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60" windowHeight="11970" activeTab="1"/>
  </bookViews>
  <sheets>
    <sheet name="miRNA-338-3p level" sheetId="5" r:id="rId1"/>
    <sheet name="DsgAb及评分" sheetId="2" r:id="rId2"/>
    <sheet name="临床数据" sheetId="3" r:id="rId3"/>
    <sheet name="RNF114 level" sheetId="4" r:id="rId4"/>
  </sheets>
  <calcPr calcId="144525"/>
</workbook>
</file>

<file path=xl/sharedStrings.xml><?xml version="1.0" encoding="utf-8"?>
<sst xmlns="http://schemas.openxmlformats.org/spreadsheetml/2006/main" count="112">
  <si>
    <t>Number</t>
  </si>
  <si>
    <t>Age</t>
  </si>
  <si>
    <r>
      <rPr>
        <b/>
        <sz val="12"/>
        <color theme="1"/>
        <rFont val="FangSong"/>
        <charset val="134"/>
      </rPr>
      <t>Gender</t>
    </r>
    <r>
      <rPr>
        <b/>
        <sz val="12"/>
        <color theme="1"/>
        <rFont val="宋体"/>
        <charset val="134"/>
      </rPr>
      <t>（</t>
    </r>
    <r>
      <rPr>
        <b/>
        <sz val="12"/>
        <color theme="1"/>
        <rFont val="STFangsong"/>
        <charset val="134"/>
      </rPr>
      <t>Female=0</t>
    </r>
    <r>
      <rPr>
        <b/>
        <sz val="12"/>
        <color theme="1"/>
        <rFont val="宋体"/>
        <charset val="134"/>
      </rPr>
      <t>，</t>
    </r>
    <r>
      <rPr>
        <b/>
        <sz val="12"/>
        <color theme="1"/>
        <rFont val="STFangsong"/>
        <charset val="134"/>
      </rPr>
      <t>Male=1</t>
    </r>
    <r>
      <rPr>
        <b/>
        <sz val="12"/>
        <color theme="1"/>
        <rFont val="宋体"/>
        <charset val="134"/>
      </rPr>
      <t>）</t>
    </r>
  </si>
  <si>
    <t>Categories（0=control，1=Pemphigus，2=BP，3=Pemphigus-NA）</t>
  </si>
  <si>
    <t>Initial=0，Relapse=1</t>
  </si>
  <si>
    <r>
      <rPr>
        <b/>
        <sz val="12"/>
        <color theme="1"/>
        <rFont val="华文仿宋"/>
        <charset val="134"/>
      </rPr>
      <t>2^</t>
    </r>
    <r>
      <rPr>
        <b/>
        <vertAlign val="superscript"/>
        <sz val="12"/>
        <rFont val="STFangsong"/>
        <charset val="134"/>
      </rPr>
      <t>(-△△Ct)</t>
    </r>
    <r>
      <rPr>
        <b/>
        <sz val="12"/>
        <rFont val="STFangsong"/>
        <charset val="134"/>
      </rPr>
      <t xml:space="preserve"> Mean-1</t>
    </r>
  </si>
  <si>
    <r>
      <rPr>
        <b/>
        <sz val="12"/>
        <color theme="1"/>
        <rFont val="华文仿宋"/>
        <charset val="134"/>
      </rPr>
      <t>2^</t>
    </r>
    <r>
      <rPr>
        <b/>
        <vertAlign val="superscript"/>
        <sz val="12"/>
        <rFont val="STFangsong"/>
        <charset val="134"/>
      </rPr>
      <t>(-△△Ct)</t>
    </r>
    <r>
      <rPr>
        <b/>
        <sz val="12"/>
        <rFont val="STFangsong"/>
        <charset val="134"/>
      </rPr>
      <t xml:space="preserve"> Mean-2</t>
    </r>
  </si>
  <si>
    <r>
      <rPr>
        <b/>
        <sz val="12"/>
        <color theme="1"/>
        <rFont val="华文仿宋"/>
        <charset val="134"/>
      </rPr>
      <t>2^</t>
    </r>
    <r>
      <rPr>
        <b/>
        <vertAlign val="superscript"/>
        <sz val="12"/>
        <rFont val="STFangsong"/>
        <charset val="134"/>
      </rPr>
      <t>(-△△Ct)</t>
    </r>
    <r>
      <rPr>
        <b/>
        <sz val="12"/>
        <rFont val="STFangsong"/>
        <charset val="134"/>
      </rPr>
      <t xml:space="preserve"> Mean-3</t>
    </r>
  </si>
  <si>
    <t>Dsg-1 (1st)</t>
  </si>
  <si>
    <t>Dsg-1 (2nd)</t>
  </si>
  <si>
    <t>Dsg-1 (3rd)</t>
  </si>
  <si>
    <t>Dsg-3 (1st)</t>
  </si>
  <si>
    <t>Dsg-3 (2nd)</t>
  </si>
  <si>
    <t>Dsg-3 (3rd)</t>
  </si>
  <si>
    <t>Disease activity-1st</t>
  </si>
  <si>
    <t>Disease activity-2nd</t>
  </si>
  <si>
    <t>Disease activity-3rd</t>
  </si>
  <si>
    <t>Disease damage-1st</t>
  </si>
  <si>
    <t>Disease damage-2nd</t>
  </si>
  <si>
    <t>Disease damage-3rd</t>
  </si>
  <si>
    <t>ABSIS-Skin (1st)</t>
  </si>
  <si>
    <t>ABSIS-Skin (2nd)</t>
  </si>
  <si>
    <t>ABSIS-Skin (3rd)</t>
  </si>
  <si>
    <t>ABSIS-Mucosa (1st)</t>
  </si>
  <si>
    <t>ABSIS-Mucosa (2nd)</t>
  </si>
  <si>
    <t>ABSIS-Mucosa (3rd)</t>
  </si>
  <si>
    <t>ABSIS-Subjiective feeling (1st)</t>
  </si>
  <si>
    <t>ABSIS-Subjiective feeling  (2nd)</t>
  </si>
  <si>
    <t>ABSIS-Subjiective feeling  (3rd)</t>
  </si>
  <si>
    <t>ALT</t>
  </si>
  <si>
    <t>AST</t>
  </si>
  <si>
    <t>ALB</t>
  </si>
  <si>
    <t>CR</t>
  </si>
  <si>
    <t>BUN</t>
  </si>
  <si>
    <t>UA</t>
  </si>
  <si>
    <t>Proteinuria</t>
  </si>
  <si>
    <t>Hematuria</t>
  </si>
  <si>
    <t>CK-MB</t>
  </si>
  <si>
    <t>CK</t>
  </si>
  <si>
    <t>HBDH</t>
  </si>
  <si>
    <t>LDH</t>
  </si>
  <si>
    <t>ESR</t>
  </si>
  <si>
    <t>CRP</t>
  </si>
  <si>
    <t>K+</t>
  </si>
  <si>
    <t>Na+</t>
  </si>
  <si>
    <t>Ca2+</t>
  </si>
  <si>
    <t>WBC</t>
  </si>
  <si>
    <t>NEU</t>
  </si>
  <si>
    <t>ESO</t>
  </si>
  <si>
    <t>Hb</t>
  </si>
  <si>
    <t>PLT</t>
  </si>
  <si>
    <t>/</t>
  </si>
  <si>
    <t>Name</t>
  </si>
  <si>
    <t>Gene</t>
  </si>
  <si>
    <t>Cт</t>
  </si>
  <si>
    <t>Ct Mean</t>
  </si>
  <si>
    <t>Ct SD</t>
  </si>
  <si>
    <t xml:space="preserve">Ct </t>
  </si>
  <si>
    <t>△Ct Mean</t>
  </si>
  <si>
    <t>△△Ct Mean</t>
  </si>
  <si>
    <r>
      <rPr>
        <b/>
        <sz val="12"/>
        <rFont val="STFangsong"/>
        <charset val="134"/>
      </rPr>
      <t>2^</t>
    </r>
    <r>
      <rPr>
        <b/>
        <vertAlign val="superscript"/>
        <sz val="12"/>
        <rFont val="STFangsong"/>
        <charset val="134"/>
      </rPr>
      <t>(-△△Ct)</t>
    </r>
    <r>
      <rPr>
        <b/>
        <sz val="12"/>
        <rFont val="STFangsong"/>
        <charset val="134"/>
      </rPr>
      <t xml:space="preserve"> Mean</t>
    </r>
  </si>
  <si>
    <t>1st</t>
  </si>
  <si>
    <t>Patient 1</t>
  </si>
  <si>
    <t>RNF114</t>
  </si>
  <si>
    <t>GAPDH</t>
  </si>
  <si>
    <t>Patient 2</t>
  </si>
  <si>
    <t>Patient 3</t>
  </si>
  <si>
    <t>Patient 4</t>
  </si>
  <si>
    <t>Patient 5</t>
  </si>
  <si>
    <t>Patient 6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</si>
  <si>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</si>
  <si>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</si>
  <si>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</si>
  <si>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</si>
  <si>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</si>
  <si>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</si>
  <si>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</si>
  <si>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</si>
  <si>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</si>
  <si>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</si>
  <si>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2nd</t>
  </si>
  <si>
    <t>Patient 7</t>
  </si>
  <si>
    <t>Patient 8</t>
  </si>
  <si>
    <t>Patient 9</t>
  </si>
  <si>
    <t>Patient 10</t>
  </si>
  <si>
    <t>Patient 11</t>
  </si>
  <si>
    <t>Patient 12</t>
  </si>
  <si>
    <t>Patient 13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</si>
  <si>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</si>
  <si>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</si>
  <si>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</si>
  <si>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</si>
  <si>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</si>
  <si>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</si>
  <si>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</si>
  <si>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</si>
  <si>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</si>
  <si>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3rd</t>
  </si>
  <si>
    <t>Patient 14</t>
  </si>
  <si>
    <t>Patient 15</t>
  </si>
  <si>
    <t>Patient 16</t>
  </si>
  <si>
    <t>Patient 17</t>
  </si>
  <si>
    <t>Patient 18</t>
  </si>
  <si>
    <t>Control 20</t>
  </si>
  <si>
    <t>Control 21</t>
  </si>
  <si>
    <t>Control 22</t>
  </si>
  <si>
    <t>Control 23</t>
  </si>
  <si>
    <t>Control 24</t>
  </si>
  <si>
    <t>Control 25</t>
  </si>
  <si>
    <t>Control 26</t>
  </si>
  <si>
    <t>Control 27</t>
  </si>
  <si>
    <t>Control 28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</si>
</sst>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_);[Red]\(0\)"/>
    <numFmt numFmtId="179" formatCode="0.00000000000000_ "/>
  </numFmts>
  <fonts count="40">
    <font>
      <sz val="11"/>
      <color theme="1"/>
      <name val="等线"/>
      <charset val="134"/>
      <scheme val="minor"/>
    </font>
    <font>
      <sz val="12"/>
      <color theme="1"/>
      <name val="STFangsong"/>
      <charset val="134"/>
    </font>
    <font>
      <sz val="11"/>
      <color rgb="FFFF0000"/>
      <name val="等线"/>
      <charset val="134"/>
      <scheme val="minor"/>
    </font>
    <font>
      <b/>
      <sz val="12"/>
      <name val="宋体"/>
      <charset val="134"/>
    </font>
    <font>
      <b/>
      <sz val="12"/>
      <name val="STFangsong"/>
      <charset val="134"/>
    </font>
    <font>
      <sz val="12"/>
      <name val="STFangsong"/>
      <charset val="134"/>
    </font>
    <font>
      <b/>
      <sz val="11"/>
      <color theme="1"/>
      <name val="华文仿宋"/>
      <charset val="134"/>
    </font>
    <font>
      <sz val="11"/>
      <color theme="1"/>
      <name val="FangSong"/>
      <charset val="134"/>
    </font>
    <font>
      <sz val="11"/>
      <color theme="1"/>
      <name val="华文仿宋"/>
      <charset val="134"/>
    </font>
    <font>
      <b/>
      <sz val="11"/>
      <color theme="1"/>
      <name val="FangSong"/>
      <charset val="134"/>
    </font>
    <font>
      <b/>
      <sz val="12"/>
      <color theme="1"/>
      <name val="华文仿宋"/>
      <charset val="134"/>
    </font>
    <font>
      <sz val="12"/>
      <color theme="1"/>
      <name val="华文仿宋"/>
      <charset val="134"/>
    </font>
    <font>
      <b/>
      <sz val="12"/>
      <color theme="1"/>
      <name val="STFangsong"/>
      <charset val="134"/>
    </font>
    <font>
      <b/>
      <sz val="12"/>
      <color indexed="8"/>
      <name val="STFangsong"/>
      <charset val="134"/>
    </font>
    <font>
      <b/>
      <sz val="12"/>
      <color theme="1"/>
      <name val="FangSong"/>
      <charset val="134"/>
    </font>
    <font>
      <sz val="12"/>
      <color theme="1"/>
      <name val="FangSong"/>
      <charset val="134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b/>
      <vertAlign val="superscript"/>
      <sz val="12"/>
      <name val="STFangsong"/>
      <charset val="134"/>
    </font>
    <font>
      <b/>
      <sz val="12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4" fillId="30" borderId="10" applyNumberFormat="0" applyAlignment="0" applyProtection="0">
      <alignment vertical="center"/>
    </xf>
    <xf numFmtId="0" fontId="35" fillId="30" borderId="9" applyNumberFormat="0" applyAlignment="0" applyProtection="0">
      <alignment vertical="center"/>
    </xf>
    <xf numFmtId="0" fontId="27" fillId="18" borderId="6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0" borderId="0"/>
    <xf numFmtId="0" fontId="16" fillId="3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16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/>
    <xf numFmtId="0" fontId="37" fillId="0" borderId="0"/>
    <xf numFmtId="0" fontId="0" fillId="0" borderId="0">
      <alignment vertical="center"/>
    </xf>
  </cellStyleXfs>
  <cellXfs count="3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178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7" fontId="5" fillId="0" borderId="0" xfId="51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7" fontId="5" fillId="0" borderId="0" xfId="5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36" applyNumberFormat="1" applyFont="1" applyFill="1" applyBorder="1" applyAlignment="1">
      <alignment horizontal="center" vertical="center"/>
    </xf>
    <xf numFmtId="176" fontId="5" fillId="0" borderId="0" xfId="58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4" fillId="0" borderId="0" xfId="60" applyFont="1" applyBorder="1" applyAlignment="1">
      <alignment horizontal="center" vertical="center"/>
    </xf>
    <xf numFmtId="0" fontId="15" fillId="0" borderId="0" xfId="60" applyFont="1" applyBorder="1" applyAlignment="1">
      <alignment horizontal="center" vertical="center"/>
    </xf>
    <xf numFmtId="0" fontId="1" fillId="0" borderId="0" xfId="60" applyFont="1" applyBorder="1" applyAlignment="1">
      <alignment horizontal="center" vertical="center"/>
    </xf>
    <xf numFmtId="49" fontId="11" fillId="0" borderId="0" xfId="60" applyNumberFormat="1" applyFont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 105 2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172" xfId="44"/>
    <cellStyle name="常规 167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常规 2 3 2" xfId="54"/>
    <cellStyle name="常规 10 2" xfId="55"/>
    <cellStyle name="60% - 强调文字颜色 6" xfId="56" builtinId="52"/>
    <cellStyle name="常规 167 2" xfId="57"/>
    <cellStyle name="常规 184" xfId="58"/>
    <cellStyle name="常规 2" xfId="59"/>
    <cellStyle name="常规 3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76"/>
  <sheetViews>
    <sheetView topLeftCell="A46" workbookViewId="0">
      <selection activeCell="E5" sqref="E5"/>
    </sheetView>
  </sheetViews>
  <sheetFormatPr defaultColWidth="9" defaultRowHeight="14"/>
  <cols>
    <col min="2" max="2" width="8.5" customWidth="1"/>
    <col min="3" max="3" width="5.75" customWidth="1"/>
    <col min="4" max="4" width="31.125" customWidth="1"/>
    <col min="5" max="5" width="55" customWidth="1"/>
    <col min="6" max="6" width="22.75" customWidth="1"/>
    <col min="7" max="9" width="17.125" customWidth="1"/>
  </cols>
  <sheetData>
    <row r="1" ht="17.5" spans="2:9"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</row>
    <row r="2" ht="15.5" spans="2:9">
      <c r="B2" s="34">
        <v>1</v>
      </c>
      <c r="C2" s="35">
        <v>53</v>
      </c>
      <c r="D2" s="35">
        <v>0</v>
      </c>
      <c r="E2" s="34">
        <v>1</v>
      </c>
      <c r="F2" s="36">
        <v>0</v>
      </c>
      <c r="G2" s="35">
        <v>2.92817139189126</v>
      </c>
      <c r="H2" s="35">
        <v>0.618385815407861</v>
      </c>
      <c r="I2" s="34">
        <v>0.675174973084093</v>
      </c>
    </row>
    <row r="3" ht="15.5" spans="2:9">
      <c r="B3" s="34">
        <v>2</v>
      </c>
      <c r="C3" s="35">
        <v>61</v>
      </c>
      <c r="D3" s="35">
        <v>0</v>
      </c>
      <c r="E3" s="34">
        <v>1</v>
      </c>
      <c r="F3" s="36">
        <v>1</v>
      </c>
      <c r="G3" s="35">
        <v>11.9276621595402</v>
      </c>
      <c r="H3" s="35">
        <v>3.33601461764247</v>
      </c>
      <c r="I3" s="34"/>
    </row>
    <row r="4" ht="15.5" spans="2:9">
      <c r="B4" s="34">
        <v>3</v>
      </c>
      <c r="C4" s="35">
        <v>69</v>
      </c>
      <c r="D4" s="35">
        <v>1</v>
      </c>
      <c r="E4" s="34">
        <v>1</v>
      </c>
      <c r="F4" s="36">
        <v>1</v>
      </c>
      <c r="G4" s="35">
        <v>4.12673271720543</v>
      </c>
      <c r="H4" s="35">
        <v>2.80093967448511</v>
      </c>
      <c r="I4" s="34">
        <v>1.30048274176639</v>
      </c>
    </row>
    <row r="5" ht="15.5" spans="2:9">
      <c r="B5" s="34">
        <v>4</v>
      </c>
      <c r="C5" s="35">
        <v>67</v>
      </c>
      <c r="D5" s="35">
        <v>1</v>
      </c>
      <c r="E5" s="34">
        <v>1</v>
      </c>
      <c r="F5" s="36">
        <v>1</v>
      </c>
      <c r="G5" s="35">
        <v>3.27425904767553</v>
      </c>
      <c r="H5" s="35">
        <v>1.95331991818413</v>
      </c>
      <c r="I5" s="34">
        <v>1.08673486252606</v>
      </c>
    </row>
    <row r="6" ht="15.5" spans="2:9">
      <c r="B6" s="34">
        <v>5</v>
      </c>
      <c r="C6" s="35">
        <v>71</v>
      </c>
      <c r="D6" s="35">
        <v>1</v>
      </c>
      <c r="E6" s="34">
        <v>1</v>
      </c>
      <c r="F6" s="36">
        <v>1</v>
      </c>
      <c r="G6" s="35">
        <v>10.8431538756263</v>
      </c>
      <c r="H6" s="35">
        <v>7.69334797929584</v>
      </c>
      <c r="I6" s="34">
        <v>3.43426174575101</v>
      </c>
    </row>
    <row r="7" ht="15.5" spans="2:9">
      <c r="B7" s="34">
        <v>6</v>
      </c>
      <c r="C7" s="35">
        <v>75</v>
      </c>
      <c r="D7" s="35">
        <v>1</v>
      </c>
      <c r="E7" s="34">
        <v>1</v>
      </c>
      <c r="F7" s="36">
        <v>0</v>
      </c>
      <c r="G7" s="35">
        <v>8.93458896392526</v>
      </c>
      <c r="H7" s="35">
        <v>6.81661483841712</v>
      </c>
      <c r="I7" s="34">
        <v>6.17597394689734</v>
      </c>
    </row>
    <row r="8" ht="15.5" spans="2:9">
      <c r="B8" s="34">
        <v>7</v>
      </c>
      <c r="C8" s="35">
        <v>65</v>
      </c>
      <c r="D8" s="35">
        <v>0</v>
      </c>
      <c r="E8" s="34">
        <v>1</v>
      </c>
      <c r="F8" s="36">
        <v>1</v>
      </c>
      <c r="G8" s="35">
        <v>7.50093916128903</v>
      </c>
      <c r="H8" s="35">
        <v>6.06542164643799</v>
      </c>
      <c r="I8" s="34"/>
    </row>
    <row r="9" ht="15.5" spans="2:9">
      <c r="B9" s="34">
        <v>8</v>
      </c>
      <c r="C9" s="35">
        <v>57</v>
      </c>
      <c r="D9" s="35">
        <v>0</v>
      </c>
      <c r="E9" s="34">
        <v>1</v>
      </c>
      <c r="F9" s="36">
        <v>0</v>
      </c>
      <c r="G9" s="35">
        <v>5.65032296854478</v>
      </c>
      <c r="H9" s="35">
        <v>2.74473462088755</v>
      </c>
      <c r="I9" s="34">
        <v>1.87687599334228</v>
      </c>
    </row>
    <row r="10" ht="15.5" spans="2:9">
      <c r="B10" s="34">
        <v>9</v>
      </c>
      <c r="C10" s="35">
        <v>38</v>
      </c>
      <c r="D10" s="35">
        <v>0</v>
      </c>
      <c r="E10" s="34">
        <v>1</v>
      </c>
      <c r="F10" s="36">
        <v>1</v>
      </c>
      <c r="G10" s="35">
        <v>8.97969638647498</v>
      </c>
      <c r="H10" s="35">
        <v>6.26218733039281</v>
      </c>
      <c r="I10" s="34">
        <v>6.21893124283399</v>
      </c>
    </row>
    <row r="11" ht="15.5" spans="2:9">
      <c r="B11" s="34">
        <v>10</v>
      </c>
      <c r="C11" s="35">
        <v>62</v>
      </c>
      <c r="D11" s="35">
        <v>0</v>
      </c>
      <c r="E11" s="34">
        <v>1</v>
      </c>
      <c r="F11" s="36">
        <v>1</v>
      </c>
      <c r="G11" s="35">
        <v>4.34693945010422</v>
      </c>
      <c r="H11" s="35">
        <v>1.10445400074435</v>
      </c>
      <c r="I11" s="34"/>
    </row>
    <row r="12" ht="15.5" spans="2:9">
      <c r="B12" s="34">
        <v>11</v>
      </c>
      <c r="C12" s="35">
        <v>67</v>
      </c>
      <c r="D12" s="35">
        <v>0</v>
      </c>
      <c r="E12" s="34">
        <v>1</v>
      </c>
      <c r="F12" s="36">
        <v>0</v>
      </c>
      <c r="G12" s="35">
        <v>14.1232479406505</v>
      </c>
      <c r="H12" s="35">
        <v>3.45016812796876</v>
      </c>
      <c r="I12" s="34">
        <v>1.09429370126074</v>
      </c>
    </row>
    <row r="13" ht="15.5" spans="2:9">
      <c r="B13" s="34">
        <v>12</v>
      </c>
      <c r="C13" s="35">
        <v>38</v>
      </c>
      <c r="D13" s="35">
        <v>1</v>
      </c>
      <c r="E13" s="34">
        <v>1</v>
      </c>
      <c r="F13" s="36">
        <v>0</v>
      </c>
      <c r="G13" s="35">
        <v>0.392292048948375</v>
      </c>
      <c r="H13" s="35">
        <v>0.151074632043342</v>
      </c>
      <c r="I13" s="34"/>
    </row>
    <row r="14" ht="15.5" spans="2:9">
      <c r="B14" s="34">
        <v>13</v>
      </c>
      <c r="C14" s="35">
        <v>71</v>
      </c>
      <c r="D14" s="35">
        <v>1</v>
      </c>
      <c r="E14" s="34">
        <v>1</v>
      </c>
      <c r="F14" s="36">
        <v>1</v>
      </c>
      <c r="G14" s="35">
        <v>3.2265670368885</v>
      </c>
      <c r="H14" s="35">
        <v>1.60956034487182</v>
      </c>
      <c r="I14" s="34">
        <v>0.967052867143425</v>
      </c>
    </row>
    <row r="15" ht="15.5" spans="2:9">
      <c r="B15" s="34">
        <v>14</v>
      </c>
      <c r="C15" s="35">
        <v>83</v>
      </c>
      <c r="D15" s="35">
        <v>1</v>
      </c>
      <c r="E15" s="34">
        <v>1</v>
      </c>
      <c r="F15" s="36">
        <v>1</v>
      </c>
      <c r="G15" s="35">
        <v>3.85928431934809</v>
      </c>
      <c r="H15" s="35">
        <v>0.523042469896264</v>
      </c>
      <c r="I15" s="34">
        <v>0.936272247434493</v>
      </c>
    </row>
    <row r="16" ht="15.5" spans="2:9">
      <c r="B16" s="34">
        <v>15</v>
      </c>
      <c r="C16" s="35">
        <v>29</v>
      </c>
      <c r="D16" s="35">
        <v>0</v>
      </c>
      <c r="E16" s="34">
        <v>1</v>
      </c>
      <c r="F16" s="36">
        <v>0</v>
      </c>
      <c r="G16" s="35">
        <v>3.00007797857164</v>
      </c>
      <c r="H16" s="35">
        <v>1.54577820864186</v>
      </c>
      <c r="I16" s="34">
        <v>0.0865693417569329</v>
      </c>
    </row>
    <row r="17" ht="15.5" spans="2:9">
      <c r="B17" s="34">
        <v>16</v>
      </c>
      <c r="C17" s="35">
        <v>62</v>
      </c>
      <c r="D17" s="35">
        <v>1</v>
      </c>
      <c r="E17" s="34">
        <v>1</v>
      </c>
      <c r="F17" s="36">
        <v>1</v>
      </c>
      <c r="G17" s="35">
        <v>3.21540396297261</v>
      </c>
      <c r="H17" s="35">
        <v>0.0960546988305008</v>
      </c>
      <c r="I17" s="34">
        <v>0.0865693417569326</v>
      </c>
    </row>
    <row r="18" ht="15.5" spans="2:9">
      <c r="B18" s="34">
        <v>17</v>
      </c>
      <c r="C18" s="35">
        <v>59</v>
      </c>
      <c r="D18" s="35">
        <v>1</v>
      </c>
      <c r="E18" s="34">
        <v>1</v>
      </c>
      <c r="F18" s="36">
        <v>0</v>
      </c>
      <c r="G18" s="35">
        <v>0.526680517977418</v>
      </c>
      <c r="H18" s="35">
        <v>0.17293878135357</v>
      </c>
      <c r="I18" s="34">
        <v>0.122427537198366</v>
      </c>
    </row>
    <row r="19" ht="15.5" spans="2:9">
      <c r="B19" s="34">
        <v>18</v>
      </c>
      <c r="C19" s="35">
        <v>64</v>
      </c>
      <c r="D19" s="35">
        <v>0</v>
      </c>
      <c r="E19" s="34">
        <v>1</v>
      </c>
      <c r="F19" s="36">
        <v>1</v>
      </c>
      <c r="G19" s="35">
        <v>5.004872557975</v>
      </c>
      <c r="H19" s="35">
        <v>0.524858341811532</v>
      </c>
      <c r="I19" s="34"/>
    </row>
    <row r="20" ht="15.5" spans="2:9">
      <c r="B20" s="34">
        <v>19</v>
      </c>
      <c r="C20" s="35">
        <v>63</v>
      </c>
      <c r="D20" s="35">
        <v>0</v>
      </c>
      <c r="E20" s="34">
        <v>1</v>
      </c>
      <c r="F20" s="36">
        <v>1</v>
      </c>
      <c r="G20" s="35">
        <v>4.24275096547287</v>
      </c>
      <c r="H20" s="35">
        <v>0.91066983359198</v>
      </c>
      <c r="I20" s="34"/>
    </row>
    <row r="21" ht="15.5" spans="2:9">
      <c r="B21" s="34">
        <v>20</v>
      </c>
      <c r="C21" s="35">
        <v>49</v>
      </c>
      <c r="D21" s="35">
        <v>1</v>
      </c>
      <c r="E21" s="34">
        <v>1</v>
      </c>
      <c r="F21" s="36">
        <v>0</v>
      </c>
      <c r="G21" s="35">
        <v>4.24765521584942</v>
      </c>
      <c r="H21" s="35">
        <v>4.9132125974767</v>
      </c>
      <c r="I21" s="34"/>
    </row>
    <row r="22" ht="15.5" spans="2:9">
      <c r="B22" s="34">
        <v>21</v>
      </c>
      <c r="C22" s="35">
        <v>45</v>
      </c>
      <c r="D22" s="35">
        <v>1</v>
      </c>
      <c r="E22" s="34">
        <v>1</v>
      </c>
      <c r="F22" s="36">
        <v>0</v>
      </c>
      <c r="G22" s="35">
        <v>10.4107348435355</v>
      </c>
      <c r="H22" s="35">
        <v>9.53566354818871</v>
      </c>
      <c r="I22" s="34"/>
    </row>
    <row r="23" ht="15.5" spans="2:9">
      <c r="B23" s="34">
        <v>22</v>
      </c>
      <c r="C23" s="35">
        <v>44</v>
      </c>
      <c r="D23" s="35">
        <v>0</v>
      </c>
      <c r="E23" s="34">
        <v>1</v>
      </c>
      <c r="F23" s="36">
        <v>0</v>
      </c>
      <c r="G23" s="35">
        <v>8.69387890020846</v>
      </c>
      <c r="H23" s="35">
        <v>7.07795864943716</v>
      </c>
      <c r="I23" s="34"/>
    </row>
    <row r="24" ht="15.5" spans="2:9">
      <c r="B24" s="34">
        <v>23</v>
      </c>
      <c r="C24" s="35">
        <v>44</v>
      </c>
      <c r="D24" s="35">
        <v>0</v>
      </c>
      <c r="E24" s="34">
        <v>1</v>
      </c>
      <c r="F24" s="36">
        <v>0</v>
      </c>
      <c r="G24" s="35">
        <v>9.00046787751047</v>
      </c>
      <c r="H24" s="35">
        <v>6.34960420787279</v>
      </c>
      <c r="I24" s="34">
        <v>3.63847357599313</v>
      </c>
    </row>
    <row r="25" ht="15.5" spans="2:9">
      <c r="B25" s="34">
        <v>24</v>
      </c>
      <c r="C25" s="35">
        <v>56</v>
      </c>
      <c r="D25" s="35">
        <v>1</v>
      </c>
      <c r="E25" s="34">
        <v>1</v>
      </c>
      <c r="F25" s="36"/>
      <c r="G25" s="35">
        <v>1.11728713807222</v>
      </c>
      <c r="H25" s="35"/>
      <c r="I25" s="34"/>
    </row>
    <row r="26" ht="15.5" spans="2:9">
      <c r="B26" s="34">
        <v>25</v>
      </c>
      <c r="C26" s="35">
        <v>80</v>
      </c>
      <c r="D26" s="35">
        <v>0</v>
      </c>
      <c r="E26" s="34">
        <v>1</v>
      </c>
      <c r="F26" s="36"/>
      <c r="G26" s="35">
        <v>1.08422687030144</v>
      </c>
      <c r="H26" s="35"/>
      <c r="I26" s="34"/>
    </row>
    <row r="27" ht="15.5" spans="2:9">
      <c r="B27" s="34">
        <v>26</v>
      </c>
      <c r="C27" s="35">
        <v>71</v>
      </c>
      <c r="D27" s="35">
        <v>1</v>
      </c>
      <c r="E27" s="34">
        <v>1</v>
      </c>
      <c r="F27" s="36"/>
      <c r="G27" s="35">
        <v>4.1891764912826</v>
      </c>
      <c r="H27" s="35"/>
      <c r="I27" s="34"/>
    </row>
    <row r="28" ht="15.5" spans="2:9">
      <c r="B28" s="34">
        <v>27</v>
      </c>
      <c r="C28" s="35">
        <v>67</v>
      </c>
      <c r="D28" s="35">
        <v>1</v>
      </c>
      <c r="E28" s="34">
        <v>1</v>
      </c>
      <c r="F28" s="36"/>
      <c r="G28" s="35">
        <v>2.71320865489534</v>
      </c>
      <c r="H28" s="35"/>
      <c r="I28" s="34"/>
    </row>
    <row r="29" ht="15.5" spans="2:9">
      <c r="B29" s="34">
        <v>28</v>
      </c>
      <c r="C29" s="35">
        <v>64</v>
      </c>
      <c r="D29" s="35">
        <v>1</v>
      </c>
      <c r="E29" s="34">
        <v>1</v>
      </c>
      <c r="F29" s="36"/>
      <c r="G29" s="35">
        <v>4.28709385014517</v>
      </c>
      <c r="H29" s="35"/>
      <c r="I29" s="34"/>
    </row>
    <row r="30" ht="15.5" spans="2:9">
      <c r="B30" s="34">
        <v>29</v>
      </c>
      <c r="C30" s="35">
        <v>35</v>
      </c>
      <c r="D30" s="35">
        <v>0</v>
      </c>
      <c r="E30" s="34">
        <v>1</v>
      </c>
      <c r="F30" s="36"/>
      <c r="G30" s="35">
        <v>10.5317017555493</v>
      </c>
      <c r="H30" s="35"/>
      <c r="I30" s="34"/>
    </row>
    <row r="31" ht="15.5" spans="2:9">
      <c r="B31" s="34">
        <v>30</v>
      </c>
      <c r="C31" s="35">
        <v>84</v>
      </c>
      <c r="D31" s="35">
        <v>1</v>
      </c>
      <c r="E31" s="34">
        <v>1</v>
      </c>
      <c r="F31" s="36"/>
      <c r="G31" s="35">
        <v>4.25748072981344</v>
      </c>
      <c r="H31" s="35"/>
      <c r="I31" s="34"/>
    </row>
    <row r="32" ht="15.5" spans="2:9">
      <c r="B32" s="34">
        <v>31</v>
      </c>
      <c r="C32" s="35">
        <v>53</v>
      </c>
      <c r="D32" s="35">
        <v>0</v>
      </c>
      <c r="E32" s="34">
        <v>3</v>
      </c>
      <c r="F32" s="36"/>
      <c r="G32" s="35">
        <v>1.25266443862413</v>
      </c>
      <c r="H32" s="35"/>
      <c r="I32" s="34"/>
    </row>
    <row r="33" ht="15.5" spans="2:9">
      <c r="B33" s="34">
        <v>32</v>
      </c>
      <c r="C33" s="35">
        <v>52</v>
      </c>
      <c r="D33" s="35">
        <v>0</v>
      </c>
      <c r="E33" s="34">
        <v>3</v>
      </c>
      <c r="F33" s="36"/>
      <c r="G33" s="35">
        <v>1.19747870461893</v>
      </c>
      <c r="H33" s="35"/>
      <c r="I33" s="34"/>
    </row>
    <row r="34" ht="15.5" spans="2:9">
      <c r="B34" s="34">
        <v>33</v>
      </c>
      <c r="C34" s="35">
        <v>34</v>
      </c>
      <c r="D34" s="35">
        <v>0</v>
      </c>
      <c r="E34" s="34">
        <v>3</v>
      </c>
      <c r="F34" s="36"/>
      <c r="G34" s="35">
        <v>2.39219224347475</v>
      </c>
      <c r="H34" s="35"/>
      <c r="I34" s="34"/>
    </row>
    <row r="35" ht="15.5" spans="2:9">
      <c r="B35" s="34">
        <v>34</v>
      </c>
      <c r="C35" s="35">
        <v>24</v>
      </c>
      <c r="D35" s="35">
        <v>0</v>
      </c>
      <c r="E35" s="34">
        <v>3</v>
      </c>
      <c r="F35" s="36"/>
      <c r="G35" s="35">
        <v>0.590496330714765</v>
      </c>
      <c r="H35" s="35"/>
      <c r="I35" s="34"/>
    </row>
    <row r="36" ht="15.5" spans="2:9">
      <c r="B36" s="34">
        <v>35</v>
      </c>
      <c r="C36" s="35">
        <v>53</v>
      </c>
      <c r="D36" s="35">
        <v>0</v>
      </c>
      <c r="E36" s="34">
        <v>3</v>
      </c>
      <c r="F36" s="36"/>
      <c r="G36" s="35">
        <v>3.55537072466628</v>
      </c>
      <c r="H36" s="35"/>
      <c r="I36" s="34"/>
    </row>
    <row r="37" ht="15.5" spans="2:9">
      <c r="B37" s="34">
        <v>36</v>
      </c>
      <c r="C37" s="35">
        <v>25</v>
      </c>
      <c r="D37" s="35">
        <v>0</v>
      </c>
      <c r="E37" s="34">
        <v>2</v>
      </c>
      <c r="F37" s="36"/>
      <c r="G37" s="35">
        <v>0.290511396739467</v>
      </c>
      <c r="H37" s="35"/>
      <c r="I37" s="34"/>
    </row>
    <row r="38" ht="15.5" spans="2:9">
      <c r="B38" s="34">
        <v>37</v>
      </c>
      <c r="C38" s="35">
        <v>69</v>
      </c>
      <c r="D38" s="35">
        <v>1</v>
      </c>
      <c r="E38" s="34">
        <v>2</v>
      </c>
      <c r="F38" s="36"/>
      <c r="G38" s="35">
        <v>0.292532063301535</v>
      </c>
      <c r="H38" s="35"/>
      <c r="I38" s="34"/>
    </row>
    <row r="39" ht="15.5" spans="2:9">
      <c r="B39" s="34">
        <v>38</v>
      </c>
      <c r="C39" s="35">
        <v>79</v>
      </c>
      <c r="D39" s="35">
        <v>1</v>
      </c>
      <c r="E39" s="34">
        <v>2</v>
      </c>
      <c r="F39" s="36"/>
      <c r="G39" s="35">
        <v>0.271683715631514</v>
      </c>
      <c r="H39" s="35"/>
      <c r="I39" s="34"/>
    </row>
    <row r="40" ht="15.5" spans="2:9">
      <c r="B40" s="34">
        <v>39</v>
      </c>
      <c r="C40" s="35">
        <v>77</v>
      </c>
      <c r="D40" s="35">
        <v>0</v>
      </c>
      <c r="E40" s="34">
        <v>2</v>
      </c>
      <c r="F40" s="36"/>
      <c r="G40" s="35">
        <v>0.139338579573618</v>
      </c>
      <c r="H40" s="35"/>
      <c r="I40" s="34"/>
    </row>
    <row r="41" ht="15.5" spans="2:9">
      <c r="B41" s="34">
        <v>40</v>
      </c>
      <c r="C41" s="35">
        <v>71</v>
      </c>
      <c r="D41" s="35">
        <v>1</v>
      </c>
      <c r="E41" s="34">
        <v>2</v>
      </c>
      <c r="F41" s="36"/>
      <c r="G41" s="35">
        <v>0.595978971761779</v>
      </c>
      <c r="H41" s="35"/>
      <c r="I41" s="34"/>
    </row>
    <row r="42" ht="15.5" spans="2:9">
      <c r="B42" s="34">
        <v>41</v>
      </c>
      <c r="C42" s="35">
        <v>84</v>
      </c>
      <c r="D42" s="35">
        <v>0</v>
      </c>
      <c r="E42" s="34">
        <v>2</v>
      </c>
      <c r="F42" s="36"/>
      <c r="G42" s="35">
        <v>0.490842927623366</v>
      </c>
      <c r="H42" s="35"/>
      <c r="I42" s="34"/>
    </row>
    <row r="43" ht="15.5" spans="2:9">
      <c r="B43" s="34">
        <v>42</v>
      </c>
      <c r="C43" s="35">
        <v>69</v>
      </c>
      <c r="D43" s="35">
        <v>0</v>
      </c>
      <c r="E43" s="34">
        <v>2</v>
      </c>
      <c r="F43" s="36"/>
      <c r="G43" s="35">
        <v>0.089209015885677</v>
      </c>
      <c r="H43" s="35"/>
      <c r="I43" s="34"/>
    </row>
    <row r="44" ht="15.5" spans="2:9">
      <c r="B44" s="34">
        <v>43</v>
      </c>
      <c r="C44" s="35">
        <v>64</v>
      </c>
      <c r="D44" s="35">
        <v>1</v>
      </c>
      <c r="E44" s="34">
        <v>0</v>
      </c>
      <c r="F44" s="36"/>
      <c r="G44" s="35">
        <v>1.23541863712693</v>
      </c>
      <c r="H44" s="35"/>
      <c r="I44" s="34"/>
    </row>
    <row r="45" ht="15.5" spans="2:9">
      <c r="B45" s="34">
        <v>44</v>
      </c>
      <c r="C45" s="35">
        <v>55</v>
      </c>
      <c r="D45" s="35">
        <v>1</v>
      </c>
      <c r="E45" s="34">
        <v>0</v>
      </c>
      <c r="F45" s="36"/>
      <c r="G45" s="35">
        <v>0.829319545814443</v>
      </c>
      <c r="H45" s="35"/>
      <c r="I45" s="34"/>
    </row>
    <row r="46" ht="15.5" spans="2:9">
      <c r="B46" s="34">
        <v>45</v>
      </c>
      <c r="C46" s="35">
        <v>55</v>
      </c>
      <c r="D46" s="35">
        <v>1</v>
      </c>
      <c r="E46" s="34">
        <v>0</v>
      </c>
      <c r="F46" s="36"/>
      <c r="G46" s="35">
        <v>0.851650458056524</v>
      </c>
      <c r="H46" s="35"/>
      <c r="I46" s="34"/>
    </row>
    <row r="47" ht="15.5" spans="2:9">
      <c r="B47" s="34">
        <v>46</v>
      </c>
      <c r="C47" s="35">
        <v>68</v>
      </c>
      <c r="D47" s="35">
        <v>1</v>
      </c>
      <c r="E47" s="34">
        <v>0</v>
      </c>
      <c r="F47" s="36"/>
      <c r="G47" s="35">
        <v>1.14472416059868</v>
      </c>
      <c r="H47" s="35"/>
      <c r="I47" s="34"/>
    </row>
    <row r="48" ht="15.5" spans="2:9">
      <c r="B48" s="34">
        <v>47</v>
      </c>
      <c r="C48" s="35">
        <v>51</v>
      </c>
      <c r="D48" s="35">
        <v>0</v>
      </c>
      <c r="E48" s="34">
        <v>0</v>
      </c>
      <c r="F48" s="36"/>
      <c r="G48" s="35">
        <v>1.13944661488004</v>
      </c>
      <c r="H48" s="35"/>
      <c r="I48" s="34"/>
    </row>
    <row r="49" ht="15.5" spans="2:9">
      <c r="B49" s="34">
        <v>48</v>
      </c>
      <c r="C49" s="35">
        <v>59</v>
      </c>
      <c r="D49" s="35">
        <v>0</v>
      </c>
      <c r="E49" s="34">
        <v>0</v>
      </c>
      <c r="F49" s="36"/>
      <c r="G49" s="35">
        <v>1.18099266142953</v>
      </c>
      <c r="H49" s="35"/>
      <c r="I49" s="34"/>
    </row>
    <row r="50" ht="15.5" spans="2:9">
      <c r="B50" s="34">
        <v>49</v>
      </c>
      <c r="C50" s="35">
        <v>54</v>
      </c>
      <c r="D50" s="35">
        <v>0</v>
      </c>
      <c r="E50" s="34">
        <v>0</v>
      </c>
      <c r="F50" s="36"/>
      <c r="G50" s="35">
        <v>0.885767519102361</v>
      </c>
      <c r="H50" s="35"/>
      <c r="I50" s="34"/>
    </row>
    <row r="51" ht="15.5" spans="2:9">
      <c r="B51" s="34">
        <v>50</v>
      </c>
      <c r="C51" s="35">
        <v>52</v>
      </c>
      <c r="D51" s="35">
        <v>0</v>
      </c>
      <c r="E51" s="34">
        <v>0</v>
      </c>
      <c r="F51" s="36"/>
      <c r="G51" s="35">
        <v>0.820741608810498</v>
      </c>
      <c r="H51" s="35"/>
      <c r="I51" s="34"/>
    </row>
    <row r="52" ht="15.5" spans="2:9">
      <c r="B52" s="34">
        <v>51</v>
      </c>
      <c r="C52" s="35">
        <v>35</v>
      </c>
      <c r="D52" s="35">
        <v>0</v>
      </c>
      <c r="E52" s="34">
        <v>0</v>
      </c>
      <c r="F52" s="36"/>
      <c r="G52" s="35">
        <v>1.01161944030192</v>
      </c>
      <c r="H52" s="35"/>
      <c r="I52" s="34"/>
    </row>
    <row r="53" ht="15.5" spans="2:9">
      <c r="B53" s="34">
        <v>52</v>
      </c>
      <c r="C53" s="35">
        <v>48</v>
      </c>
      <c r="D53" s="35">
        <v>1</v>
      </c>
      <c r="E53" s="34">
        <v>0</v>
      </c>
      <c r="F53" s="36"/>
      <c r="G53" s="35">
        <v>1.94530989482457</v>
      </c>
      <c r="H53" s="35"/>
      <c r="I53" s="34"/>
    </row>
    <row r="54" ht="15.5" spans="2:9">
      <c r="B54" s="34">
        <v>53</v>
      </c>
      <c r="C54" s="35">
        <v>56</v>
      </c>
      <c r="D54" s="35">
        <v>0</v>
      </c>
      <c r="E54" s="34">
        <v>0</v>
      </c>
      <c r="F54" s="36"/>
      <c r="G54" s="35">
        <v>0.646176415318747</v>
      </c>
      <c r="H54" s="35"/>
      <c r="I54" s="34"/>
    </row>
    <row r="55" ht="15.5" spans="2:9">
      <c r="B55" s="34">
        <v>54</v>
      </c>
      <c r="C55" s="35">
        <v>53</v>
      </c>
      <c r="D55" s="35">
        <v>0</v>
      </c>
      <c r="E55" s="34">
        <v>0</v>
      </c>
      <c r="F55" s="36"/>
      <c r="G55" s="35">
        <v>0.536506169629013</v>
      </c>
      <c r="H55" s="35"/>
      <c r="I55" s="34"/>
    </row>
    <row r="56" ht="15.5" spans="2:9">
      <c r="B56" s="34">
        <v>55</v>
      </c>
      <c r="C56" s="35">
        <v>35</v>
      </c>
      <c r="D56" s="35">
        <v>0</v>
      </c>
      <c r="E56" s="34">
        <v>0</v>
      </c>
      <c r="F56" s="36"/>
      <c r="G56" s="35">
        <v>0.870550563296125</v>
      </c>
      <c r="H56" s="35"/>
      <c r="I56" s="34"/>
    </row>
    <row r="57" ht="15.5" spans="2:9">
      <c r="B57" s="34">
        <v>56</v>
      </c>
      <c r="C57" s="35">
        <v>66</v>
      </c>
      <c r="D57" s="35">
        <v>0</v>
      </c>
      <c r="E57" s="34">
        <v>0</v>
      </c>
      <c r="F57" s="36"/>
      <c r="G57" s="35">
        <v>1.72110287448866</v>
      </c>
      <c r="H57" s="35"/>
      <c r="I57" s="34"/>
    </row>
    <row r="58" ht="15.5" spans="2:9">
      <c r="B58" s="34">
        <v>57</v>
      </c>
      <c r="C58" s="35">
        <v>31</v>
      </c>
      <c r="D58" s="35">
        <v>1</v>
      </c>
      <c r="E58" s="34">
        <v>0</v>
      </c>
      <c r="F58" s="36"/>
      <c r="G58" s="35">
        <v>1.08924865614261</v>
      </c>
      <c r="H58" s="35"/>
      <c r="I58" s="34"/>
    </row>
    <row r="59" ht="15.5" spans="2:9">
      <c r="B59" s="34">
        <v>58</v>
      </c>
      <c r="C59" s="35">
        <v>65</v>
      </c>
      <c r="D59" s="35">
        <v>1</v>
      </c>
      <c r="E59" s="34">
        <v>0</v>
      </c>
      <c r="F59" s="36"/>
      <c r="G59" s="35">
        <v>2.57874061687916</v>
      </c>
      <c r="H59" s="35"/>
      <c r="I59" s="34"/>
    </row>
    <row r="60" ht="15.5" spans="2:9">
      <c r="B60" s="34">
        <v>59</v>
      </c>
      <c r="C60" s="35">
        <v>50</v>
      </c>
      <c r="D60" s="35">
        <v>1</v>
      </c>
      <c r="E60" s="34">
        <v>0</v>
      </c>
      <c r="F60" s="36"/>
      <c r="G60" s="35">
        <v>0.618423336704719</v>
      </c>
      <c r="H60" s="35"/>
      <c r="I60" s="34"/>
    </row>
    <row r="61" ht="15.5" spans="2:9">
      <c r="B61" s="34">
        <v>60</v>
      </c>
      <c r="C61" s="35">
        <v>52</v>
      </c>
      <c r="D61" s="35">
        <v>1</v>
      </c>
      <c r="E61" s="34">
        <v>0</v>
      </c>
      <c r="F61" s="36"/>
      <c r="G61" s="35">
        <v>0.577009375881777</v>
      </c>
      <c r="H61" s="35"/>
      <c r="I61" s="34"/>
    </row>
    <row r="62" ht="15.5" spans="2:9">
      <c r="B62" s="34">
        <v>61</v>
      </c>
      <c r="C62" s="35">
        <v>50</v>
      </c>
      <c r="D62" s="35">
        <v>1</v>
      </c>
      <c r="E62" s="34">
        <v>0</v>
      </c>
      <c r="F62" s="36"/>
      <c r="G62" s="35">
        <v>0.621287672242968</v>
      </c>
      <c r="H62" s="35"/>
      <c r="I62" s="34"/>
    </row>
    <row r="63" ht="15.5" spans="2:9">
      <c r="B63" s="34">
        <v>62</v>
      </c>
      <c r="C63" s="35">
        <v>55</v>
      </c>
      <c r="D63" s="35">
        <v>1</v>
      </c>
      <c r="E63" s="34">
        <v>0</v>
      </c>
      <c r="F63" s="36"/>
      <c r="G63" s="35">
        <v>0.317904791596451</v>
      </c>
      <c r="H63" s="35"/>
      <c r="I63" s="34"/>
    </row>
    <row r="64" ht="15.5" spans="2:9">
      <c r="B64" s="34">
        <v>63</v>
      </c>
      <c r="C64" s="35">
        <v>35</v>
      </c>
      <c r="D64" s="35">
        <v>1</v>
      </c>
      <c r="E64" s="34">
        <v>0</v>
      </c>
      <c r="F64" s="36"/>
      <c r="G64" s="35">
        <v>1.62450479271247</v>
      </c>
      <c r="H64" s="35"/>
      <c r="I64" s="34"/>
    </row>
    <row r="65" ht="15.5" spans="2:9">
      <c r="B65" s="34">
        <v>64</v>
      </c>
      <c r="C65" s="35">
        <v>46</v>
      </c>
      <c r="D65" s="35">
        <v>0</v>
      </c>
      <c r="E65" s="34">
        <v>0</v>
      </c>
      <c r="F65" s="36"/>
      <c r="G65" s="35">
        <v>3.15287214391695</v>
      </c>
      <c r="H65" s="35"/>
      <c r="I65" s="34"/>
    </row>
    <row r="66" ht="15.5" spans="2:9">
      <c r="B66" s="34">
        <v>65</v>
      </c>
      <c r="C66" s="35">
        <v>43</v>
      </c>
      <c r="D66" s="35">
        <v>1</v>
      </c>
      <c r="E66" s="34">
        <v>0</v>
      </c>
      <c r="F66" s="36"/>
      <c r="G66" s="35">
        <v>0.102237757319723</v>
      </c>
      <c r="H66" s="35"/>
      <c r="I66" s="34"/>
    </row>
    <row r="67" ht="15.5" spans="2:9">
      <c r="B67" s="34">
        <v>66</v>
      </c>
      <c r="C67" s="35">
        <v>36</v>
      </c>
      <c r="D67" s="35">
        <v>1</v>
      </c>
      <c r="E67" s="34">
        <v>0</v>
      </c>
      <c r="F67" s="36"/>
      <c r="G67" s="35">
        <v>0.245989163377034</v>
      </c>
      <c r="H67" s="35"/>
      <c r="I67" s="34"/>
    </row>
    <row r="68" ht="15.5" spans="2:9">
      <c r="B68" s="34">
        <v>67</v>
      </c>
      <c r="C68" s="35">
        <v>54</v>
      </c>
      <c r="D68" s="35">
        <v>0</v>
      </c>
      <c r="E68" s="34">
        <v>0</v>
      </c>
      <c r="F68" s="36"/>
      <c r="G68" s="35">
        <v>1.17283494923188</v>
      </c>
      <c r="H68" s="35"/>
      <c r="I68" s="34"/>
    </row>
    <row r="69" ht="15.5" spans="2:9">
      <c r="B69" s="34">
        <v>68</v>
      </c>
      <c r="C69" s="35">
        <v>21</v>
      </c>
      <c r="D69" s="35">
        <v>0</v>
      </c>
      <c r="E69" s="34">
        <v>0</v>
      </c>
      <c r="F69" s="36"/>
      <c r="G69" s="35">
        <v>3.68926477434367</v>
      </c>
      <c r="H69" s="35"/>
      <c r="I69" s="34"/>
    </row>
    <row r="70" ht="15.5" spans="2:9">
      <c r="B70" s="34">
        <v>69</v>
      </c>
      <c r="C70" s="35">
        <v>63</v>
      </c>
      <c r="D70" s="35">
        <v>0</v>
      </c>
      <c r="E70" s="34">
        <v>0</v>
      </c>
      <c r="F70" s="36"/>
      <c r="G70" s="35">
        <v>3.45016812796884</v>
      </c>
      <c r="H70" s="35"/>
      <c r="I70" s="34"/>
    </row>
    <row r="71" ht="15.5" spans="2:9">
      <c r="B71" s="34">
        <v>70</v>
      </c>
      <c r="C71" s="35">
        <v>62</v>
      </c>
      <c r="D71" s="35">
        <v>0</v>
      </c>
      <c r="E71" s="34">
        <v>0</v>
      </c>
      <c r="F71" s="36"/>
      <c r="G71" s="35">
        <v>0.267016352011963</v>
      </c>
      <c r="H71" s="35"/>
      <c r="I71" s="34"/>
    </row>
    <row r="72" ht="15.5" spans="2:9">
      <c r="B72" s="34">
        <v>71</v>
      </c>
      <c r="C72" s="35">
        <v>37</v>
      </c>
      <c r="D72" s="35">
        <v>0</v>
      </c>
      <c r="E72" s="34">
        <v>0</v>
      </c>
      <c r="F72" s="36"/>
      <c r="G72" s="35">
        <v>2.63901582154579</v>
      </c>
      <c r="H72" s="35"/>
      <c r="I72" s="34"/>
    </row>
    <row r="73" ht="15.5" spans="2:9">
      <c r="B73" s="34">
        <v>72</v>
      </c>
      <c r="C73" s="35">
        <v>61</v>
      </c>
      <c r="D73" s="35">
        <v>1</v>
      </c>
      <c r="E73" s="34">
        <v>0</v>
      </c>
      <c r="F73" s="36"/>
      <c r="G73" s="35">
        <v>0.529731547179646</v>
      </c>
      <c r="H73" s="35"/>
      <c r="I73" s="34"/>
    </row>
    <row r="74" ht="15.5" spans="2:9">
      <c r="B74" s="34">
        <v>73</v>
      </c>
      <c r="C74" s="35">
        <v>44</v>
      </c>
      <c r="D74" s="35">
        <v>1</v>
      </c>
      <c r="E74" s="34">
        <v>0</v>
      </c>
      <c r="F74" s="36"/>
      <c r="G74" s="35">
        <v>1.90087895542161</v>
      </c>
      <c r="H74" s="35"/>
      <c r="I74" s="34"/>
    </row>
    <row r="75" ht="15.5" spans="2:9">
      <c r="B75" s="34">
        <v>74</v>
      </c>
      <c r="C75" s="35">
        <v>52</v>
      </c>
      <c r="D75" s="35">
        <v>1</v>
      </c>
      <c r="E75" s="34">
        <v>0</v>
      </c>
      <c r="F75" s="36"/>
      <c r="G75" s="35">
        <v>1.35660432744767</v>
      </c>
      <c r="H75" s="35"/>
      <c r="I75" s="34"/>
    </row>
    <row r="76" ht="15.5" spans="2:9">
      <c r="B76" s="34">
        <v>75</v>
      </c>
      <c r="C76" s="35">
        <v>72</v>
      </c>
      <c r="D76" s="35">
        <v>1</v>
      </c>
      <c r="E76" s="34">
        <v>0</v>
      </c>
      <c r="F76" s="36"/>
      <c r="G76" s="35">
        <v>2.77021893622185</v>
      </c>
      <c r="H76" s="35"/>
      <c r="I76" s="34"/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4"/>
  <sheetViews>
    <sheetView tabSelected="1" workbookViewId="0">
      <selection activeCell="A2" sqref="$A2:$XFD2"/>
    </sheetView>
  </sheetViews>
  <sheetFormatPr defaultColWidth="8.625" defaultRowHeight="14"/>
  <cols>
    <col min="2" max="2" width="8.625" style="18"/>
    <col min="3" max="8" width="17.375" style="18" customWidth="1"/>
    <col min="9" max="11" width="22.875" style="18" customWidth="1"/>
    <col min="12" max="14" width="20.625" style="18" customWidth="1"/>
    <col min="15" max="20" width="26.625" style="18" customWidth="1"/>
    <col min="21" max="21" width="30.5" style="18" customWidth="1"/>
    <col min="22" max="22" width="31" style="18" customWidth="1"/>
    <col min="23" max="23" width="32.4166666666667" style="18" customWidth="1"/>
    <col min="24" max="16384" width="8.625" style="18"/>
  </cols>
  <sheetData>
    <row r="1" s="27" customFormat="1" ht="15.5" spans="1:23">
      <c r="A1" s="20"/>
      <c r="B1" s="28" t="s">
        <v>0</v>
      </c>
      <c r="C1" s="29" t="s">
        <v>8</v>
      </c>
      <c r="D1" s="29" t="s">
        <v>9</v>
      </c>
      <c r="E1" s="29" t="s">
        <v>10</v>
      </c>
      <c r="F1" s="29" t="s">
        <v>11</v>
      </c>
      <c r="G1" s="29" t="s">
        <v>12</v>
      </c>
      <c r="H1" s="29" t="s">
        <v>13</v>
      </c>
      <c r="I1" s="29" t="s">
        <v>14</v>
      </c>
      <c r="J1" s="29" t="s">
        <v>15</v>
      </c>
      <c r="K1" s="29" t="s">
        <v>16</v>
      </c>
      <c r="L1" s="29" t="s">
        <v>17</v>
      </c>
      <c r="M1" s="29" t="s">
        <v>18</v>
      </c>
      <c r="N1" s="29" t="s">
        <v>19</v>
      </c>
      <c r="O1" s="29" t="s">
        <v>20</v>
      </c>
      <c r="P1" s="29" t="s">
        <v>21</v>
      </c>
      <c r="Q1" s="29" t="s">
        <v>22</v>
      </c>
      <c r="R1" s="29" t="s">
        <v>23</v>
      </c>
      <c r="S1" s="29" t="s">
        <v>24</v>
      </c>
      <c r="T1" s="29" t="s">
        <v>25</v>
      </c>
      <c r="U1" s="29" t="s">
        <v>26</v>
      </c>
      <c r="V1" s="29" t="s">
        <v>27</v>
      </c>
      <c r="W1" s="29" t="s">
        <v>28</v>
      </c>
    </row>
    <row r="2" ht="15.5" spans="2:23">
      <c r="B2" s="18">
        <v>1</v>
      </c>
      <c r="C2" s="30">
        <v>85.1</v>
      </c>
      <c r="D2" s="30">
        <v>97.4</v>
      </c>
      <c r="E2" s="30">
        <v>32.3</v>
      </c>
      <c r="F2" s="30">
        <v>139.9</v>
      </c>
      <c r="G2" s="30">
        <v>155</v>
      </c>
      <c r="H2" s="30">
        <v>126.2</v>
      </c>
      <c r="I2" s="30">
        <v>30.3</v>
      </c>
      <c r="J2" s="30">
        <v>20.9</v>
      </c>
      <c r="K2" s="30">
        <v>12</v>
      </c>
      <c r="L2" s="30">
        <v>4</v>
      </c>
      <c r="M2" s="30">
        <v>5</v>
      </c>
      <c r="N2" s="30">
        <v>6</v>
      </c>
      <c r="O2" s="30">
        <v>4.5</v>
      </c>
      <c r="P2" s="30">
        <v>3.5</v>
      </c>
      <c r="Q2" s="30">
        <v>0.55</v>
      </c>
      <c r="R2" s="30">
        <v>6</v>
      </c>
      <c r="S2" s="30">
        <v>4</v>
      </c>
      <c r="T2" s="30">
        <v>5</v>
      </c>
      <c r="U2" s="30">
        <v>29</v>
      </c>
      <c r="V2" s="30">
        <v>22</v>
      </c>
      <c r="W2" s="30">
        <v>22</v>
      </c>
    </row>
    <row r="3" ht="15.5" spans="2:23">
      <c r="B3" s="18">
        <v>2</v>
      </c>
      <c r="C3" s="30">
        <v>166.3</v>
      </c>
      <c r="D3" s="30">
        <v>161.1</v>
      </c>
      <c r="E3" s="31"/>
      <c r="F3" s="30">
        <v>9.1</v>
      </c>
      <c r="G3" s="30">
        <v>8.5</v>
      </c>
      <c r="H3" s="31"/>
      <c r="I3" s="30">
        <v>14.3</v>
      </c>
      <c r="J3" s="30">
        <v>4.3</v>
      </c>
      <c r="K3" s="31"/>
      <c r="L3" s="30">
        <v>7</v>
      </c>
      <c r="M3" s="30">
        <v>8</v>
      </c>
      <c r="N3" s="31"/>
      <c r="O3" s="30">
        <v>4</v>
      </c>
      <c r="P3" s="30">
        <v>1</v>
      </c>
      <c r="Q3" s="31"/>
      <c r="R3" s="30">
        <v>0</v>
      </c>
      <c r="S3" s="30">
        <v>0</v>
      </c>
      <c r="T3" s="31"/>
      <c r="U3" s="30">
        <v>15</v>
      </c>
      <c r="V3" s="30">
        <v>15</v>
      </c>
      <c r="W3" s="31"/>
    </row>
    <row r="4" ht="15.5" spans="2:23">
      <c r="B4" s="18">
        <v>3</v>
      </c>
      <c r="C4" s="30">
        <v>102.3</v>
      </c>
      <c r="D4" s="30">
        <v>96.4</v>
      </c>
      <c r="E4" s="30">
        <v>95.8</v>
      </c>
      <c r="F4" s="30">
        <v>143.4</v>
      </c>
      <c r="G4" s="30">
        <v>161.6</v>
      </c>
      <c r="H4" s="30">
        <v>150.1</v>
      </c>
      <c r="I4" s="30">
        <v>47</v>
      </c>
      <c r="J4" s="30">
        <v>15</v>
      </c>
      <c r="K4" s="30">
        <v>6</v>
      </c>
      <c r="L4" s="30">
        <v>7</v>
      </c>
      <c r="M4" s="30">
        <v>8</v>
      </c>
      <c r="N4" s="30">
        <v>5</v>
      </c>
      <c r="O4" s="30">
        <v>8.5</v>
      </c>
      <c r="P4" s="30">
        <v>3.5</v>
      </c>
      <c r="Q4" s="30">
        <v>13</v>
      </c>
      <c r="R4" s="30">
        <v>6</v>
      </c>
      <c r="S4" s="30">
        <v>1</v>
      </c>
      <c r="T4" s="30">
        <v>3</v>
      </c>
      <c r="U4" s="30">
        <v>29.5</v>
      </c>
      <c r="V4" s="30">
        <v>15</v>
      </c>
      <c r="W4" s="30">
        <v>12</v>
      </c>
    </row>
    <row r="5" ht="15.5" spans="2:23">
      <c r="B5" s="18">
        <v>4</v>
      </c>
      <c r="C5" s="30">
        <v>175.8</v>
      </c>
      <c r="D5" s="30">
        <v>196.4</v>
      </c>
      <c r="E5" s="30">
        <v>211.8</v>
      </c>
      <c r="F5" s="30">
        <v>171.3</v>
      </c>
      <c r="G5" s="30">
        <v>172.7</v>
      </c>
      <c r="H5" s="30">
        <v>186.5</v>
      </c>
      <c r="I5" s="30">
        <v>41.3</v>
      </c>
      <c r="J5" s="30">
        <v>32</v>
      </c>
      <c r="K5" s="30">
        <v>24.5</v>
      </c>
      <c r="L5" s="30">
        <v>9</v>
      </c>
      <c r="M5" s="30">
        <v>8</v>
      </c>
      <c r="N5" s="30">
        <v>9</v>
      </c>
      <c r="O5" s="30">
        <v>18</v>
      </c>
      <c r="P5" s="30">
        <v>10</v>
      </c>
      <c r="Q5" s="30">
        <v>3</v>
      </c>
      <c r="R5" s="30">
        <v>5</v>
      </c>
      <c r="S5" s="30">
        <v>3</v>
      </c>
      <c r="T5" s="30">
        <v>3</v>
      </c>
      <c r="U5" s="30">
        <v>43.5</v>
      </c>
      <c r="V5" s="30">
        <v>27</v>
      </c>
      <c r="W5" s="30">
        <v>18</v>
      </c>
    </row>
    <row r="6" ht="15.5" spans="2:23">
      <c r="B6" s="18">
        <v>5</v>
      </c>
      <c r="C6" s="30">
        <v>173.8</v>
      </c>
      <c r="D6" s="30">
        <v>207.7</v>
      </c>
      <c r="E6" s="30">
        <v>158.5</v>
      </c>
      <c r="F6" s="30">
        <v>0.64</v>
      </c>
      <c r="G6" s="30">
        <v>0.44</v>
      </c>
      <c r="H6" s="30">
        <v>0.78</v>
      </c>
      <c r="I6" s="30">
        <v>35.6</v>
      </c>
      <c r="J6" s="30">
        <v>30.6</v>
      </c>
      <c r="K6" s="30">
        <v>18</v>
      </c>
      <c r="L6" s="30">
        <v>9</v>
      </c>
      <c r="M6" s="30">
        <v>9</v>
      </c>
      <c r="N6" s="30">
        <v>9</v>
      </c>
      <c r="O6" s="30">
        <v>1</v>
      </c>
      <c r="P6" s="30">
        <v>1</v>
      </c>
      <c r="Q6" s="30">
        <v>0</v>
      </c>
      <c r="R6" s="30">
        <v>11</v>
      </c>
      <c r="S6" s="30">
        <v>8</v>
      </c>
      <c r="T6" s="30">
        <v>3.25</v>
      </c>
      <c r="U6" s="30">
        <v>37</v>
      </c>
      <c r="V6" s="30">
        <v>31.5</v>
      </c>
      <c r="W6" s="30">
        <v>25</v>
      </c>
    </row>
    <row r="7" ht="15.5" spans="2:23">
      <c r="B7" s="18">
        <v>6</v>
      </c>
      <c r="C7" s="30">
        <v>141.8</v>
      </c>
      <c r="D7" s="30">
        <v>101.6</v>
      </c>
      <c r="E7" s="30">
        <v>64.9</v>
      </c>
      <c r="F7" s="30">
        <v>178.5</v>
      </c>
      <c r="G7" s="30">
        <v>178.1</v>
      </c>
      <c r="H7" s="30">
        <v>159.1</v>
      </c>
      <c r="I7" s="30">
        <v>59.9</v>
      </c>
      <c r="J7" s="30">
        <v>33</v>
      </c>
      <c r="K7" s="30">
        <v>18</v>
      </c>
      <c r="L7" s="30">
        <v>7</v>
      </c>
      <c r="M7" s="30">
        <v>6</v>
      </c>
      <c r="N7" s="30">
        <v>4</v>
      </c>
      <c r="O7" s="30">
        <v>2.75</v>
      </c>
      <c r="P7" s="30">
        <v>0.85</v>
      </c>
      <c r="Q7" s="30">
        <v>0.45</v>
      </c>
      <c r="R7" s="30">
        <v>8</v>
      </c>
      <c r="S7" s="30">
        <v>8</v>
      </c>
      <c r="T7" s="30">
        <v>6</v>
      </c>
      <c r="U7" s="30">
        <v>44.5</v>
      </c>
      <c r="V7" s="30">
        <v>36</v>
      </c>
      <c r="W7" s="30">
        <v>28.5</v>
      </c>
    </row>
    <row r="8" ht="15.5" spans="2:23">
      <c r="B8" s="18">
        <v>7</v>
      </c>
      <c r="C8" s="30">
        <v>193.7</v>
      </c>
      <c r="D8" s="30">
        <v>187.5</v>
      </c>
      <c r="E8" s="31"/>
      <c r="F8" s="30">
        <v>3.3</v>
      </c>
      <c r="G8" s="30">
        <v>0.81</v>
      </c>
      <c r="H8" s="31"/>
      <c r="I8" s="30">
        <v>20</v>
      </c>
      <c r="J8" s="30">
        <v>11.9</v>
      </c>
      <c r="K8" s="31"/>
      <c r="L8" s="30">
        <v>6</v>
      </c>
      <c r="M8" s="30">
        <v>6</v>
      </c>
      <c r="N8" s="31"/>
      <c r="O8" s="30">
        <v>10.5</v>
      </c>
      <c r="P8" s="30">
        <v>4.5</v>
      </c>
      <c r="Q8" s="31"/>
      <c r="R8" s="30">
        <v>0</v>
      </c>
      <c r="S8" s="30">
        <v>0</v>
      </c>
      <c r="T8" s="31"/>
      <c r="U8" s="30">
        <v>12</v>
      </c>
      <c r="V8" s="30">
        <v>12</v>
      </c>
      <c r="W8" s="31"/>
    </row>
    <row r="9" ht="15.5" spans="2:23">
      <c r="B9" s="18">
        <v>8</v>
      </c>
      <c r="C9" s="30">
        <v>7.7</v>
      </c>
      <c r="D9" s="30">
        <v>6.4</v>
      </c>
      <c r="E9" s="30">
        <v>1.8</v>
      </c>
      <c r="F9" s="30">
        <v>40.7</v>
      </c>
      <c r="G9" s="30">
        <v>32.2</v>
      </c>
      <c r="H9" s="30">
        <v>16.5</v>
      </c>
      <c r="I9" s="30">
        <v>23.5</v>
      </c>
      <c r="J9" s="30">
        <v>12</v>
      </c>
      <c r="K9" s="30">
        <v>9.6</v>
      </c>
      <c r="L9" s="30">
        <v>4</v>
      </c>
      <c r="M9" s="30">
        <v>5</v>
      </c>
      <c r="N9" s="30">
        <v>2</v>
      </c>
      <c r="O9" s="30">
        <v>4.5</v>
      </c>
      <c r="P9" s="30">
        <v>1.5</v>
      </c>
      <c r="Q9" s="30">
        <v>0.45</v>
      </c>
      <c r="R9" s="30">
        <v>1</v>
      </c>
      <c r="S9" s="30">
        <v>0</v>
      </c>
      <c r="T9" s="30">
        <v>0</v>
      </c>
      <c r="U9" s="30">
        <v>7.5</v>
      </c>
      <c r="V9" s="30">
        <v>3</v>
      </c>
      <c r="W9" s="30">
        <v>0</v>
      </c>
    </row>
    <row r="10" ht="15.5" spans="2:23">
      <c r="B10" s="18">
        <v>9</v>
      </c>
      <c r="C10" s="30">
        <v>160.3</v>
      </c>
      <c r="D10" s="30">
        <v>172.8</v>
      </c>
      <c r="E10" s="30">
        <v>181.7</v>
      </c>
      <c r="F10" s="30">
        <v>164.1</v>
      </c>
      <c r="G10" s="30">
        <v>169.9</v>
      </c>
      <c r="H10" s="30">
        <v>164.6</v>
      </c>
      <c r="I10" s="30">
        <v>63.2</v>
      </c>
      <c r="J10" s="30">
        <v>46.4</v>
      </c>
      <c r="K10" s="30">
        <v>20.5</v>
      </c>
      <c r="L10" s="30">
        <v>9</v>
      </c>
      <c r="M10" s="30">
        <v>12</v>
      </c>
      <c r="N10" s="30">
        <v>12</v>
      </c>
      <c r="O10" s="30">
        <v>36.75</v>
      </c>
      <c r="P10" s="30">
        <v>28</v>
      </c>
      <c r="Q10" s="30">
        <v>24</v>
      </c>
      <c r="R10" s="30">
        <v>5</v>
      </c>
      <c r="S10" s="30">
        <v>2</v>
      </c>
      <c r="T10" s="30">
        <v>1</v>
      </c>
      <c r="U10" s="30">
        <v>42</v>
      </c>
      <c r="V10" s="30">
        <v>32.5</v>
      </c>
      <c r="W10" s="30">
        <v>25</v>
      </c>
    </row>
    <row r="11" ht="15.5" spans="2:23">
      <c r="B11" s="18">
        <v>10</v>
      </c>
      <c r="C11" s="30">
        <v>171.5</v>
      </c>
      <c r="D11" s="30">
        <v>151.3</v>
      </c>
      <c r="E11" s="31"/>
      <c r="F11" s="30">
        <v>202.1</v>
      </c>
      <c r="G11" s="30">
        <v>97.7</v>
      </c>
      <c r="H11" s="31"/>
      <c r="I11" s="30">
        <v>29</v>
      </c>
      <c r="J11" s="30">
        <v>18</v>
      </c>
      <c r="K11" s="31"/>
      <c r="L11" s="30">
        <v>8</v>
      </c>
      <c r="M11" s="30">
        <v>9</v>
      </c>
      <c r="N11" s="31"/>
      <c r="O11" s="30">
        <v>21.5</v>
      </c>
      <c r="P11" s="30">
        <v>13.75</v>
      </c>
      <c r="Q11" s="31"/>
      <c r="R11" s="30">
        <v>1</v>
      </c>
      <c r="S11" s="30">
        <v>1</v>
      </c>
      <c r="T11" s="31"/>
      <c r="U11" s="30">
        <v>14</v>
      </c>
      <c r="V11" s="30">
        <v>14</v>
      </c>
      <c r="W11" s="31"/>
    </row>
    <row r="12" ht="15.5" spans="2:23">
      <c r="B12" s="18">
        <v>11</v>
      </c>
      <c r="C12" s="30">
        <v>159.9</v>
      </c>
      <c r="D12" s="30">
        <v>148.49</v>
      </c>
      <c r="E12" s="30">
        <v>164.76</v>
      </c>
      <c r="F12" s="30">
        <v>138.5</v>
      </c>
      <c r="G12" s="30">
        <v>68.5</v>
      </c>
      <c r="H12" s="30">
        <v>183.66</v>
      </c>
      <c r="I12" s="30">
        <v>66</v>
      </c>
      <c r="J12" s="30">
        <v>50.6</v>
      </c>
      <c r="K12" s="30">
        <v>40</v>
      </c>
      <c r="L12" s="30">
        <v>2</v>
      </c>
      <c r="M12" s="30">
        <v>7</v>
      </c>
      <c r="N12" s="30">
        <v>10</v>
      </c>
      <c r="O12" s="30">
        <v>94.5</v>
      </c>
      <c r="P12" s="30">
        <v>38.55</v>
      </c>
      <c r="Q12" s="30">
        <v>26.5</v>
      </c>
      <c r="R12" s="30">
        <v>4</v>
      </c>
      <c r="S12" s="30">
        <v>3</v>
      </c>
      <c r="T12" s="30">
        <v>3</v>
      </c>
      <c r="U12" s="30">
        <v>22</v>
      </c>
      <c r="V12" s="30">
        <v>26</v>
      </c>
      <c r="W12" s="30">
        <v>22</v>
      </c>
    </row>
    <row r="13" ht="15.5" spans="2:23">
      <c r="B13" s="18">
        <v>12</v>
      </c>
      <c r="C13" s="30">
        <v>22.6</v>
      </c>
      <c r="D13" s="30">
        <v>11.5</v>
      </c>
      <c r="E13" s="30">
        <v>5.4</v>
      </c>
      <c r="F13" s="30">
        <v>124.7</v>
      </c>
      <c r="G13" s="30">
        <v>128.9</v>
      </c>
      <c r="H13" s="30">
        <v>106.8</v>
      </c>
      <c r="I13" s="30">
        <v>48</v>
      </c>
      <c r="J13" s="30">
        <v>37</v>
      </c>
      <c r="K13" s="31"/>
      <c r="L13" s="30">
        <v>0</v>
      </c>
      <c r="M13" s="30">
        <v>1</v>
      </c>
      <c r="N13" s="31"/>
      <c r="O13" s="30">
        <v>2</v>
      </c>
      <c r="P13" s="30">
        <v>0</v>
      </c>
      <c r="Q13" s="31"/>
      <c r="R13" s="30">
        <v>1</v>
      </c>
      <c r="S13" s="30">
        <v>7</v>
      </c>
      <c r="T13" s="31"/>
      <c r="U13" s="30">
        <v>43.5</v>
      </c>
      <c r="V13" s="30">
        <v>38.5</v>
      </c>
      <c r="W13" s="31"/>
    </row>
    <row r="14" ht="15.5" spans="2:23">
      <c r="B14" s="18">
        <v>13</v>
      </c>
      <c r="C14" s="30">
        <v>133.7</v>
      </c>
      <c r="D14" s="30">
        <v>142.6</v>
      </c>
      <c r="E14" s="30">
        <v>133.89</v>
      </c>
      <c r="F14" s="30">
        <v>114.5</v>
      </c>
      <c r="G14" s="30">
        <v>113.6</v>
      </c>
      <c r="H14" s="30">
        <v>41.59</v>
      </c>
      <c r="I14" s="30">
        <v>36.8</v>
      </c>
      <c r="J14" s="30">
        <v>19.3</v>
      </c>
      <c r="K14" s="30">
        <v>7.3</v>
      </c>
      <c r="L14" s="30">
        <v>10</v>
      </c>
      <c r="M14" s="30">
        <v>10</v>
      </c>
      <c r="N14" s="30">
        <v>4</v>
      </c>
      <c r="O14" s="30">
        <v>10.5</v>
      </c>
      <c r="P14" s="30">
        <v>8</v>
      </c>
      <c r="Q14" s="30">
        <v>1.5</v>
      </c>
      <c r="R14" s="30">
        <v>0</v>
      </c>
      <c r="S14" s="30">
        <v>0</v>
      </c>
      <c r="T14" s="30">
        <v>0</v>
      </c>
      <c r="U14" s="30">
        <v>11</v>
      </c>
      <c r="V14" s="30">
        <v>11</v>
      </c>
      <c r="W14" s="30">
        <v>4.5</v>
      </c>
    </row>
    <row r="15" ht="15.5" spans="2:23">
      <c r="B15" s="18">
        <v>14</v>
      </c>
      <c r="C15" s="30">
        <v>153.1</v>
      </c>
      <c r="D15" s="30">
        <v>146.9</v>
      </c>
      <c r="E15" s="30">
        <v>137.3</v>
      </c>
      <c r="F15" s="30">
        <v>128.3</v>
      </c>
      <c r="G15" s="30">
        <v>116.2</v>
      </c>
      <c r="H15" s="30">
        <v>105.8</v>
      </c>
      <c r="I15" s="30">
        <v>57.5</v>
      </c>
      <c r="J15" s="30">
        <v>45.4</v>
      </c>
      <c r="K15" s="30">
        <v>26.9</v>
      </c>
      <c r="L15" s="30">
        <v>1</v>
      </c>
      <c r="M15" s="30">
        <v>4</v>
      </c>
      <c r="N15" s="30">
        <v>9</v>
      </c>
      <c r="O15" s="30">
        <v>39</v>
      </c>
      <c r="P15" s="30">
        <v>27.15</v>
      </c>
      <c r="Q15" s="30">
        <v>24</v>
      </c>
      <c r="R15" s="30">
        <v>4</v>
      </c>
      <c r="S15" s="30">
        <v>2</v>
      </c>
      <c r="T15" s="30">
        <v>2</v>
      </c>
      <c r="U15" s="30">
        <v>36</v>
      </c>
      <c r="V15" s="30">
        <v>25</v>
      </c>
      <c r="W15" s="30">
        <v>19.5</v>
      </c>
    </row>
    <row r="16" ht="15.5" spans="2:23">
      <c r="B16" s="18">
        <v>15</v>
      </c>
      <c r="C16" s="30">
        <v>156.7</v>
      </c>
      <c r="D16" s="30">
        <v>142</v>
      </c>
      <c r="E16" s="30">
        <v>156.94</v>
      </c>
      <c r="F16" s="30">
        <v>127.7</v>
      </c>
      <c r="G16" s="30">
        <v>136.9</v>
      </c>
      <c r="H16" s="30">
        <v>128.64</v>
      </c>
      <c r="I16" s="30">
        <v>40</v>
      </c>
      <c r="J16" s="30">
        <v>22.3</v>
      </c>
      <c r="K16" s="30">
        <v>21.9</v>
      </c>
      <c r="L16" s="30">
        <v>3</v>
      </c>
      <c r="M16" s="30">
        <v>5</v>
      </c>
      <c r="N16" s="30">
        <v>7</v>
      </c>
      <c r="O16" s="30">
        <v>40.5</v>
      </c>
      <c r="P16" s="30">
        <v>19</v>
      </c>
      <c r="Q16" s="30">
        <v>17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</row>
    <row r="17" ht="15.5" spans="2:23">
      <c r="B17" s="18">
        <v>16</v>
      </c>
      <c r="C17" s="30">
        <v>148.7</v>
      </c>
      <c r="D17" s="30">
        <v>148.7</v>
      </c>
      <c r="E17" s="30">
        <v>27.06</v>
      </c>
      <c r="F17" s="30">
        <v>116.1</v>
      </c>
      <c r="G17" s="30">
        <v>17.47</v>
      </c>
      <c r="H17" s="30">
        <v>1.06</v>
      </c>
      <c r="I17" s="30">
        <v>65.9</v>
      </c>
      <c r="J17" s="30">
        <v>31.2</v>
      </c>
      <c r="K17" s="30">
        <v>22.6</v>
      </c>
      <c r="L17" s="30">
        <v>9</v>
      </c>
      <c r="M17" s="30">
        <v>10</v>
      </c>
      <c r="N17" s="30">
        <v>11</v>
      </c>
      <c r="O17" s="30">
        <v>35.75</v>
      </c>
      <c r="P17" s="30">
        <v>25.5</v>
      </c>
      <c r="Q17" s="30">
        <v>12</v>
      </c>
      <c r="R17" s="30">
        <v>5</v>
      </c>
      <c r="S17" s="30">
        <v>3</v>
      </c>
      <c r="T17" s="30">
        <v>2</v>
      </c>
      <c r="U17" s="30">
        <v>39</v>
      </c>
      <c r="V17" s="30">
        <v>34.5</v>
      </c>
      <c r="W17" s="30">
        <v>27</v>
      </c>
    </row>
    <row r="18" ht="15.5" spans="2:23">
      <c r="B18" s="18">
        <v>17</v>
      </c>
      <c r="C18" s="30">
        <v>183.1</v>
      </c>
      <c r="D18" s="30">
        <v>183.9</v>
      </c>
      <c r="E18" s="30">
        <v>153.35</v>
      </c>
      <c r="F18" s="30">
        <v>173.8</v>
      </c>
      <c r="G18" s="30">
        <v>168.1</v>
      </c>
      <c r="H18" s="30">
        <v>175.81</v>
      </c>
      <c r="I18" s="30">
        <v>81.3</v>
      </c>
      <c r="J18" s="30">
        <v>61</v>
      </c>
      <c r="K18" s="30">
        <v>46</v>
      </c>
      <c r="L18" s="30">
        <v>5</v>
      </c>
      <c r="M18" s="30">
        <v>8</v>
      </c>
      <c r="N18" s="30">
        <v>10</v>
      </c>
      <c r="O18" s="30">
        <v>25.25</v>
      </c>
      <c r="P18" s="30">
        <v>19.5</v>
      </c>
      <c r="Q18" s="30">
        <v>18.5</v>
      </c>
      <c r="R18" s="30">
        <v>9</v>
      </c>
      <c r="S18" s="30">
        <v>8</v>
      </c>
      <c r="T18" s="30">
        <v>5</v>
      </c>
      <c r="U18" s="30">
        <v>43.75</v>
      </c>
      <c r="V18" s="30">
        <v>40</v>
      </c>
      <c r="W18" s="30">
        <v>31.5</v>
      </c>
    </row>
    <row r="19" ht="15.5" spans="2:23">
      <c r="B19" s="18">
        <v>18</v>
      </c>
      <c r="C19" s="30">
        <v>132.4</v>
      </c>
      <c r="D19" s="30">
        <v>138.05</v>
      </c>
      <c r="E19" s="31"/>
      <c r="F19" s="30">
        <v>145.5</v>
      </c>
      <c r="G19" s="30">
        <v>110.6</v>
      </c>
      <c r="H19" s="31"/>
      <c r="I19" s="30">
        <v>45.6</v>
      </c>
      <c r="J19" s="30">
        <v>23</v>
      </c>
      <c r="K19" s="31"/>
      <c r="L19" s="30">
        <v>7</v>
      </c>
      <c r="M19" s="30">
        <v>9</v>
      </c>
      <c r="N19" s="31"/>
      <c r="O19" s="30">
        <v>30.75</v>
      </c>
      <c r="P19" s="30">
        <v>8</v>
      </c>
      <c r="Q19" s="31"/>
      <c r="R19" s="30">
        <v>7</v>
      </c>
      <c r="S19" s="30">
        <v>3</v>
      </c>
      <c r="T19" s="31"/>
      <c r="U19" s="30">
        <v>34.5</v>
      </c>
      <c r="V19" s="30">
        <v>15</v>
      </c>
      <c r="W19" s="31"/>
    </row>
    <row r="20" ht="15.5" spans="2:23">
      <c r="B20" s="18">
        <v>19</v>
      </c>
      <c r="C20" s="30">
        <v>185.2</v>
      </c>
      <c r="D20" s="30">
        <v>150.6</v>
      </c>
      <c r="E20" s="31"/>
      <c r="F20" s="30">
        <v>168.9</v>
      </c>
      <c r="G20" s="30">
        <v>123.62</v>
      </c>
      <c r="H20" s="31"/>
      <c r="I20" s="30">
        <v>94.2</v>
      </c>
      <c r="J20" s="30">
        <v>55.5</v>
      </c>
      <c r="K20" s="31"/>
      <c r="L20" s="30">
        <v>12</v>
      </c>
      <c r="M20" s="30">
        <v>12</v>
      </c>
      <c r="N20" s="31"/>
      <c r="O20" s="30">
        <v>62</v>
      </c>
      <c r="P20" s="30">
        <v>48.75</v>
      </c>
      <c r="Q20" s="31"/>
      <c r="R20" s="30">
        <v>7</v>
      </c>
      <c r="S20" s="30">
        <v>5</v>
      </c>
      <c r="T20" s="31"/>
      <c r="U20" s="30">
        <v>42</v>
      </c>
      <c r="V20" s="30">
        <v>27.5</v>
      </c>
      <c r="W20" s="31"/>
    </row>
    <row r="21" ht="15.5" spans="2:23">
      <c r="B21" s="18">
        <v>20</v>
      </c>
      <c r="C21" s="30">
        <v>164.1</v>
      </c>
      <c r="D21" s="32">
        <v>152.3</v>
      </c>
      <c r="E21" s="30">
        <v>152.71</v>
      </c>
      <c r="F21" s="30">
        <v>144.8</v>
      </c>
      <c r="G21" s="32">
        <v>138.7</v>
      </c>
      <c r="H21" s="30">
        <v>163.93</v>
      </c>
      <c r="I21" s="30">
        <v>47.5</v>
      </c>
      <c r="J21" s="30">
        <v>24.6</v>
      </c>
      <c r="K21" s="31">
        <v>18.6</v>
      </c>
      <c r="L21" s="30">
        <v>2</v>
      </c>
      <c r="M21" s="30">
        <v>8</v>
      </c>
      <c r="N21" s="31">
        <v>9</v>
      </c>
      <c r="O21" s="30">
        <v>24.5</v>
      </c>
      <c r="P21" s="30">
        <v>7.5</v>
      </c>
      <c r="Q21" s="31">
        <v>4.75</v>
      </c>
      <c r="R21" s="30">
        <v>3</v>
      </c>
      <c r="S21" s="30">
        <v>1</v>
      </c>
      <c r="T21" s="31">
        <v>1</v>
      </c>
      <c r="U21" s="30">
        <v>11.5</v>
      </c>
      <c r="V21" s="30">
        <v>8.5</v>
      </c>
      <c r="W21" s="31">
        <v>8.5</v>
      </c>
    </row>
    <row r="22" ht="15.5" spans="2:23">
      <c r="B22" s="18">
        <v>21</v>
      </c>
      <c r="C22" s="30">
        <v>172.4</v>
      </c>
      <c r="D22" s="30">
        <v>89.22</v>
      </c>
      <c r="E22" s="32">
        <v>124.6</v>
      </c>
      <c r="F22" s="30">
        <v>166.6</v>
      </c>
      <c r="G22" s="30">
        <v>79.77</v>
      </c>
      <c r="H22" s="32">
        <v>77.1</v>
      </c>
      <c r="I22" s="30">
        <v>97</v>
      </c>
      <c r="J22" s="30">
        <v>33.8</v>
      </c>
      <c r="K22" s="31"/>
      <c r="L22" s="30">
        <v>0</v>
      </c>
      <c r="M22" s="30">
        <v>9</v>
      </c>
      <c r="N22" s="31"/>
      <c r="O22" s="30">
        <v>91.5</v>
      </c>
      <c r="P22" s="30">
        <v>41.25</v>
      </c>
      <c r="Q22" s="31"/>
      <c r="R22" s="30">
        <v>9</v>
      </c>
      <c r="S22" s="30">
        <v>7</v>
      </c>
      <c r="T22" s="31"/>
      <c r="U22" s="30">
        <v>40</v>
      </c>
      <c r="V22" s="30">
        <v>34.5</v>
      </c>
      <c r="W22" s="31"/>
    </row>
    <row r="23" ht="15.5" spans="2:23">
      <c r="B23" s="18">
        <v>22</v>
      </c>
      <c r="C23" s="30">
        <v>104.2</v>
      </c>
      <c r="D23" s="30">
        <v>138.83</v>
      </c>
      <c r="E23" s="31"/>
      <c r="F23" s="30">
        <v>10.4</v>
      </c>
      <c r="G23" s="30">
        <v>121.99</v>
      </c>
      <c r="H23" s="31"/>
      <c r="I23" s="30">
        <v>14.3</v>
      </c>
      <c r="J23" s="30">
        <v>6</v>
      </c>
      <c r="K23" s="31"/>
      <c r="L23" s="30">
        <v>2</v>
      </c>
      <c r="M23" s="30">
        <v>4</v>
      </c>
      <c r="N23" s="31"/>
      <c r="O23" s="30">
        <v>7.5</v>
      </c>
      <c r="P23" s="30">
        <v>3.5</v>
      </c>
      <c r="Q23" s="31"/>
      <c r="R23" s="30">
        <v>0</v>
      </c>
      <c r="S23" s="30">
        <v>0</v>
      </c>
      <c r="T23" s="31"/>
      <c r="U23" s="30">
        <v>0</v>
      </c>
      <c r="V23" s="30">
        <v>0</v>
      </c>
      <c r="W23" s="31"/>
    </row>
    <row r="24" ht="15.5" spans="2:23">
      <c r="B24" s="18">
        <v>23</v>
      </c>
      <c r="C24" s="30">
        <v>71.8</v>
      </c>
      <c r="D24" s="31">
        <v>90.1</v>
      </c>
      <c r="E24" s="32">
        <v>69.3</v>
      </c>
      <c r="F24" s="30">
        <v>115.5</v>
      </c>
      <c r="G24" s="31">
        <v>38.1</v>
      </c>
      <c r="H24" s="32">
        <v>84.1</v>
      </c>
      <c r="I24" s="30">
        <v>83</v>
      </c>
      <c r="J24" s="31">
        <v>65.2</v>
      </c>
      <c r="K24" s="31">
        <v>34.9</v>
      </c>
      <c r="L24" s="30">
        <v>0</v>
      </c>
      <c r="M24" s="31">
        <v>3</v>
      </c>
      <c r="N24" s="31">
        <v>6</v>
      </c>
      <c r="O24" s="30">
        <v>39</v>
      </c>
      <c r="P24" s="31">
        <v>26</v>
      </c>
      <c r="Q24" s="31">
        <v>16.5</v>
      </c>
      <c r="R24" s="30">
        <v>9</v>
      </c>
      <c r="S24" s="31">
        <v>9</v>
      </c>
      <c r="T24" s="31">
        <v>7</v>
      </c>
      <c r="U24" s="30">
        <v>38.5</v>
      </c>
      <c r="V24" s="31">
        <v>37</v>
      </c>
      <c r="W24" s="31">
        <v>35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P24"/>
  <sheetViews>
    <sheetView workbookViewId="0">
      <pane xSplit="2" topLeftCell="C1" activePane="topRight" state="frozen"/>
      <selection/>
      <selection pane="topRight" activeCell="AE1" sqref="AE$1:AE$1048576"/>
    </sheetView>
  </sheetViews>
  <sheetFormatPr defaultColWidth="8.625" defaultRowHeight="14"/>
  <cols>
    <col min="2" max="2" width="8.625" style="18"/>
    <col min="3" max="3" width="5.125" style="19" customWidth="1"/>
    <col min="4" max="4" width="4.875" style="19" customWidth="1"/>
    <col min="5" max="5" width="5.125" style="19" customWidth="1"/>
    <col min="6" max="6" width="3.875" style="19" customWidth="1"/>
    <col min="7" max="7" width="5.625" style="19" customWidth="1"/>
    <col min="8" max="8" width="4.125" style="19" customWidth="1"/>
    <col min="9" max="9" width="14.5" style="19" customWidth="1"/>
    <col min="10" max="10" width="12" style="19" customWidth="1"/>
    <col min="11" max="11" width="16.25" style="19" customWidth="1"/>
    <col min="12" max="12" width="14.375" style="19" customWidth="1"/>
    <col min="13" max="13" width="34.625" style="19" customWidth="1"/>
    <col min="14" max="14" width="30.625" style="19" customWidth="1"/>
    <col min="15" max="15" width="5.375" style="19" customWidth="1"/>
    <col min="16" max="16" width="6.625" style="19" customWidth="1"/>
    <col min="17" max="17" width="4.875" style="19" customWidth="1"/>
    <col min="18" max="18" width="5.125" style="19" customWidth="1"/>
    <col min="19" max="19" width="5.875" style="19" customWidth="1"/>
    <col min="20" max="21" width="5.75" style="19" customWidth="1"/>
    <col min="22" max="22" width="5.25" style="19" customWidth="1"/>
    <col min="23" max="23" width="3.875" style="19" customWidth="1"/>
    <col min="24" max="24" width="5" style="19" customWidth="1"/>
    <col min="25" max="25" width="5.125" style="19" customWidth="1"/>
    <col min="26" max="26" width="4.875" style="19" customWidth="1"/>
    <col min="27" max="27" width="5.125" style="19" customWidth="1"/>
    <col min="28" max="28" width="3.875" style="19" customWidth="1"/>
    <col min="29" max="29" width="5.625" style="19" customWidth="1"/>
    <col min="30" max="30" width="4.125" style="19" customWidth="1"/>
    <col min="31" max="31" width="6.75" style="19" customWidth="1"/>
    <col min="32" max="32" width="7.375" style="19" customWidth="1"/>
    <col min="33" max="33" width="16.25" style="19" customWidth="1"/>
    <col min="34" max="34" width="14.375" style="19" customWidth="1"/>
    <col min="35" max="35" width="34.625" style="19" customWidth="1"/>
    <col min="36" max="36" width="30.625" style="19" customWidth="1"/>
    <col min="37" max="37" width="5.375" style="19" customWidth="1"/>
    <col min="38" max="38" width="5.75" style="19" customWidth="1"/>
    <col min="39" max="39" width="4.875" style="19" customWidth="1"/>
    <col min="40" max="40" width="5.125" style="19" customWidth="1"/>
    <col min="41" max="41" width="5.875" style="19" customWidth="1"/>
    <col min="42" max="43" width="5.75" style="19" customWidth="1"/>
    <col min="44" max="44" width="5.25" style="19" customWidth="1"/>
    <col min="45" max="45" width="3.875" style="19" customWidth="1"/>
    <col min="46" max="46" width="5" style="19" customWidth="1"/>
    <col min="47" max="47" width="5.125" style="19" customWidth="1"/>
    <col min="48" max="48" width="4.875" style="19" customWidth="1"/>
    <col min="49" max="49" width="5.125" style="19" customWidth="1"/>
    <col min="50" max="50" width="3.875" style="19" customWidth="1"/>
    <col min="51" max="51" width="5.625" style="19" customWidth="1"/>
    <col min="52" max="52" width="4.125" style="19" customWidth="1"/>
    <col min="53" max="54" width="7.375" style="19" customWidth="1"/>
    <col min="55" max="55" width="16.25" style="19" customWidth="1"/>
    <col min="56" max="56" width="14.375" style="19" customWidth="1"/>
    <col min="57" max="57" width="34.625" style="19" customWidth="1"/>
    <col min="58" max="58" width="30.625" style="19" customWidth="1"/>
    <col min="59" max="59" width="5.375" style="19" customWidth="1"/>
    <col min="60" max="60" width="5.125" style="19" customWidth="1"/>
    <col min="61" max="61" width="4.875" style="19" customWidth="1"/>
    <col min="62" max="62" width="5.125" style="19" customWidth="1"/>
    <col min="63" max="63" width="5.875" style="19" customWidth="1"/>
    <col min="64" max="65" width="5.75" style="19" customWidth="1"/>
    <col min="66" max="66" width="5.25" style="19" customWidth="1"/>
    <col min="67" max="67" width="3.875" style="19" customWidth="1"/>
    <col min="68" max="68" width="5" style="19" customWidth="1"/>
    <col min="69" max="16384" width="8.625" style="19"/>
  </cols>
  <sheetData>
    <row r="1" s="17" customFormat="1" ht="15" spans="2:68">
      <c r="B1" s="20" t="s">
        <v>0</v>
      </c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  <c r="I1" s="21" t="s">
        <v>35</v>
      </c>
      <c r="J1" s="21" t="s">
        <v>36</v>
      </c>
      <c r="K1" s="21" t="s">
        <v>37</v>
      </c>
      <c r="L1" s="21" t="s">
        <v>38</v>
      </c>
      <c r="M1" s="21" t="s">
        <v>39</v>
      </c>
      <c r="N1" s="21" t="s">
        <v>40</v>
      </c>
      <c r="O1" s="21" t="s">
        <v>41</v>
      </c>
      <c r="P1" s="21" t="s">
        <v>42</v>
      </c>
      <c r="Q1" s="21" t="s">
        <v>43</v>
      </c>
      <c r="R1" s="24" t="s">
        <v>44</v>
      </c>
      <c r="S1" s="24" t="s">
        <v>45</v>
      </c>
      <c r="T1" s="21" t="s">
        <v>46</v>
      </c>
      <c r="U1" s="21" t="s">
        <v>47</v>
      </c>
      <c r="V1" s="21" t="s">
        <v>48</v>
      </c>
      <c r="W1" s="24" t="s">
        <v>49</v>
      </c>
      <c r="X1" s="24" t="s">
        <v>50</v>
      </c>
      <c r="Y1" s="25" t="s">
        <v>29</v>
      </c>
      <c r="Z1" s="25" t="s">
        <v>30</v>
      </c>
      <c r="AA1" s="25" t="s">
        <v>31</v>
      </c>
      <c r="AB1" s="25" t="s">
        <v>32</v>
      </c>
      <c r="AC1" s="25" t="s">
        <v>33</v>
      </c>
      <c r="AD1" s="25" t="s">
        <v>34</v>
      </c>
      <c r="AE1" s="25" t="s">
        <v>35</v>
      </c>
      <c r="AF1" s="25" t="s">
        <v>36</v>
      </c>
      <c r="AG1" s="25" t="s">
        <v>37</v>
      </c>
      <c r="AH1" s="25" t="s">
        <v>38</v>
      </c>
      <c r="AI1" s="25" t="s">
        <v>39</v>
      </c>
      <c r="AJ1" s="25" t="s">
        <v>40</v>
      </c>
      <c r="AK1" s="25" t="s">
        <v>41</v>
      </c>
      <c r="AL1" s="25" t="s">
        <v>42</v>
      </c>
      <c r="AM1" s="25" t="s">
        <v>43</v>
      </c>
      <c r="AN1" s="25" t="s">
        <v>44</v>
      </c>
      <c r="AO1" s="25" t="s">
        <v>45</v>
      </c>
      <c r="AP1" s="25" t="s">
        <v>46</v>
      </c>
      <c r="AQ1" s="25" t="s">
        <v>47</v>
      </c>
      <c r="AR1" s="25" t="s">
        <v>48</v>
      </c>
      <c r="AS1" s="25" t="s">
        <v>49</v>
      </c>
      <c r="AT1" s="25" t="s">
        <v>50</v>
      </c>
      <c r="AU1" s="26" t="s">
        <v>29</v>
      </c>
      <c r="AV1" s="26" t="s">
        <v>30</v>
      </c>
      <c r="AW1" s="26" t="s">
        <v>31</v>
      </c>
      <c r="AX1" s="26" t="s">
        <v>32</v>
      </c>
      <c r="AY1" s="26" t="s">
        <v>33</v>
      </c>
      <c r="AZ1" s="26" t="s">
        <v>34</v>
      </c>
      <c r="BA1" s="26" t="s">
        <v>35</v>
      </c>
      <c r="BB1" s="26" t="s">
        <v>36</v>
      </c>
      <c r="BC1" s="26" t="s">
        <v>37</v>
      </c>
      <c r="BD1" s="26" t="s">
        <v>38</v>
      </c>
      <c r="BE1" s="26" t="s">
        <v>39</v>
      </c>
      <c r="BF1" s="26" t="s">
        <v>40</v>
      </c>
      <c r="BG1" s="26" t="s">
        <v>41</v>
      </c>
      <c r="BH1" s="26" t="s">
        <v>42</v>
      </c>
      <c r="BI1" s="26" t="s">
        <v>43</v>
      </c>
      <c r="BJ1" s="26" t="s">
        <v>44</v>
      </c>
      <c r="BK1" s="26" t="s">
        <v>45</v>
      </c>
      <c r="BL1" s="26" t="s">
        <v>46</v>
      </c>
      <c r="BM1" s="26" t="s">
        <v>47</v>
      </c>
      <c r="BN1" s="26" t="s">
        <v>48</v>
      </c>
      <c r="BO1" s="26" t="s">
        <v>49</v>
      </c>
      <c r="BP1" s="26" t="s">
        <v>50</v>
      </c>
    </row>
    <row r="2" ht="15" spans="2:68">
      <c r="B2" s="18">
        <v>1</v>
      </c>
      <c r="C2" s="22">
        <v>35</v>
      </c>
      <c r="D2" s="23">
        <v>44</v>
      </c>
      <c r="E2" s="23">
        <v>42.8</v>
      </c>
      <c r="F2" s="22">
        <v>70</v>
      </c>
      <c r="G2" s="23">
        <v>4.9</v>
      </c>
      <c r="H2" s="23">
        <v>264</v>
      </c>
      <c r="I2" s="23">
        <v>0</v>
      </c>
      <c r="J2" s="23">
        <v>0</v>
      </c>
      <c r="K2" s="22">
        <v>14</v>
      </c>
      <c r="L2" s="23">
        <v>236</v>
      </c>
      <c r="M2" s="23">
        <v>161</v>
      </c>
      <c r="N2" s="23">
        <v>199</v>
      </c>
      <c r="O2" s="22"/>
      <c r="P2" s="23">
        <v>2.02</v>
      </c>
      <c r="Q2" s="22">
        <v>3.75</v>
      </c>
      <c r="R2" s="22">
        <v>140</v>
      </c>
      <c r="S2" s="22">
        <v>2.25</v>
      </c>
      <c r="T2" s="22">
        <v>6.62</v>
      </c>
      <c r="U2" s="22">
        <v>2.46</v>
      </c>
      <c r="V2" s="22">
        <v>0.5</v>
      </c>
      <c r="W2" s="22">
        <v>124</v>
      </c>
      <c r="X2" s="22">
        <v>262</v>
      </c>
      <c r="Y2" s="22">
        <v>20</v>
      </c>
      <c r="Z2" s="23">
        <v>17</v>
      </c>
      <c r="AA2" s="23">
        <v>37.4</v>
      </c>
      <c r="AB2" s="22">
        <v>60</v>
      </c>
      <c r="AC2" s="23">
        <v>7</v>
      </c>
      <c r="AD2" s="23">
        <v>183</v>
      </c>
      <c r="AE2" s="23">
        <v>0</v>
      </c>
      <c r="AF2" s="23">
        <v>0</v>
      </c>
      <c r="AG2" s="22">
        <v>11</v>
      </c>
      <c r="AH2" s="23">
        <v>63</v>
      </c>
      <c r="AI2" s="23">
        <v>130</v>
      </c>
      <c r="AJ2" s="23">
        <v>172</v>
      </c>
      <c r="AK2" s="22"/>
      <c r="AL2" s="22"/>
      <c r="AM2" s="22">
        <v>4.09</v>
      </c>
      <c r="AN2" s="22">
        <v>140</v>
      </c>
      <c r="AO2" s="22">
        <v>2.27</v>
      </c>
      <c r="AP2" s="22">
        <v>13.66</v>
      </c>
      <c r="AQ2" s="22">
        <v>7.62</v>
      </c>
      <c r="AR2" s="22">
        <v>0.04</v>
      </c>
      <c r="AS2" s="22">
        <v>127</v>
      </c>
      <c r="AT2" s="22">
        <v>336</v>
      </c>
      <c r="AU2" s="22">
        <v>23</v>
      </c>
      <c r="AV2" s="23">
        <v>21</v>
      </c>
      <c r="AW2" s="23">
        <v>36.3</v>
      </c>
      <c r="AX2" s="22">
        <v>54</v>
      </c>
      <c r="AY2" s="23">
        <v>7.4</v>
      </c>
      <c r="AZ2" s="23">
        <v>157</v>
      </c>
      <c r="BA2" s="23">
        <v>0</v>
      </c>
      <c r="BB2" s="23">
        <v>0</v>
      </c>
      <c r="BC2" s="22">
        <v>7</v>
      </c>
      <c r="BD2" s="23">
        <v>86</v>
      </c>
      <c r="BE2" s="23">
        <v>188</v>
      </c>
      <c r="BF2" s="23">
        <v>218</v>
      </c>
      <c r="BG2" s="22"/>
      <c r="BH2" s="23">
        <v>1.08</v>
      </c>
      <c r="BI2" s="22">
        <v>3.66</v>
      </c>
      <c r="BJ2" s="22">
        <v>138</v>
      </c>
      <c r="BK2" s="22">
        <v>2.27</v>
      </c>
      <c r="BL2" s="22">
        <v>10.33</v>
      </c>
      <c r="BM2" s="22">
        <v>5.4</v>
      </c>
      <c r="BN2" s="22">
        <v>0.06</v>
      </c>
      <c r="BO2" s="22">
        <v>116</v>
      </c>
      <c r="BP2" s="22">
        <v>229</v>
      </c>
    </row>
    <row r="3" ht="15" spans="2:68">
      <c r="B3" s="18">
        <v>2</v>
      </c>
      <c r="C3" s="22">
        <v>8</v>
      </c>
      <c r="D3" s="23">
        <v>10</v>
      </c>
      <c r="E3" s="23">
        <v>36.6</v>
      </c>
      <c r="F3" s="22">
        <v>64</v>
      </c>
      <c r="G3" s="23">
        <v>4.4</v>
      </c>
      <c r="H3" s="23">
        <v>213</v>
      </c>
      <c r="I3" s="23">
        <v>0</v>
      </c>
      <c r="J3" s="23">
        <v>0</v>
      </c>
      <c r="K3" s="22"/>
      <c r="L3" s="22"/>
      <c r="M3" s="22"/>
      <c r="N3" s="23"/>
      <c r="O3" s="22"/>
      <c r="P3" s="22">
        <v>0.17</v>
      </c>
      <c r="Q3" s="22">
        <v>3.28</v>
      </c>
      <c r="R3" s="22">
        <v>148</v>
      </c>
      <c r="S3" s="22">
        <v>2.17</v>
      </c>
      <c r="T3" s="22">
        <v>7.83</v>
      </c>
      <c r="U3" s="22">
        <v>5.17</v>
      </c>
      <c r="V3" s="22">
        <v>0.06</v>
      </c>
      <c r="W3" s="22">
        <v>122</v>
      </c>
      <c r="X3" s="22">
        <v>204</v>
      </c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</row>
    <row r="4" ht="15" spans="2:68">
      <c r="B4" s="18">
        <v>3</v>
      </c>
      <c r="C4" s="22">
        <v>13</v>
      </c>
      <c r="D4" s="23">
        <v>22</v>
      </c>
      <c r="E4" s="23">
        <v>30.7</v>
      </c>
      <c r="F4" s="22">
        <v>142</v>
      </c>
      <c r="G4" s="23">
        <v>7.6</v>
      </c>
      <c r="H4" s="23">
        <v>330</v>
      </c>
      <c r="I4" s="23">
        <v>0</v>
      </c>
      <c r="J4" s="23">
        <v>0</v>
      </c>
      <c r="K4" s="22">
        <v>9</v>
      </c>
      <c r="L4" s="23">
        <v>73</v>
      </c>
      <c r="M4" s="23">
        <v>113</v>
      </c>
      <c r="N4" s="23">
        <v>168</v>
      </c>
      <c r="O4" s="22">
        <v>27</v>
      </c>
      <c r="P4" s="22"/>
      <c r="Q4" s="22">
        <v>3.77</v>
      </c>
      <c r="R4" s="22">
        <v>143</v>
      </c>
      <c r="S4" s="22">
        <v>2.2</v>
      </c>
      <c r="T4" s="22">
        <v>7.85</v>
      </c>
      <c r="U4" s="22">
        <v>4.06</v>
      </c>
      <c r="V4" s="22">
        <v>0.67</v>
      </c>
      <c r="W4" s="22">
        <v>115</v>
      </c>
      <c r="X4" s="22">
        <v>245</v>
      </c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>
        <v>11</v>
      </c>
      <c r="AV4" s="23">
        <v>10</v>
      </c>
      <c r="AW4" s="23">
        <v>33.3</v>
      </c>
      <c r="AX4" s="22">
        <v>144</v>
      </c>
      <c r="AY4" s="23">
        <v>9.3</v>
      </c>
      <c r="AZ4" s="23">
        <v>386</v>
      </c>
      <c r="BA4" s="23">
        <v>0</v>
      </c>
      <c r="BB4" s="23">
        <v>0</v>
      </c>
      <c r="BC4" s="22">
        <v>7</v>
      </c>
      <c r="BD4" s="23">
        <v>32</v>
      </c>
      <c r="BE4" s="23">
        <v>104</v>
      </c>
      <c r="BF4" s="23">
        <v>141</v>
      </c>
      <c r="BG4" s="22">
        <v>15</v>
      </c>
      <c r="BH4" s="22">
        <v>0.38</v>
      </c>
      <c r="BI4" s="22">
        <v>4.28</v>
      </c>
      <c r="BJ4" s="22">
        <v>139</v>
      </c>
      <c r="BK4" s="22">
        <v>2.29</v>
      </c>
      <c r="BL4" s="22">
        <v>8.18</v>
      </c>
      <c r="BM4" s="22">
        <v>6.88</v>
      </c>
      <c r="BN4" s="22">
        <v>0</v>
      </c>
      <c r="BO4" s="22">
        <v>114</v>
      </c>
      <c r="BP4" s="22">
        <v>251</v>
      </c>
    </row>
    <row r="5" ht="15" spans="2:68">
      <c r="B5" s="18">
        <v>4</v>
      </c>
      <c r="C5" s="22">
        <v>9</v>
      </c>
      <c r="D5" s="23">
        <v>9</v>
      </c>
      <c r="E5" s="23">
        <v>32.8</v>
      </c>
      <c r="F5" s="22">
        <v>80</v>
      </c>
      <c r="G5" s="23">
        <v>5.7</v>
      </c>
      <c r="H5" s="23">
        <v>294</v>
      </c>
      <c r="I5" s="23">
        <v>0</v>
      </c>
      <c r="J5" s="23">
        <v>0</v>
      </c>
      <c r="K5" s="22">
        <v>7</v>
      </c>
      <c r="L5" s="23">
        <v>26</v>
      </c>
      <c r="M5" s="23">
        <v>100</v>
      </c>
      <c r="N5" s="23">
        <v>124</v>
      </c>
      <c r="O5" s="22">
        <v>12</v>
      </c>
      <c r="P5" s="23">
        <v>12.14</v>
      </c>
      <c r="Q5" s="22">
        <v>4.63</v>
      </c>
      <c r="R5" s="22">
        <v>140</v>
      </c>
      <c r="S5" s="22">
        <v>2.29</v>
      </c>
      <c r="T5" s="22">
        <v>9.24</v>
      </c>
      <c r="U5" s="22">
        <v>7.01</v>
      </c>
      <c r="V5" s="22">
        <v>0.01</v>
      </c>
      <c r="W5" s="22">
        <v>118</v>
      </c>
      <c r="X5" s="22">
        <v>441</v>
      </c>
      <c r="Y5" s="22"/>
      <c r="Z5" s="22"/>
      <c r="AA5" s="22"/>
      <c r="AB5" s="22"/>
      <c r="AC5" s="23"/>
      <c r="AD5" s="23"/>
      <c r="AE5" s="23"/>
      <c r="AF5" s="23"/>
      <c r="AG5" s="22"/>
      <c r="AH5" s="23"/>
      <c r="AI5" s="23"/>
      <c r="AJ5" s="23"/>
      <c r="AK5" s="22"/>
      <c r="AL5" s="22">
        <v>16.91</v>
      </c>
      <c r="AM5" s="22">
        <v>4</v>
      </c>
      <c r="AN5" s="22">
        <v>141</v>
      </c>
      <c r="AO5" s="22">
        <v>2.36</v>
      </c>
      <c r="AP5" s="22">
        <v>12.69</v>
      </c>
      <c r="AQ5" s="22">
        <v>9.35</v>
      </c>
      <c r="AR5" s="22">
        <v>0.09</v>
      </c>
      <c r="AS5" s="22">
        <v>124</v>
      </c>
      <c r="AT5" s="22">
        <v>379</v>
      </c>
      <c r="AU5" s="22">
        <v>21</v>
      </c>
      <c r="AV5" s="23">
        <v>12</v>
      </c>
      <c r="AW5" s="23">
        <v>35.6</v>
      </c>
      <c r="AX5" s="22">
        <v>88</v>
      </c>
      <c r="AY5" s="23">
        <v>6</v>
      </c>
      <c r="AZ5" s="23">
        <v>268</v>
      </c>
      <c r="BA5" s="23">
        <v>0</v>
      </c>
      <c r="BB5" s="23">
        <v>0</v>
      </c>
      <c r="BC5" s="22"/>
      <c r="BD5" s="23"/>
      <c r="BE5" s="23"/>
      <c r="BF5" s="23"/>
      <c r="BG5" s="22"/>
      <c r="BH5" s="22"/>
      <c r="BI5" s="22">
        <v>4.1</v>
      </c>
      <c r="BJ5" s="22">
        <v>141</v>
      </c>
      <c r="BK5" s="22">
        <v>2.55</v>
      </c>
      <c r="BL5" s="22">
        <v>16.55</v>
      </c>
      <c r="BM5" s="22">
        <v>14.37</v>
      </c>
      <c r="BN5" s="22">
        <v>0</v>
      </c>
      <c r="BO5" s="22">
        <v>143</v>
      </c>
      <c r="BP5" s="22">
        <v>370</v>
      </c>
    </row>
    <row r="6" ht="15" spans="2:68">
      <c r="B6" s="18">
        <v>5</v>
      </c>
      <c r="C6" s="22">
        <v>14</v>
      </c>
      <c r="D6" s="23">
        <v>12</v>
      </c>
      <c r="E6" s="23">
        <v>33.2</v>
      </c>
      <c r="F6" s="22">
        <v>62</v>
      </c>
      <c r="G6" s="23">
        <v>5.6</v>
      </c>
      <c r="H6" s="23">
        <v>223</v>
      </c>
      <c r="I6" s="23">
        <v>0</v>
      </c>
      <c r="J6" s="23">
        <v>0</v>
      </c>
      <c r="K6" s="22">
        <v>11</v>
      </c>
      <c r="L6" s="23">
        <v>41</v>
      </c>
      <c r="M6" s="23">
        <v>112</v>
      </c>
      <c r="N6" s="23">
        <v>137</v>
      </c>
      <c r="O6" s="22"/>
      <c r="P6" s="23">
        <v>0.52</v>
      </c>
      <c r="Q6" s="22">
        <v>3.89</v>
      </c>
      <c r="R6" s="22">
        <v>141</v>
      </c>
      <c r="S6" s="22">
        <v>2.12</v>
      </c>
      <c r="T6" s="22">
        <v>11.85</v>
      </c>
      <c r="U6" s="22">
        <v>10.13</v>
      </c>
      <c r="V6" s="22">
        <v>0</v>
      </c>
      <c r="W6" s="22">
        <v>119</v>
      </c>
      <c r="X6" s="22">
        <v>195</v>
      </c>
      <c r="Y6" s="22"/>
      <c r="Z6" s="22"/>
      <c r="AA6" s="22"/>
      <c r="AB6" s="22"/>
      <c r="AC6" s="23"/>
      <c r="AD6" s="23"/>
      <c r="AE6" s="23"/>
      <c r="AF6" s="23"/>
      <c r="AG6" s="22"/>
      <c r="AH6" s="23"/>
      <c r="AI6" s="23"/>
      <c r="AJ6" s="23"/>
      <c r="AK6" s="22"/>
      <c r="AL6" s="23"/>
      <c r="AM6" s="23"/>
      <c r="AN6" s="22"/>
      <c r="AO6" s="23"/>
      <c r="AP6" s="22">
        <v>15.14</v>
      </c>
      <c r="AQ6" s="22">
        <v>10.52</v>
      </c>
      <c r="AR6" s="22">
        <v>0.05</v>
      </c>
      <c r="AS6" s="22">
        <v>131</v>
      </c>
      <c r="AT6" s="22">
        <v>224</v>
      </c>
      <c r="AU6" s="22">
        <v>14</v>
      </c>
      <c r="AV6" s="23">
        <v>13</v>
      </c>
      <c r="AW6" s="23">
        <v>38.4</v>
      </c>
      <c r="AX6" s="22">
        <v>82</v>
      </c>
      <c r="AY6" s="23">
        <v>7.6</v>
      </c>
      <c r="AZ6" s="23">
        <v>340</v>
      </c>
      <c r="BA6" s="23"/>
      <c r="BB6" s="23"/>
      <c r="BC6" s="22"/>
      <c r="BD6" s="23"/>
      <c r="BE6" s="23"/>
      <c r="BF6" s="23"/>
      <c r="BG6" s="22"/>
      <c r="BH6" s="23"/>
      <c r="BI6" s="22">
        <v>3.66</v>
      </c>
      <c r="BJ6" s="22">
        <v>143</v>
      </c>
      <c r="BK6" s="22">
        <v>2.19</v>
      </c>
      <c r="BL6" s="22">
        <v>10.11</v>
      </c>
      <c r="BM6" s="22">
        <v>5.98</v>
      </c>
      <c r="BN6" s="22">
        <v>0.07</v>
      </c>
      <c r="BO6" s="22">
        <v>135</v>
      </c>
      <c r="BP6" s="22">
        <v>151</v>
      </c>
    </row>
    <row r="7" ht="15" spans="2:68">
      <c r="B7" s="18">
        <v>6</v>
      </c>
      <c r="C7" s="22">
        <v>12</v>
      </c>
      <c r="D7" s="23">
        <v>14</v>
      </c>
      <c r="E7" s="23">
        <v>30.7</v>
      </c>
      <c r="F7" s="22">
        <v>103</v>
      </c>
      <c r="G7" s="23">
        <v>4.4</v>
      </c>
      <c r="H7" s="23">
        <v>350</v>
      </c>
      <c r="I7" s="23">
        <v>0</v>
      </c>
      <c r="J7" s="23">
        <v>0</v>
      </c>
      <c r="K7" s="22">
        <v>7</v>
      </c>
      <c r="L7" s="23">
        <v>15</v>
      </c>
      <c r="M7" s="23">
        <v>154</v>
      </c>
      <c r="N7" s="23">
        <v>168</v>
      </c>
      <c r="O7" s="22"/>
      <c r="P7" s="22">
        <v>25.84</v>
      </c>
      <c r="Q7" s="22">
        <v>4.48</v>
      </c>
      <c r="R7" s="22">
        <v>137</v>
      </c>
      <c r="S7" s="22">
        <v>2.48</v>
      </c>
      <c r="T7" s="22">
        <v>8.29</v>
      </c>
      <c r="U7" s="22">
        <v>6.18</v>
      </c>
      <c r="V7" s="22">
        <v>0</v>
      </c>
      <c r="W7" s="22">
        <v>147</v>
      </c>
      <c r="X7" s="22">
        <v>340</v>
      </c>
      <c r="Y7" s="22">
        <v>100</v>
      </c>
      <c r="Z7" s="23">
        <v>35</v>
      </c>
      <c r="AA7" s="23">
        <v>29.8</v>
      </c>
      <c r="AB7" s="22">
        <v>76</v>
      </c>
      <c r="AC7" s="23">
        <v>8.8</v>
      </c>
      <c r="AD7" s="23">
        <v>118</v>
      </c>
      <c r="AE7" s="23"/>
      <c r="AF7" s="23"/>
      <c r="AG7" s="22"/>
      <c r="AH7" s="23"/>
      <c r="AI7" s="23"/>
      <c r="AJ7" s="23"/>
      <c r="AK7" s="22"/>
      <c r="AL7" s="22">
        <v>0.79</v>
      </c>
      <c r="AM7" s="22">
        <v>4.02</v>
      </c>
      <c r="AN7" s="22">
        <v>138</v>
      </c>
      <c r="AO7" s="22">
        <v>2.24</v>
      </c>
      <c r="AP7" s="22">
        <v>23.21</v>
      </c>
      <c r="AQ7" s="22">
        <v>19.17</v>
      </c>
      <c r="AR7" s="22">
        <v>0</v>
      </c>
      <c r="AS7" s="22">
        <v>139</v>
      </c>
      <c r="AT7" s="22">
        <v>164</v>
      </c>
      <c r="AU7" s="22"/>
      <c r="AV7" s="22"/>
      <c r="AW7" s="22"/>
      <c r="AX7" s="22"/>
      <c r="AY7" s="23"/>
      <c r="AZ7" s="23"/>
      <c r="BA7" s="23"/>
      <c r="BB7" s="23"/>
      <c r="BC7" s="22"/>
      <c r="BD7" s="23"/>
      <c r="BE7" s="23"/>
      <c r="BF7" s="23"/>
      <c r="BG7" s="22"/>
      <c r="BH7" s="23"/>
      <c r="BI7" s="22">
        <v>4.33</v>
      </c>
      <c r="BJ7" s="22">
        <v>139</v>
      </c>
      <c r="BK7" s="22">
        <v>2.29</v>
      </c>
      <c r="BL7" s="22">
        <v>17.36</v>
      </c>
      <c r="BM7" s="22">
        <v>14.36</v>
      </c>
      <c r="BN7" s="22">
        <v>0.02</v>
      </c>
      <c r="BO7" s="22">
        <v>141</v>
      </c>
      <c r="BP7" s="22">
        <v>138</v>
      </c>
    </row>
    <row r="8" ht="15" spans="2:68">
      <c r="B8" s="18">
        <v>7</v>
      </c>
      <c r="C8" s="22">
        <v>16</v>
      </c>
      <c r="D8" s="23">
        <v>18</v>
      </c>
      <c r="E8" s="23">
        <v>39.8</v>
      </c>
      <c r="F8" s="22">
        <v>68</v>
      </c>
      <c r="G8" s="23">
        <v>5.4</v>
      </c>
      <c r="H8" s="23">
        <v>312</v>
      </c>
      <c r="I8" s="23">
        <v>0</v>
      </c>
      <c r="J8" s="23">
        <v>0</v>
      </c>
      <c r="K8" s="22">
        <v>20</v>
      </c>
      <c r="L8" s="23">
        <v>58</v>
      </c>
      <c r="M8" s="23">
        <v>184</v>
      </c>
      <c r="N8" s="23">
        <v>237</v>
      </c>
      <c r="O8" s="22">
        <v>6</v>
      </c>
      <c r="P8" s="22">
        <v>6.97</v>
      </c>
      <c r="Q8" s="22">
        <v>3.85</v>
      </c>
      <c r="R8" s="22">
        <v>143</v>
      </c>
      <c r="S8" s="22">
        <v>2.31</v>
      </c>
      <c r="T8" s="22">
        <v>7.28</v>
      </c>
      <c r="U8" s="22">
        <v>4.54</v>
      </c>
      <c r="V8" s="22">
        <v>0.3</v>
      </c>
      <c r="W8" s="22">
        <v>134</v>
      </c>
      <c r="X8" s="22">
        <v>105</v>
      </c>
      <c r="Y8" s="22"/>
      <c r="Z8" s="23"/>
      <c r="AA8" s="23"/>
      <c r="AB8" s="23"/>
      <c r="AC8" s="22"/>
      <c r="AD8" s="22"/>
      <c r="AE8" s="22">
        <v>0</v>
      </c>
      <c r="AF8" s="22">
        <v>0</v>
      </c>
      <c r="AG8" s="22"/>
      <c r="AH8" s="23"/>
      <c r="AI8" s="23"/>
      <c r="AJ8" s="23"/>
      <c r="AK8" s="22"/>
      <c r="AL8" s="22">
        <v>0.63</v>
      </c>
      <c r="AM8" s="22">
        <v>4.48</v>
      </c>
      <c r="AN8" s="22">
        <v>139</v>
      </c>
      <c r="AO8" s="22">
        <v>2.29</v>
      </c>
      <c r="AP8" s="22">
        <v>12.29</v>
      </c>
      <c r="AQ8" s="22">
        <v>8.41</v>
      </c>
      <c r="AR8" s="22">
        <v>0.1</v>
      </c>
      <c r="AS8" s="22">
        <v>149</v>
      </c>
      <c r="AT8" s="22">
        <v>310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</row>
    <row r="9" ht="15" spans="2:68">
      <c r="B9" s="18">
        <v>8</v>
      </c>
      <c r="C9" s="22">
        <v>28</v>
      </c>
      <c r="D9" s="23">
        <v>15</v>
      </c>
      <c r="E9" s="23">
        <v>37.1</v>
      </c>
      <c r="F9" s="22">
        <v>54</v>
      </c>
      <c r="G9" s="23">
        <v>9.7</v>
      </c>
      <c r="H9" s="23">
        <v>206</v>
      </c>
      <c r="I9" s="23">
        <v>0</v>
      </c>
      <c r="J9" s="23">
        <v>0.5</v>
      </c>
      <c r="K9" s="22">
        <v>13</v>
      </c>
      <c r="L9" s="23">
        <v>42</v>
      </c>
      <c r="M9" s="23">
        <v>160</v>
      </c>
      <c r="N9" s="23">
        <v>508</v>
      </c>
      <c r="O9" s="22"/>
      <c r="P9" s="23">
        <v>0.23</v>
      </c>
      <c r="Q9" s="22">
        <v>4.27</v>
      </c>
      <c r="R9" s="22">
        <v>136</v>
      </c>
      <c r="S9" s="22">
        <v>2.3</v>
      </c>
      <c r="T9" s="22">
        <v>11.09</v>
      </c>
      <c r="U9" s="22">
        <v>9.93</v>
      </c>
      <c r="V9" s="22">
        <v>0</v>
      </c>
      <c r="W9" s="22">
        <v>124</v>
      </c>
      <c r="X9" s="22">
        <v>165</v>
      </c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3"/>
      <c r="AN9" s="23"/>
      <c r="AO9" s="23"/>
      <c r="AP9" s="22">
        <v>9.68</v>
      </c>
      <c r="AQ9" s="22">
        <v>7.2</v>
      </c>
      <c r="AR9" s="22">
        <v>0.13</v>
      </c>
      <c r="AS9" s="22">
        <v>125</v>
      </c>
      <c r="AT9" s="22">
        <v>173</v>
      </c>
      <c r="AU9" s="22">
        <v>16</v>
      </c>
      <c r="AV9" s="23">
        <v>13</v>
      </c>
      <c r="AW9" s="23">
        <v>35.2</v>
      </c>
      <c r="AX9" s="22">
        <v>62</v>
      </c>
      <c r="AY9" s="23">
        <v>7.4</v>
      </c>
      <c r="AZ9" s="23">
        <v>167</v>
      </c>
      <c r="BA9" s="23">
        <v>0</v>
      </c>
      <c r="BB9" s="23">
        <v>2</v>
      </c>
      <c r="BC9" s="22">
        <v>13</v>
      </c>
      <c r="BD9" s="23">
        <v>52</v>
      </c>
      <c r="BE9" s="23">
        <v>205</v>
      </c>
      <c r="BF9" s="23">
        <v>237</v>
      </c>
      <c r="BG9" s="22">
        <v>7</v>
      </c>
      <c r="BH9" s="23">
        <v>2.45</v>
      </c>
      <c r="BI9" s="22">
        <v>3.24</v>
      </c>
      <c r="BJ9" s="22">
        <v>143</v>
      </c>
      <c r="BK9" s="22">
        <v>2.22</v>
      </c>
      <c r="BL9" s="22">
        <v>8.57</v>
      </c>
      <c r="BM9" s="22">
        <v>6.88</v>
      </c>
      <c r="BN9" s="22">
        <v>0</v>
      </c>
      <c r="BO9" s="22">
        <v>120</v>
      </c>
      <c r="BP9" s="22">
        <v>146</v>
      </c>
    </row>
    <row r="10" ht="15" spans="2:68">
      <c r="B10" s="18">
        <v>9</v>
      </c>
      <c r="C10" s="22">
        <v>14</v>
      </c>
      <c r="D10" s="22">
        <v>12</v>
      </c>
      <c r="E10" s="22">
        <v>37</v>
      </c>
      <c r="F10" s="22">
        <v>60</v>
      </c>
      <c r="G10" s="22">
        <v>4.2</v>
      </c>
      <c r="H10" s="22">
        <v>303</v>
      </c>
      <c r="I10" s="22">
        <v>0</v>
      </c>
      <c r="J10" s="22">
        <v>1</v>
      </c>
      <c r="K10" s="22">
        <v>11</v>
      </c>
      <c r="L10" s="22">
        <v>53</v>
      </c>
      <c r="M10" s="22">
        <v>146</v>
      </c>
      <c r="N10" s="22">
        <v>209</v>
      </c>
      <c r="O10" s="22"/>
      <c r="P10" s="22">
        <v>5.66</v>
      </c>
      <c r="Q10" s="22">
        <v>3.26</v>
      </c>
      <c r="R10" s="22">
        <v>140</v>
      </c>
      <c r="S10" s="22">
        <v>2.2</v>
      </c>
      <c r="T10" s="22">
        <v>13.78</v>
      </c>
      <c r="U10" s="22">
        <v>9.88</v>
      </c>
      <c r="V10" s="22">
        <v>0.21</v>
      </c>
      <c r="W10" s="22">
        <v>126</v>
      </c>
      <c r="X10" s="22">
        <v>320</v>
      </c>
      <c r="Y10" s="22">
        <v>20</v>
      </c>
      <c r="Z10" s="22">
        <v>13</v>
      </c>
      <c r="AA10" s="22">
        <v>33.5</v>
      </c>
      <c r="AB10" s="22">
        <v>55</v>
      </c>
      <c r="AC10" s="22">
        <v>3.5</v>
      </c>
      <c r="AD10" s="22">
        <v>342</v>
      </c>
      <c r="AE10" s="22"/>
      <c r="AF10" s="22"/>
      <c r="AG10" s="22"/>
      <c r="AH10" s="22"/>
      <c r="AI10" s="22"/>
      <c r="AJ10" s="22"/>
      <c r="AK10" s="22"/>
      <c r="AL10" s="22">
        <v>1.22</v>
      </c>
      <c r="AM10" s="22">
        <v>3.45</v>
      </c>
      <c r="AN10" s="22">
        <v>141</v>
      </c>
      <c r="AO10" s="22">
        <v>2.15</v>
      </c>
      <c r="AP10" s="22">
        <v>15.51</v>
      </c>
      <c r="AQ10" s="22">
        <v>12.86</v>
      </c>
      <c r="AR10" s="22">
        <v>0.03</v>
      </c>
      <c r="AS10" s="22">
        <v>127</v>
      </c>
      <c r="AT10" s="22">
        <v>221</v>
      </c>
      <c r="AU10" s="22">
        <v>18</v>
      </c>
      <c r="AV10" s="22">
        <v>16</v>
      </c>
      <c r="AW10" s="22">
        <v>38</v>
      </c>
      <c r="AX10" s="22">
        <v>61</v>
      </c>
      <c r="AY10" s="22">
        <v>5.8</v>
      </c>
      <c r="AZ10" s="22">
        <v>368</v>
      </c>
      <c r="BA10" s="22"/>
      <c r="BB10" s="22"/>
      <c r="BC10" s="22"/>
      <c r="BD10" s="22"/>
      <c r="BE10" s="22"/>
      <c r="BF10" s="22"/>
      <c r="BG10" s="22"/>
      <c r="BH10" s="22">
        <v>2.85</v>
      </c>
      <c r="BI10" s="22">
        <v>4.07</v>
      </c>
      <c r="BJ10" s="22">
        <v>140</v>
      </c>
      <c r="BK10" s="22">
        <v>2.16</v>
      </c>
      <c r="BL10" s="22">
        <v>11.06</v>
      </c>
      <c r="BM10" s="22">
        <v>7.45</v>
      </c>
      <c r="BN10" s="22">
        <v>0.08</v>
      </c>
      <c r="BO10" s="22">
        <v>126</v>
      </c>
      <c r="BP10" s="22">
        <v>250</v>
      </c>
    </row>
    <row r="11" ht="15" spans="2:68">
      <c r="B11" s="18">
        <v>10</v>
      </c>
      <c r="C11" s="22">
        <v>16</v>
      </c>
      <c r="D11" s="23">
        <v>16</v>
      </c>
      <c r="E11" s="23">
        <v>35.1</v>
      </c>
      <c r="F11" s="22">
        <v>55</v>
      </c>
      <c r="G11" s="23">
        <v>2.5</v>
      </c>
      <c r="H11" s="23">
        <v>469</v>
      </c>
      <c r="I11" s="23">
        <v>0</v>
      </c>
      <c r="J11" s="23">
        <v>0</v>
      </c>
      <c r="K11" s="22">
        <v>7</v>
      </c>
      <c r="L11" s="23">
        <v>26</v>
      </c>
      <c r="M11" s="23">
        <v>192</v>
      </c>
      <c r="N11" s="23">
        <v>243</v>
      </c>
      <c r="O11" s="22"/>
      <c r="P11" s="23">
        <v>5.71</v>
      </c>
      <c r="Q11" s="22">
        <v>3.07</v>
      </c>
      <c r="R11" s="22">
        <v>143</v>
      </c>
      <c r="S11" s="22">
        <v>2.09</v>
      </c>
      <c r="T11" s="22">
        <v>7.57</v>
      </c>
      <c r="U11" s="22">
        <v>6.36</v>
      </c>
      <c r="V11" s="22">
        <v>0.02</v>
      </c>
      <c r="W11" s="22">
        <v>121</v>
      </c>
      <c r="X11" s="22">
        <v>200</v>
      </c>
      <c r="Y11" s="22">
        <v>25</v>
      </c>
      <c r="Z11" s="23">
        <v>22</v>
      </c>
      <c r="AA11" s="23">
        <v>42.5</v>
      </c>
      <c r="AB11" s="22">
        <v>57</v>
      </c>
      <c r="AC11" s="23">
        <v>4.4</v>
      </c>
      <c r="AD11" s="23">
        <v>237</v>
      </c>
      <c r="AE11" s="23">
        <v>0</v>
      </c>
      <c r="AF11" s="23">
        <v>0</v>
      </c>
      <c r="AG11" s="22">
        <v>11</v>
      </c>
      <c r="AH11" s="23">
        <v>18</v>
      </c>
      <c r="AI11" s="23">
        <v>186</v>
      </c>
      <c r="AJ11" s="23">
        <v>229</v>
      </c>
      <c r="AK11" s="22"/>
      <c r="AL11" s="23">
        <v>5.17</v>
      </c>
      <c r="AM11" s="22">
        <v>3.78</v>
      </c>
      <c r="AN11" s="22">
        <v>142</v>
      </c>
      <c r="AO11" s="22">
        <v>2.16</v>
      </c>
      <c r="AP11" s="22">
        <v>9.42</v>
      </c>
      <c r="AQ11" s="22">
        <v>7.7</v>
      </c>
      <c r="AR11" s="22">
        <v>0.03</v>
      </c>
      <c r="AS11" s="22">
        <v>137</v>
      </c>
      <c r="AT11" s="22">
        <v>221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</row>
    <row r="12" ht="15" spans="2:68">
      <c r="B12" s="18">
        <v>11</v>
      </c>
      <c r="C12" s="22">
        <v>18</v>
      </c>
      <c r="D12" s="23">
        <v>12</v>
      </c>
      <c r="E12" s="23">
        <v>33.8</v>
      </c>
      <c r="F12" s="22">
        <v>52</v>
      </c>
      <c r="G12" s="23">
        <v>4.7</v>
      </c>
      <c r="H12" s="23">
        <v>277</v>
      </c>
      <c r="I12" s="23">
        <v>0</v>
      </c>
      <c r="J12" s="23">
        <v>0</v>
      </c>
      <c r="K12" s="22">
        <v>11</v>
      </c>
      <c r="L12" s="23">
        <v>78</v>
      </c>
      <c r="M12" s="23">
        <v>119</v>
      </c>
      <c r="N12" s="23">
        <v>140</v>
      </c>
      <c r="O12" s="22">
        <v>7</v>
      </c>
      <c r="P12" s="22">
        <v>6.23</v>
      </c>
      <c r="Q12" s="22">
        <v>3.78</v>
      </c>
      <c r="R12" s="22">
        <v>143</v>
      </c>
      <c r="S12" s="22">
        <v>2.16</v>
      </c>
      <c r="T12" s="22">
        <v>7.76</v>
      </c>
      <c r="U12" s="22">
        <v>5.54</v>
      </c>
      <c r="V12" s="22">
        <v>0.39</v>
      </c>
      <c r="W12" s="22">
        <v>129</v>
      </c>
      <c r="X12" s="22">
        <v>278</v>
      </c>
      <c r="Y12" s="22">
        <v>32</v>
      </c>
      <c r="Z12" s="22">
        <v>14</v>
      </c>
      <c r="AA12" s="22">
        <v>35</v>
      </c>
      <c r="AB12" s="22">
        <v>54</v>
      </c>
      <c r="AC12" s="22">
        <v>5.7</v>
      </c>
      <c r="AD12" s="22">
        <v>194</v>
      </c>
      <c r="AE12" s="22"/>
      <c r="AF12" s="22"/>
      <c r="AG12" s="22">
        <v>14</v>
      </c>
      <c r="AH12" s="22">
        <v>24</v>
      </c>
      <c r="AI12" s="22">
        <v>147</v>
      </c>
      <c r="AJ12" s="22">
        <v>173</v>
      </c>
      <c r="AK12" s="22">
        <v>5</v>
      </c>
      <c r="AL12" s="22">
        <v>3.05</v>
      </c>
      <c r="AM12" s="22">
        <v>4.02</v>
      </c>
      <c r="AN12" s="22">
        <v>143</v>
      </c>
      <c r="AO12" s="22"/>
      <c r="AP12" s="22">
        <v>8.72</v>
      </c>
      <c r="AQ12" s="22">
        <v>6.1</v>
      </c>
      <c r="AR12" s="22">
        <v>0.06</v>
      </c>
      <c r="AS12" s="22">
        <v>125</v>
      </c>
      <c r="AT12" s="22">
        <v>255</v>
      </c>
      <c r="AU12" s="22">
        <v>38</v>
      </c>
      <c r="AV12" s="22">
        <v>12</v>
      </c>
      <c r="AW12" s="22">
        <v>33.7</v>
      </c>
      <c r="AX12" s="22">
        <v>61</v>
      </c>
      <c r="AY12" s="22">
        <v>5.8</v>
      </c>
      <c r="AZ12" s="22">
        <v>169</v>
      </c>
      <c r="BA12" s="22"/>
      <c r="BB12" s="22"/>
      <c r="BC12" s="22">
        <v>16</v>
      </c>
      <c r="BD12" s="22">
        <v>25</v>
      </c>
      <c r="BE12" s="22">
        <v>148</v>
      </c>
      <c r="BF12" s="22">
        <v>191</v>
      </c>
      <c r="BG12" s="22">
        <v>3</v>
      </c>
      <c r="BH12" s="22">
        <v>0.64</v>
      </c>
      <c r="BI12" s="22">
        <v>3.4</v>
      </c>
      <c r="BJ12" s="22">
        <v>144</v>
      </c>
      <c r="BK12" s="22"/>
      <c r="BL12" s="22">
        <v>9.41</v>
      </c>
      <c r="BM12" s="22">
        <v>6.3</v>
      </c>
      <c r="BN12" s="22">
        <v>0.02</v>
      </c>
      <c r="BO12" s="22">
        <v>122</v>
      </c>
      <c r="BP12" s="22">
        <v>240</v>
      </c>
    </row>
    <row r="13" ht="15" spans="2:68">
      <c r="B13" s="18">
        <v>12</v>
      </c>
      <c r="C13" s="22">
        <v>15</v>
      </c>
      <c r="D13" s="22">
        <v>9</v>
      </c>
      <c r="E13" s="22">
        <v>31.3</v>
      </c>
      <c r="F13" s="22">
        <v>121</v>
      </c>
      <c r="G13" s="22">
        <v>9.3</v>
      </c>
      <c r="H13" s="22">
        <v>299</v>
      </c>
      <c r="I13" s="22">
        <v>0</v>
      </c>
      <c r="J13" s="22">
        <v>0</v>
      </c>
      <c r="K13" s="22">
        <v>37</v>
      </c>
      <c r="L13" s="22">
        <v>16</v>
      </c>
      <c r="M13" s="22">
        <v>92</v>
      </c>
      <c r="N13" s="22">
        <v>121</v>
      </c>
      <c r="O13" s="22">
        <v>25</v>
      </c>
      <c r="P13" s="22">
        <v>18.22</v>
      </c>
      <c r="Q13" s="22">
        <v>3.7</v>
      </c>
      <c r="R13" s="22">
        <v>142</v>
      </c>
      <c r="S13" s="22">
        <v>2.18</v>
      </c>
      <c r="T13" s="22">
        <v>7.49</v>
      </c>
      <c r="U13" s="22">
        <v>5.47</v>
      </c>
      <c r="V13" s="22">
        <v>0.09</v>
      </c>
      <c r="W13" s="22">
        <v>111</v>
      </c>
      <c r="X13" s="22">
        <v>267</v>
      </c>
      <c r="Y13" s="22">
        <v>24</v>
      </c>
      <c r="Z13" s="22">
        <v>13</v>
      </c>
      <c r="AA13" s="22">
        <v>27</v>
      </c>
      <c r="AB13" s="22">
        <v>105</v>
      </c>
      <c r="AC13" s="22">
        <v>6.9</v>
      </c>
      <c r="AD13" s="22">
        <v>387</v>
      </c>
      <c r="AE13" s="22"/>
      <c r="AF13" s="22"/>
      <c r="AG13" s="22"/>
      <c r="AH13" s="22"/>
      <c r="AI13" s="22"/>
      <c r="AJ13" s="22"/>
      <c r="AK13" s="22"/>
      <c r="AL13" s="22">
        <v>41.97</v>
      </c>
      <c r="AM13" s="22">
        <v>4.01</v>
      </c>
      <c r="AN13" s="22">
        <v>137</v>
      </c>
      <c r="AO13" s="22"/>
      <c r="AP13" s="22">
        <v>9.74</v>
      </c>
      <c r="AQ13" s="22">
        <v>7.85</v>
      </c>
      <c r="AR13" s="22">
        <v>0.07</v>
      </c>
      <c r="AS13" s="22">
        <v>117</v>
      </c>
      <c r="AT13" s="22">
        <v>223</v>
      </c>
      <c r="AU13" s="22">
        <v>127</v>
      </c>
      <c r="AV13" s="22">
        <v>43</v>
      </c>
      <c r="AW13" s="22">
        <v>25.5</v>
      </c>
      <c r="AX13" s="22">
        <v>94</v>
      </c>
      <c r="AY13" s="22">
        <v>6.4</v>
      </c>
      <c r="AZ13" s="22">
        <v>382</v>
      </c>
      <c r="BA13" s="22">
        <v>0</v>
      </c>
      <c r="BB13" s="22">
        <v>0</v>
      </c>
      <c r="BC13" s="22">
        <v>7</v>
      </c>
      <c r="BD13" s="22">
        <v>12</v>
      </c>
      <c r="BE13" s="22">
        <v>113</v>
      </c>
      <c r="BF13" s="22">
        <v>127</v>
      </c>
      <c r="BG13" s="22"/>
      <c r="BH13" s="22"/>
      <c r="BI13" s="22">
        <v>4.46</v>
      </c>
      <c r="BJ13" s="22">
        <v>138</v>
      </c>
      <c r="BK13" s="22">
        <v>2.15</v>
      </c>
      <c r="BL13" s="22">
        <v>9.34</v>
      </c>
      <c r="BM13" s="22">
        <v>4.88</v>
      </c>
      <c r="BN13" s="22">
        <v>0.01</v>
      </c>
      <c r="BO13" s="22">
        <v>112</v>
      </c>
      <c r="BP13" s="22">
        <v>259</v>
      </c>
    </row>
    <row r="14" ht="15" spans="2:68">
      <c r="B14" s="18">
        <v>13</v>
      </c>
      <c r="C14" s="22">
        <v>14</v>
      </c>
      <c r="D14" s="22">
        <v>15</v>
      </c>
      <c r="E14" s="22">
        <v>35.4</v>
      </c>
      <c r="F14" s="22">
        <v>90</v>
      </c>
      <c r="G14" s="22">
        <v>10.3</v>
      </c>
      <c r="H14" s="22">
        <v>432</v>
      </c>
      <c r="I14" s="22">
        <v>0</v>
      </c>
      <c r="J14" s="22">
        <v>2</v>
      </c>
      <c r="K14" s="22">
        <v>13</v>
      </c>
      <c r="L14" s="22">
        <v>67</v>
      </c>
      <c r="M14" s="22">
        <v>142</v>
      </c>
      <c r="N14" s="22">
        <v>179</v>
      </c>
      <c r="O14" s="22"/>
      <c r="P14" s="22">
        <v>0.38</v>
      </c>
      <c r="Q14" s="22">
        <v>4.51</v>
      </c>
      <c r="R14" s="22">
        <v>142</v>
      </c>
      <c r="S14" s="22">
        <v>2.21</v>
      </c>
      <c r="T14" s="22">
        <v>6.96</v>
      </c>
      <c r="U14" s="22">
        <v>5.37</v>
      </c>
      <c r="V14" s="22">
        <v>0</v>
      </c>
      <c r="W14" s="22">
        <v>138</v>
      </c>
      <c r="X14" s="22">
        <v>176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</row>
    <row r="15" ht="15" spans="2:68">
      <c r="B15" s="18">
        <v>14</v>
      </c>
      <c r="C15" s="22">
        <v>17</v>
      </c>
      <c r="D15" s="22">
        <v>19</v>
      </c>
      <c r="E15" s="22">
        <v>31.2</v>
      </c>
      <c r="F15" s="22">
        <v>84</v>
      </c>
      <c r="G15" s="22">
        <v>8.4</v>
      </c>
      <c r="H15" s="22">
        <v>281</v>
      </c>
      <c r="I15" s="22">
        <v>0</v>
      </c>
      <c r="J15" s="22">
        <v>0.5</v>
      </c>
      <c r="K15" s="22">
        <v>7</v>
      </c>
      <c r="L15" s="22">
        <v>46</v>
      </c>
      <c r="M15" s="22">
        <v>95</v>
      </c>
      <c r="N15" s="22">
        <v>112</v>
      </c>
      <c r="O15" s="22"/>
      <c r="P15" s="22">
        <v>53.05</v>
      </c>
      <c r="Q15" s="22">
        <v>3.78</v>
      </c>
      <c r="R15" s="22">
        <v>140</v>
      </c>
      <c r="S15" s="22">
        <v>2.21</v>
      </c>
      <c r="T15" s="22">
        <v>6.88</v>
      </c>
      <c r="U15" s="22">
        <v>4.11</v>
      </c>
      <c r="V15" s="22">
        <v>0.34</v>
      </c>
      <c r="W15" s="22">
        <v>102</v>
      </c>
      <c r="X15" s="22">
        <v>253</v>
      </c>
      <c r="Y15" s="22">
        <v>34</v>
      </c>
      <c r="Z15" s="22">
        <v>21</v>
      </c>
      <c r="AA15" s="22">
        <v>29.5</v>
      </c>
      <c r="AB15" s="22">
        <v>82</v>
      </c>
      <c r="AC15" s="22">
        <v>9.6</v>
      </c>
      <c r="AD15" s="22">
        <v>389</v>
      </c>
      <c r="AE15" s="22">
        <v>0</v>
      </c>
      <c r="AF15" s="22">
        <v>0</v>
      </c>
      <c r="AG15" s="22"/>
      <c r="AH15" s="22"/>
      <c r="AI15" s="22"/>
      <c r="AJ15" s="22"/>
      <c r="AK15" s="22">
        <v>10</v>
      </c>
      <c r="AL15" s="22">
        <v>1.7</v>
      </c>
      <c r="AM15" s="22">
        <v>3.82</v>
      </c>
      <c r="AN15" s="22">
        <v>140</v>
      </c>
      <c r="AO15" s="22">
        <v>2.14</v>
      </c>
      <c r="AP15" s="22">
        <v>9.74</v>
      </c>
      <c r="AQ15" s="22">
        <v>6.5</v>
      </c>
      <c r="AR15" s="22">
        <v>0.05</v>
      </c>
      <c r="AS15" s="22">
        <v>101</v>
      </c>
      <c r="AT15" s="22">
        <v>254</v>
      </c>
      <c r="AU15" s="22">
        <v>23</v>
      </c>
      <c r="AV15" s="22">
        <v>11</v>
      </c>
      <c r="AW15" s="22">
        <v>28.9</v>
      </c>
      <c r="AX15" s="22">
        <v>76</v>
      </c>
      <c r="AY15" s="22">
        <v>8.5</v>
      </c>
      <c r="AZ15" s="22">
        <v>315</v>
      </c>
      <c r="BA15" s="22"/>
      <c r="BB15" s="22"/>
      <c r="BC15" s="22">
        <v>16</v>
      </c>
      <c r="BD15" s="22">
        <v>21</v>
      </c>
      <c r="BE15" s="22">
        <v>148</v>
      </c>
      <c r="BF15" s="22">
        <v>162</v>
      </c>
      <c r="BG15" s="22">
        <v>10</v>
      </c>
      <c r="BH15" s="22">
        <v>1.3</v>
      </c>
      <c r="BI15" s="22">
        <v>3.66</v>
      </c>
      <c r="BJ15" s="22">
        <v>140</v>
      </c>
      <c r="BK15" s="22">
        <v>2.31</v>
      </c>
      <c r="BL15" s="22">
        <v>8.53</v>
      </c>
      <c r="BM15" s="22">
        <v>5.84</v>
      </c>
      <c r="BN15" s="22">
        <v>0.6</v>
      </c>
      <c r="BO15" s="22">
        <v>112</v>
      </c>
      <c r="BP15" s="22">
        <v>163</v>
      </c>
    </row>
    <row r="16" ht="15" spans="2:68">
      <c r="B16" s="18">
        <v>15</v>
      </c>
      <c r="C16" s="22">
        <v>16</v>
      </c>
      <c r="D16" s="22">
        <v>11</v>
      </c>
      <c r="E16" s="22">
        <v>40.3</v>
      </c>
      <c r="F16" s="22">
        <v>53</v>
      </c>
      <c r="G16" s="22">
        <v>2.9</v>
      </c>
      <c r="H16" s="22">
        <v>298</v>
      </c>
      <c r="I16" s="22">
        <v>0</v>
      </c>
      <c r="J16" s="22">
        <v>0</v>
      </c>
      <c r="K16" s="22">
        <v>16</v>
      </c>
      <c r="L16" s="22">
        <v>49</v>
      </c>
      <c r="M16" s="22">
        <v>144</v>
      </c>
      <c r="N16" s="22">
        <v>181</v>
      </c>
      <c r="O16" s="22"/>
      <c r="P16" s="22">
        <v>15.35</v>
      </c>
      <c r="Q16" s="22">
        <v>3.92</v>
      </c>
      <c r="R16" s="22">
        <v>139</v>
      </c>
      <c r="S16" s="22">
        <v>2.28</v>
      </c>
      <c r="T16" s="22">
        <v>9.76</v>
      </c>
      <c r="U16" s="22">
        <v>8.39</v>
      </c>
      <c r="V16" s="22">
        <v>0</v>
      </c>
      <c r="W16" s="22">
        <v>133</v>
      </c>
      <c r="X16" s="22">
        <v>392</v>
      </c>
      <c r="Y16" s="22">
        <v>27</v>
      </c>
      <c r="Z16" s="22">
        <v>21</v>
      </c>
      <c r="AA16" s="22">
        <v>34.4</v>
      </c>
      <c r="AB16" s="22">
        <v>57</v>
      </c>
      <c r="AC16" s="22">
        <v>6.2</v>
      </c>
      <c r="AD16" s="22">
        <v>265</v>
      </c>
      <c r="AE16" s="22"/>
      <c r="AF16" s="22"/>
      <c r="AG16" s="22">
        <v>37</v>
      </c>
      <c r="AH16" s="22">
        <v>67</v>
      </c>
      <c r="AI16" s="22">
        <v>236</v>
      </c>
      <c r="AJ16" s="22">
        <v>283</v>
      </c>
      <c r="AK16" s="22"/>
      <c r="AL16" s="22">
        <v>0.14</v>
      </c>
      <c r="AM16" s="22">
        <v>4.34</v>
      </c>
      <c r="AN16" s="22">
        <v>138</v>
      </c>
      <c r="AO16" s="22">
        <v>2.13</v>
      </c>
      <c r="AP16" s="22">
        <v>11.38</v>
      </c>
      <c r="AQ16" s="22">
        <v>8.42</v>
      </c>
      <c r="AR16" s="22">
        <v>0</v>
      </c>
      <c r="AS16" s="22">
        <v>134</v>
      </c>
      <c r="AT16" s="22">
        <v>103</v>
      </c>
      <c r="AU16" s="22">
        <v>37</v>
      </c>
      <c r="AV16" s="22">
        <v>16</v>
      </c>
      <c r="AW16" s="22">
        <v>36.3</v>
      </c>
      <c r="AX16" s="22">
        <v>52</v>
      </c>
      <c r="AY16" s="22">
        <v>5.3</v>
      </c>
      <c r="AZ16" s="22">
        <v>167</v>
      </c>
      <c r="BA16" s="22">
        <v>0</v>
      </c>
      <c r="BB16" s="22">
        <v>0</v>
      </c>
      <c r="BC16" s="22">
        <v>19</v>
      </c>
      <c r="BD16" s="22">
        <v>30</v>
      </c>
      <c r="BE16" s="22">
        <v>362</v>
      </c>
      <c r="BF16" s="22">
        <v>412</v>
      </c>
      <c r="BG16" s="22"/>
      <c r="BH16" s="22">
        <v>0.59</v>
      </c>
      <c r="BI16" s="22">
        <v>4.12</v>
      </c>
      <c r="BJ16" s="22">
        <v>138</v>
      </c>
      <c r="BK16" s="22"/>
      <c r="BL16" s="22">
        <v>12.18</v>
      </c>
      <c r="BM16" s="22">
        <v>10</v>
      </c>
      <c r="BN16" s="22">
        <v>0</v>
      </c>
      <c r="BO16" s="22">
        <v>133</v>
      </c>
      <c r="BP16" s="22">
        <v>299</v>
      </c>
    </row>
    <row r="17" ht="15" spans="2:68">
      <c r="B17" s="18">
        <v>16</v>
      </c>
      <c r="C17" s="22">
        <v>52</v>
      </c>
      <c r="D17" s="22">
        <v>44</v>
      </c>
      <c r="E17" s="22">
        <v>27.6</v>
      </c>
      <c r="F17" s="22">
        <v>52</v>
      </c>
      <c r="G17" s="22">
        <v>5.3</v>
      </c>
      <c r="H17" s="22">
        <v>263</v>
      </c>
      <c r="I17" s="22">
        <v>0</v>
      </c>
      <c r="J17" s="22">
        <v>0</v>
      </c>
      <c r="K17" s="22">
        <v>24</v>
      </c>
      <c r="L17" s="22">
        <v>108</v>
      </c>
      <c r="M17" s="22">
        <v>168</v>
      </c>
      <c r="N17" s="22">
        <v>204</v>
      </c>
      <c r="O17" s="22"/>
      <c r="P17" s="22">
        <v>45.23</v>
      </c>
      <c r="Q17" s="22">
        <v>3.8</v>
      </c>
      <c r="R17" s="22">
        <v>139</v>
      </c>
      <c r="S17" s="22">
        <v>2.14</v>
      </c>
      <c r="T17" s="22">
        <v>8.82</v>
      </c>
      <c r="U17" s="22">
        <v>7.66</v>
      </c>
      <c r="V17" s="22">
        <v>0.02</v>
      </c>
      <c r="W17" s="22">
        <v>151</v>
      </c>
      <c r="X17" s="22">
        <v>284</v>
      </c>
      <c r="Y17" s="22">
        <v>33</v>
      </c>
      <c r="Z17" s="22">
        <v>26</v>
      </c>
      <c r="AA17" s="22">
        <v>34.7</v>
      </c>
      <c r="AB17" s="22">
        <v>48</v>
      </c>
      <c r="AC17" s="22">
        <v>5.7</v>
      </c>
      <c r="AD17" s="22">
        <v>234</v>
      </c>
      <c r="AE17" s="22"/>
      <c r="AF17" s="22"/>
      <c r="AG17" s="22"/>
      <c r="AH17" s="22"/>
      <c r="AI17" s="22"/>
      <c r="AJ17" s="22"/>
      <c r="AK17" s="22"/>
      <c r="AL17" s="22">
        <v>6.21</v>
      </c>
      <c r="AM17" s="22">
        <v>4.3</v>
      </c>
      <c r="AN17" s="22">
        <v>142</v>
      </c>
      <c r="AO17" s="22"/>
      <c r="AP17" s="22">
        <v>9.67</v>
      </c>
      <c r="AQ17" s="22">
        <v>8.55</v>
      </c>
      <c r="AR17" s="22">
        <v>0.01</v>
      </c>
      <c r="AS17" s="22">
        <v>145</v>
      </c>
      <c r="AT17" s="22">
        <v>284</v>
      </c>
      <c r="AU17" s="22" t="s">
        <v>51</v>
      </c>
      <c r="AV17" s="22" t="s">
        <v>51</v>
      </c>
      <c r="AW17" s="22" t="s">
        <v>51</v>
      </c>
      <c r="AX17" s="22">
        <v>62</v>
      </c>
      <c r="AY17" s="22">
        <v>6</v>
      </c>
      <c r="AZ17" s="22">
        <v>232</v>
      </c>
      <c r="BA17" s="22"/>
      <c r="BB17" s="22"/>
      <c r="BC17" s="22"/>
      <c r="BD17" s="22"/>
      <c r="BE17" s="22"/>
      <c r="BF17" s="22">
        <v>194</v>
      </c>
      <c r="BG17" s="22"/>
      <c r="BH17" s="22">
        <v>3.02</v>
      </c>
      <c r="BI17" s="22">
        <v>4.04</v>
      </c>
      <c r="BJ17" s="22">
        <v>142</v>
      </c>
      <c r="BK17" s="22"/>
      <c r="BL17" s="22">
        <v>8.07</v>
      </c>
      <c r="BM17" s="22">
        <v>6.88</v>
      </c>
      <c r="BN17" s="22">
        <v>0.02</v>
      </c>
      <c r="BO17" s="22">
        <v>131</v>
      </c>
      <c r="BP17" s="22">
        <v>179</v>
      </c>
    </row>
    <row r="18" ht="15" spans="2:68">
      <c r="B18" s="18">
        <v>17</v>
      </c>
      <c r="C18" s="22">
        <v>18</v>
      </c>
      <c r="D18" s="22">
        <v>9</v>
      </c>
      <c r="E18" s="22">
        <v>32.2</v>
      </c>
      <c r="F18" s="22">
        <v>57</v>
      </c>
      <c r="G18" s="22">
        <v>6</v>
      </c>
      <c r="H18" s="22">
        <v>363</v>
      </c>
      <c r="I18" s="22">
        <v>0</v>
      </c>
      <c r="J18" s="22">
        <v>1</v>
      </c>
      <c r="K18" s="22">
        <v>7</v>
      </c>
      <c r="L18" s="22">
        <v>38</v>
      </c>
      <c r="M18" s="22">
        <v>116</v>
      </c>
      <c r="N18" s="22">
        <v>144</v>
      </c>
      <c r="O18" s="22"/>
      <c r="P18" s="22">
        <v>17.98</v>
      </c>
      <c r="Q18" s="22">
        <v>4.26</v>
      </c>
      <c r="R18" s="22">
        <v>140</v>
      </c>
      <c r="S18" s="22">
        <v>2.24</v>
      </c>
      <c r="T18" s="22">
        <v>6.53</v>
      </c>
      <c r="U18" s="22">
        <v>5.27</v>
      </c>
      <c r="V18" s="22">
        <v>0.2</v>
      </c>
      <c r="W18" s="22">
        <v>129</v>
      </c>
      <c r="X18" s="22">
        <v>204</v>
      </c>
      <c r="Y18" s="22">
        <v>23</v>
      </c>
      <c r="Z18" s="22">
        <v>12</v>
      </c>
      <c r="AA18" s="22">
        <v>32.3</v>
      </c>
      <c r="AB18" s="22">
        <v>59</v>
      </c>
      <c r="AC18" s="22">
        <v>8.3</v>
      </c>
      <c r="AD18" s="22">
        <v>250</v>
      </c>
      <c r="AE18" s="22"/>
      <c r="AF18" s="22"/>
      <c r="AG18" s="22"/>
      <c r="AH18" s="22"/>
      <c r="AI18" s="22"/>
      <c r="AJ18" s="22"/>
      <c r="AK18" s="22"/>
      <c r="AL18" s="22"/>
      <c r="AM18" s="22">
        <v>4.27</v>
      </c>
      <c r="AN18" s="22">
        <v>139</v>
      </c>
      <c r="AO18" s="22">
        <v>2.18</v>
      </c>
      <c r="AP18" s="22">
        <v>9.22</v>
      </c>
      <c r="AQ18" s="22">
        <v>7.14</v>
      </c>
      <c r="AR18" s="22">
        <v>0.03</v>
      </c>
      <c r="AS18" s="22">
        <v>131</v>
      </c>
      <c r="AT18" s="22">
        <v>225</v>
      </c>
      <c r="AU18" s="22">
        <v>22</v>
      </c>
      <c r="AV18" s="22">
        <v>8</v>
      </c>
      <c r="AW18" s="22">
        <v>29.9</v>
      </c>
      <c r="AX18" s="22">
        <v>46</v>
      </c>
      <c r="AY18" s="22">
        <v>7.3</v>
      </c>
      <c r="AZ18" s="22">
        <v>287</v>
      </c>
      <c r="BA18" s="22">
        <v>0</v>
      </c>
      <c r="BB18" s="22">
        <v>0</v>
      </c>
      <c r="BC18" s="22">
        <v>15</v>
      </c>
      <c r="BD18" s="22">
        <v>17</v>
      </c>
      <c r="BE18" s="22">
        <v>154</v>
      </c>
      <c r="BF18" s="22">
        <v>170</v>
      </c>
      <c r="BG18" s="22"/>
      <c r="BH18" s="22">
        <v>2.36</v>
      </c>
      <c r="BI18" s="22">
        <v>4.32</v>
      </c>
      <c r="BJ18" s="22">
        <v>142</v>
      </c>
      <c r="BK18" s="22">
        <v>2.25</v>
      </c>
      <c r="BL18" s="22">
        <v>8.55</v>
      </c>
      <c r="BM18" s="22">
        <v>6.95</v>
      </c>
      <c r="BN18" s="22">
        <v>0.01</v>
      </c>
      <c r="BO18" s="22">
        <v>123</v>
      </c>
      <c r="BP18" s="22">
        <v>233</v>
      </c>
    </row>
    <row r="19" ht="15" spans="2:68">
      <c r="B19" s="18">
        <v>18</v>
      </c>
      <c r="C19" s="22">
        <v>28</v>
      </c>
      <c r="D19" s="22">
        <v>19</v>
      </c>
      <c r="E19" s="22">
        <v>31.8</v>
      </c>
      <c r="F19" s="22">
        <v>59</v>
      </c>
      <c r="G19" s="22">
        <v>4.8</v>
      </c>
      <c r="H19" s="22">
        <v>271</v>
      </c>
      <c r="I19" s="22">
        <v>0</v>
      </c>
      <c r="J19" s="22">
        <v>0</v>
      </c>
      <c r="K19" s="22">
        <v>17</v>
      </c>
      <c r="L19" s="22">
        <v>47</v>
      </c>
      <c r="M19" s="22">
        <v>123</v>
      </c>
      <c r="N19" s="22">
        <v>157</v>
      </c>
      <c r="O19" s="22"/>
      <c r="P19" s="22">
        <v>0.88</v>
      </c>
      <c r="Q19" s="22">
        <v>3.94</v>
      </c>
      <c r="R19" s="22">
        <v>143</v>
      </c>
      <c r="S19" s="22">
        <v>2.15</v>
      </c>
      <c r="T19" s="22">
        <v>12.53</v>
      </c>
      <c r="U19" s="22">
        <v>11.24</v>
      </c>
      <c r="V19" s="22">
        <v>0</v>
      </c>
      <c r="W19" s="22">
        <v>115</v>
      </c>
      <c r="X19" s="22">
        <v>296</v>
      </c>
      <c r="Y19" s="22">
        <v>49</v>
      </c>
      <c r="Z19" s="22">
        <v>24</v>
      </c>
      <c r="AA19" s="22">
        <v>31.6</v>
      </c>
      <c r="AB19" s="22">
        <v>54</v>
      </c>
      <c r="AC19" s="22">
        <v>5.5</v>
      </c>
      <c r="AD19" s="22">
        <v>319</v>
      </c>
      <c r="AE19" s="22">
        <v>0</v>
      </c>
      <c r="AF19" s="22">
        <v>0</v>
      </c>
      <c r="AG19" s="22"/>
      <c r="AH19" s="22"/>
      <c r="AI19" s="22"/>
      <c r="AJ19" s="22"/>
      <c r="AK19" s="22"/>
      <c r="AL19" s="22">
        <v>0.49</v>
      </c>
      <c r="AM19" s="22">
        <v>4.36</v>
      </c>
      <c r="AN19" s="22">
        <v>142</v>
      </c>
      <c r="AO19" s="22"/>
      <c r="AP19" s="22">
        <v>10.63</v>
      </c>
      <c r="AQ19" s="22">
        <v>8.15</v>
      </c>
      <c r="AR19" s="22">
        <v>0.03</v>
      </c>
      <c r="AS19" s="22">
        <v>132</v>
      </c>
      <c r="AT19" s="22">
        <v>278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</row>
    <row r="20" ht="15" spans="2:68">
      <c r="B20" s="18">
        <v>19</v>
      </c>
      <c r="C20" s="22">
        <v>6</v>
      </c>
      <c r="D20" s="22">
        <v>7</v>
      </c>
      <c r="E20" s="22">
        <v>27.2</v>
      </c>
      <c r="F20" s="22">
        <v>48</v>
      </c>
      <c r="G20" s="22">
        <v>3.3</v>
      </c>
      <c r="H20" s="22">
        <v>313</v>
      </c>
      <c r="I20" s="22">
        <v>0</v>
      </c>
      <c r="J20" s="22">
        <v>0</v>
      </c>
      <c r="K20" s="22">
        <v>5</v>
      </c>
      <c r="L20" s="22">
        <v>19</v>
      </c>
      <c r="M20" s="22">
        <v>93</v>
      </c>
      <c r="N20" s="22">
        <v>119</v>
      </c>
      <c r="O20" s="22">
        <v>41</v>
      </c>
      <c r="P20" s="22">
        <v>52.53</v>
      </c>
      <c r="Q20" s="22">
        <v>3.78</v>
      </c>
      <c r="R20" s="22">
        <v>138</v>
      </c>
      <c r="S20" s="22">
        <v>2.03</v>
      </c>
      <c r="T20" s="22">
        <v>9.56</v>
      </c>
      <c r="U20" s="22">
        <v>7.91</v>
      </c>
      <c r="V20" s="22">
        <v>0</v>
      </c>
      <c r="W20" s="22">
        <v>96</v>
      </c>
      <c r="X20" s="22">
        <v>344</v>
      </c>
      <c r="Y20" s="22">
        <v>9</v>
      </c>
      <c r="Z20" s="22">
        <v>12</v>
      </c>
      <c r="AA20" s="22">
        <v>33</v>
      </c>
      <c r="AB20" s="22">
        <v>47</v>
      </c>
      <c r="AC20" s="22">
        <v>2.9</v>
      </c>
      <c r="AD20" s="22">
        <v>395</v>
      </c>
      <c r="AE20" s="22">
        <v>0</v>
      </c>
      <c r="AF20" s="22">
        <v>0</v>
      </c>
      <c r="AG20" s="22"/>
      <c r="AH20" s="22"/>
      <c r="AI20" s="22"/>
      <c r="AJ20" s="22"/>
      <c r="AK20" s="22"/>
      <c r="AL20" s="22">
        <v>2.93</v>
      </c>
      <c r="AM20" s="22">
        <v>3.81</v>
      </c>
      <c r="AN20" s="22">
        <v>141</v>
      </c>
      <c r="AO20" s="22">
        <v>2.08</v>
      </c>
      <c r="AP20" s="22">
        <v>7.19</v>
      </c>
      <c r="AQ20" s="22">
        <v>4.89</v>
      </c>
      <c r="AR20" s="22">
        <v>0.02</v>
      </c>
      <c r="AS20" s="22">
        <v>105</v>
      </c>
      <c r="AT20" s="22">
        <v>221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</row>
    <row r="21" ht="15" spans="2:68">
      <c r="B21" s="18">
        <v>20</v>
      </c>
      <c r="C21" s="22">
        <v>91</v>
      </c>
      <c r="D21" s="22">
        <v>28</v>
      </c>
      <c r="E21" s="22">
        <v>34.6</v>
      </c>
      <c r="F21" s="22">
        <v>67</v>
      </c>
      <c r="G21" s="22">
        <v>6.8</v>
      </c>
      <c r="H21" s="22">
        <v>506</v>
      </c>
      <c r="I21" s="22">
        <v>0</v>
      </c>
      <c r="J21" s="22">
        <v>0</v>
      </c>
      <c r="K21" s="22">
        <v>10</v>
      </c>
      <c r="L21" s="22">
        <v>20</v>
      </c>
      <c r="M21" s="22">
        <v>276</v>
      </c>
      <c r="N21" s="22">
        <v>320</v>
      </c>
      <c r="O21" s="22"/>
      <c r="P21" s="22">
        <v>0.91</v>
      </c>
      <c r="Q21" s="22">
        <v>4.09</v>
      </c>
      <c r="R21" s="22">
        <v>142</v>
      </c>
      <c r="S21" s="22">
        <v>2.12</v>
      </c>
      <c r="T21" s="22">
        <v>10.31</v>
      </c>
      <c r="U21" s="22">
        <v>8.7</v>
      </c>
      <c r="V21" s="22">
        <v>0</v>
      </c>
      <c r="W21" s="22">
        <v>123</v>
      </c>
      <c r="X21" s="22">
        <v>164</v>
      </c>
      <c r="Y21" s="22">
        <v>67</v>
      </c>
      <c r="Z21" s="22">
        <v>14</v>
      </c>
      <c r="AA21" s="22">
        <v>31.6</v>
      </c>
      <c r="AB21" s="22">
        <v>59</v>
      </c>
      <c r="AC21" s="22">
        <v>4.1</v>
      </c>
      <c r="AD21" s="22">
        <v>464</v>
      </c>
      <c r="AE21" s="22"/>
      <c r="AF21" s="22"/>
      <c r="AG21" s="22">
        <v>13</v>
      </c>
      <c r="AH21" s="22">
        <v>16</v>
      </c>
      <c r="AI21" s="22">
        <v>278</v>
      </c>
      <c r="AJ21" s="22">
        <v>319</v>
      </c>
      <c r="AK21" s="22"/>
      <c r="AL21" s="22">
        <v>0.44</v>
      </c>
      <c r="AM21" s="22">
        <v>3.92</v>
      </c>
      <c r="AN21" s="22">
        <v>144</v>
      </c>
      <c r="AO21" s="22">
        <v>2.14</v>
      </c>
      <c r="AP21" s="22">
        <v>11.59</v>
      </c>
      <c r="AQ21" s="22">
        <v>9.54</v>
      </c>
      <c r="AR21" s="22">
        <v>0</v>
      </c>
      <c r="AS21" s="22">
        <v>122</v>
      </c>
      <c r="AT21" s="22">
        <v>175</v>
      </c>
      <c r="AU21" s="22">
        <v>43</v>
      </c>
      <c r="AV21" s="22">
        <v>16</v>
      </c>
      <c r="AW21" s="22">
        <v>37</v>
      </c>
      <c r="AX21" s="22">
        <v>75</v>
      </c>
      <c r="AY21" s="22">
        <v>4.3</v>
      </c>
      <c r="AZ21" s="22">
        <v>382</v>
      </c>
      <c r="BA21" s="22"/>
      <c r="BB21" s="22"/>
      <c r="BC21" s="22">
        <v>14</v>
      </c>
      <c r="BD21" s="22">
        <v>16</v>
      </c>
      <c r="BE21" s="22">
        <v>335</v>
      </c>
      <c r="BF21" s="22">
        <v>374</v>
      </c>
      <c r="BG21" s="22"/>
      <c r="BH21" s="22">
        <v>0.46</v>
      </c>
      <c r="BI21" s="22">
        <v>3.88</v>
      </c>
      <c r="BJ21" s="22">
        <v>144</v>
      </c>
      <c r="BK21" s="22">
        <v>2.29</v>
      </c>
      <c r="BL21" s="22">
        <v>10.32</v>
      </c>
      <c r="BM21" s="22">
        <v>8.26</v>
      </c>
      <c r="BN21" s="22">
        <v>0</v>
      </c>
      <c r="BO21" s="22">
        <v>124</v>
      </c>
      <c r="BP21" s="22">
        <v>170</v>
      </c>
    </row>
    <row r="22" ht="15" spans="2:68">
      <c r="B22" s="18">
        <v>21</v>
      </c>
      <c r="C22" s="22">
        <v>214</v>
      </c>
      <c r="D22" s="23">
        <v>79</v>
      </c>
      <c r="E22" s="23">
        <v>13.9</v>
      </c>
      <c r="F22" s="23">
        <v>57</v>
      </c>
      <c r="G22" s="23">
        <v>6.4</v>
      </c>
      <c r="H22" s="23">
        <v>155</v>
      </c>
      <c r="I22" s="23">
        <v>1</v>
      </c>
      <c r="J22" s="23">
        <v>0.5</v>
      </c>
      <c r="K22" s="23">
        <v>15</v>
      </c>
      <c r="L22" s="23">
        <v>145</v>
      </c>
      <c r="M22" s="23">
        <v>154</v>
      </c>
      <c r="N22" s="23">
        <v>159</v>
      </c>
      <c r="O22" s="23">
        <v>84</v>
      </c>
      <c r="P22" s="23">
        <v>115.05</v>
      </c>
      <c r="Q22" s="22">
        <v>3.89</v>
      </c>
      <c r="R22" s="22">
        <v>136</v>
      </c>
      <c r="S22" s="22">
        <v>1.81</v>
      </c>
      <c r="T22" s="22">
        <v>9.02</v>
      </c>
      <c r="U22" s="22">
        <v>7.51</v>
      </c>
      <c r="V22" s="22">
        <v>0</v>
      </c>
      <c r="W22" s="22">
        <v>91</v>
      </c>
      <c r="X22" s="22">
        <v>326</v>
      </c>
      <c r="Y22" s="22">
        <v>45</v>
      </c>
      <c r="Z22" s="23">
        <v>17</v>
      </c>
      <c r="AA22" s="23">
        <v>31</v>
      </c>
      <c r="AB22" s="23">
        <v>57</v>
      </c>
      <c r="AC22" s="23">
        <v>6.4</v>
      </c>
      <c r="AD22" s="23">
        <v>220</v>
      </c>
      <c r="AE22" s="22"/>
      <c r="AF22" s="22"/>
      <c r="AG22" s="23">
        <v>19</v>
      </c>
      <c r="AH22" s="23">
        <v>58</v>
      </c>
      <c r="AI22" s="23">
        <v>103</v>
      </c>
      <c r="AJ22" s="23">
        <v>127</v>
      </c>
      <c r="AK22" s="22"/>
      <c r="AL22" s="23">
        <v>2.83</v>
      </c>
      <c r="AM22" s="22">
        <v>3.81</v>
      </c>
      <c r="AN22" s="22">
        <v>140</v>
      </c>
      <c r="AO22" s="22">
        <v>2.02</v>
      </c>
      <c r="AP22" s="22">
        <v>8.63</v>
      </c>
      <c r="AQ22" s="22">
        <v>5.55</v>
      </c>
      <c r="AR22" s="22">
        <v>0.06</v>
      </c>
      <c r="AS22" s="22">
        <v>87</v>
      </c>
      <c r="AT22" s="22">
        <v>375</v>
      </c>
      <c r="AU22" s="22">
        <v>11</v>
      </c>
      <c r="AV22" s="23">
        <v>6</v>
      </c>
      <c r="AW22" s="23">
        <v>33</v>
      </c>
      <c r="AX22" s="22">
        <v>57</v>
      </c>
      <c r="AY22" s="23">
        <v>4</v>
      </c>
      <c r="AZ22" s="23">
        <v>237</v>
      </c>
      <c r="BA22" s="22"/>
      <c r="BB22" s="22"/>
      <c r="BC22" s="22">
        <v>22</v>
      </c>
      <c r="BD22" s="23">
        <v>21</v>
      </c>
      <c r="BE22" s="23">
        <v>104</v>
      </c>
      <c r="BF22" s="23">
        <v>123</v>
      </c>
      <c r="BG22" s="22"/>
      <c r="BH22" s="23">
        <v>1.89</v>
      </c>
      <c r="BI22" s="22">
        <v>3.42</v>
      </c>
      <c r="BJ22" s="23">
        <v>141</v>
      </c>
      <c r="BK22" s="22"/>
      <c r="BL22" s="22">
        <v>6.9</v>
      </c>
      <c r="BM22" s="23">
        <v>4.73</v>
      </c>
      <c r="BN22" s="23">
        <v>0.02</v>
      </c>
      <c r="BO22" s="23">
        <v>103</v>
      </c>
      <c r="BP22" s="23">
        <v>211</v>
      </c>
    </row>
    <row r="23" ht="15" spans="2:68">
      <c r="B23" s="18">
        <v>22</v>
      </c>
      <c r="C23" s="22">
        <v>20</v>
      </c>
      <c r="D23" s="23">
        <v>15</v>
      </c>
      <c r="E23" s="23">
        <v>38.3</v>
      </c>
      <c r="F23" s="22">
        <v>62</v>
      </c>
      <c r="G23" s="23">
        <v>5.4</v>
      </c>
      <c r="H23" s="23">
        <v>378</v>
      </c>
      <c r="I23" s="23">
        <v>0</v>
      </c>
      <c r="J23" s="23">
        <v>0</v>
      </c>
      <c r="K23" s="22">
        <v>10</v>
      </c>
      <c r="L23" s="23">
        <v>47</v>
      </c>
      <c r="M23" s="23">
        <v>118</v>
      </c>
      <c r="N23" s="23">
        <v>157</v>
      </c>
      <c r="O23" s="22"/>
      <c r="P23" s="23">
        <v>3.71</v>
      </c>
      <c r="Q23" s="22"/>
      <c r="R23" s="22"/>
      <c r="S23" s="22"/>
      <c r="T23" s="22">
        <v>9.95</v>
      </c>
      <c r="U23" s="22">
        <v>6.52</v>
      </c>
      <c r="V23" s="22">
        <v>0.39</v>
      </c>
      <c r="W23" s="22">
        <v>106</v>
      </c>
      <c r="X23" s="22">
        <v>306</v>
      </c>
      <c r="Y23" s="22">
        <v>15</v>
      </c>
      <c r="Z23" s="23">
        <v>14</v>
      </c>
      <c r="AA23" s="23">
        <v>37.1</v>
      </c>
      <c r="AB23" s="22">
        <v>50</v>
      </c>
      <c r="AC23" s="23">
        <v>3.6</v>
      </c>
      <c r="AD23" s="23">
        <v>185</v>
      </c>
      <c r="AE23" s="22"/>
      <c r="AF23" s="22"/>
      <c r="AG23" s="22"/>
      <c r="AH23" s="22"/>
      <c r="AI23" s="22"/>
      <c r="AJ23" s="22"/>
      <c r="AK23" s="22"/>
      <c r="AL23" s="23">
        <v>0.41</v>
      </c>
      <c r="AM23" s="22">
        <v>3.79</v>
      </c>
      <c r="AN23" s="22">
        <v>140</v>
      </c>
      <c r="AO23" s="22">
        <v>2.22</v>
      </c>
      <c r="AP23" s="22">
        <v>16.94</v>
      </c>
      <c r="AQ23" s="22">
        <v>11.45</v>
      </c>
      <c r="AR23" s="22">
        <v>0.08</v>
      </c>
      <c r="AS23" s="22">
        <v>109</v>
      </c>
      <c r="AT23" s="22">
        <v>279</v>
      </c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</row>
    <row r="24" ht="15" spans="2:68">
      <c r="B24" s="18">
        <v>23</v>
      </c>
      <c r="C24" s="22">
        <v>9</v>
      </c>
      <c r="D24" s="23">
        <v>13</v>
      </c>
      <c r="E24" s="23">
        <v>39.1</v>
      </c>
      <c r="F24" s="22" t="s">
        <v>51</v>
      </c>
      <c r="G24" s="22" t="s">
        <v>51</v>
      </c>
      <c r="H24" s="22" t="s">
        <v>51</v>
      </c>
      <c r="I24" s="22">
        <v>0</v>
      </c>
      <c r="J24" s="22">
        <v>2</v>
      </c>
      <c r="K24" s="22">
        <v>11</v>
      </c>
      <c r="L24" s="23">
        <v>55</v>
      </c>
      <c r="M24" s="23">
        <v>118</v>
      </c>
      <c r="N24" s="23">
        <v>140</v>
      </c>
      <c r="O24" s="22"/>
      <c r="P24" s="23">
        <v>13.55</v>
      </c>
      <c r="Q24" s="22">
        <v>3.49</v>
      </c>
      <c r="R24" s="22">
        <v>141</v>
      </c>
      <c r="S24" s="22">
        <v>2.26</v>
      </c>
      <c r="T24" s="22">
        <v>9.29</v>
      </c>
      <c r="U24" s="22">
        <v>5.37</v>
      </c>
      <c r="V24" s="22">
        <v>0.76</v>
      </c>
      <c r="W24" s="22">
        <v>120</v>
      </c>
      <c r="X24" s="22">
        <v>350</v>
      </c>
      <c r="Y24" s="22">
        <v>13</v>
      </c>
      <c r="Z24" s="22">
        <v>13</v>
      </c>
      <c r="AA24" s="22">
        <v>32.4</v>
      </c>
      <c r="AB24" s="22">
        <v>68</v>
      </c>
      <c r="AC24" s="22">
        <v>3.2</v>
      </c>
      <c r="AD24" s="22">
        <v>231</v>
      </c>
      <c r="AE24" s="22"/>
      <c r="AF24" s="22"/>
      <c r="AG24" s="22">
        <v>9</v>
      </c>
      <c r="AH24" s="22">
        <v>87</v>
      </c>
      <c r="AI24" s="22">
        <v>107</v>
      </c>
      <c r="AJ24" s="22">
        <v>129</v>
      </c>
      <c r="AK24" s="22"/>
      <c r="AL24" s="22"/>
      <c r="AM24" s="22">
        <v>3.71</v>
      </c>
      <c r="AN24" s="22">
        <v>142</v>
      </c>
      <c r="AO24" s="22"/>
      <c r="AP24" s="22">
        <v>10.59</v>
      </c>
      <c r="AQ24" s="22">
        <v>7.3</v>
      </c>
      <c r="AR24" s="22">
        <v>0.08</v>
      </c>
      <c r="AS24" s="22">
        <v>101</v>
      </c>
      <c r="AT24" s="22">
        <v>298</v>
      </c>
      <c r="AU24" s="22">
        <v>15</v>
      </c>
      <c r="AV24" s="22">
        <v>62</v>
      </c>
      <c r="AW24" s="22">
        <v>35.6</v>
      </c>
      <c r="AX24" s="22">
        <v>173</v>
      </c>
      <c r="AY24" s="23">
        <v>5.4</v>
      </c>
      <c r="AZ24" s="23">
        <v>173</v>
      </c>
      <c r="BA24" s="22"/>
      <c r="BB24" s="22"/>
      <c r="BC24" s="22"/>
      <c r="BD24" s="23"/>
      <c r="BE24" s="23"/>
      <c r="BF24" s="23"/>
      <c r="BG24" s="22"/>
      <c r="BH24" s="23"/>
      <c r="BI24" s="22">
        <v>4.35</v>
      </c>
      <c r="BJ24" s="22">
        <v>142</v>
      </c>
      <c r="BK24" s="22"/>
      <c r="BL24" s="22">
        <v>10.68</v>
      </c>
      <c r="BM24" s="23">
        <v>7.37</v>
      </c>
      <c r="BN24" s="23">
        <v>0.02</v>
      </c>
      <c r="BO24" s="23">
        <v>84</v>
      </c>
      <c r="BP24" s="23">
        <v>287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2"/>
  <sheetViews>
    <sheetView zoomScale="85" zoomScaleNormal="85" topLeftCell="A115" workbookViewId="0">
      <selection activeCell="G144" sqref="G144"/>
    </sheetView>
  </sheetViews>
  <sheetFormatPr defaultColWidth="9" defaultRowHeight="14"/>
  <cols>
    <col min="1" max="1" width="11.175" style="3" customWidth="1"/>
    <col min="2" max="2" width="7.875" style="3" customWidth="1"/>
    <col min="3" max="3" width="9.25" style="3" customWidth="1"/>
    <col min="4" max="4" width="8.375" style="3" customWidth="1"/>
    <col min="5" max="5" width="6.375" style="3" customWidth="1"/>
    <col min="6" max="6" width="8.375" style="3" customWidth="1"/>
    <col min="7" max="7" width="9.875" style="3" customWidth="1"/>
    <col min="8" max="8" width="8.375" style="3" customWidth="1"/>
    <col min="9" max="9" width="6.375" style="3" customWidth="1"/>
    <col min="10" max="10" width="10.625" style="3" customWidth="1"/>
    <col min="11" max="11" width="12.75" style="3" customWidth="1"/>
    <col min="12" max="12" width="23.875" style="3" customWidth="1"/>
    <col min="13" max="16384" width="9" style="3"/>
  </cols>
  <sheetData>
    <row r="1" s="1" customFormat="1" ht="17.5" spans="1:12">
      <c r="A1" s="4" t="s">
        <v>52</v>
      </c>
      <c r="B1" s="5" t="s">
        <v>53</v>
      </c>
      <c r="C1" s="5" t="s">
        <v>54</v>
      </c>
      <c r="D1" s="5" t="s">
        <v>55</v>
      </c>
      <c r="E1" s="5" t="s">
        <v>56</v>
      </c>
      <c r="F1" s="5" t="s">
        <v>53</v>
      </c>
      <c r="G1" s="5" t="s">
        <v>57</v>
      </c>
      <c r="H1" s="5" t="s">
        <v>55</v>
      </c>
      <c r="I1" s="5" t="s">
        <v>56</v>
      </c>
      <c r="J1" s="5" t="s">
        <v>58</v>
      </c>
      <c r="K1" s="5" t="s">
        <v>59</v>
      </c>
      <c r="L1" s="5" t="s">
        <v>60</v>
      </c>
    </row>
    <row r="2" s="1" customFormat="1" ht="15.5" spans="1:12">
      <c r="A2" s="6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5.5" spans="1:12">
      <c r="A3" s="7" t="s">
        <v>62</v>
      </c>
      <c r="B3" s="8" t="s">
        <v>63</v>
      </c>
      <c r="C3" s="9">
        <v>23.76</v>
      </c>
      <c r="D3" s="8">
        <f>AVERAGE(C3:C5)</f>
        <v>23.6866666666667</v>
      </c>
      <c r="E3" s="8">
        <f>STDEVP(C3:C5)</f>
        <v>0.0899382504215477</v>
      </c>
      <c r="F3" s="10" t="s">
        <v>64</v>
      </c>
      <c r="G3" s="9">
        <v>20.96</v>
      </c>
      <c r="H3" s="8">
        <f>AVERAGE(G3:G5)</f>
        <v>21.2133333333333</v>
      </c>
      <c r="I3" s="8">
        <f>STDEVP(G3:G5)</f>
        <v>0.21249836600679</v>
      </c>
      <c r="J3" s="8">
        <f>D3-H3</f>
        <v>2.47333333333333</v>
      </c>
      <c r="K3" s="8">
        <f>J3-3.51</f>
        <v>-1.03666666666667</v>
      </c>
      <c r="L3" s="16">
        <f>2^-K3</f>
        <v>2.05148224286804</v>
      </c>
    </row>
    <row r="4" ht="15.5" spans="1:12">
      <c r="A4" s="11"/>
      <c r="B4" s="8"/>
      <c r="C4" s="9">
        <v>23.56</v>
      </c>
      <c r="D4" s="8"/>
      <c r="E4" s="8"/>
      <c r="F4" s="10"/>
      <c r="G4" s="9">
        <v>21.2</v>
      </c>
      <c r="H4" s="8"/>
      <c r="I4" s="8"/>
      <c r="J4" s="8"/>
      <c r="K4" s="8"/>
      <c r="L4" s="13"/>
    </row>
    <row r="5" ht="15.5" spans="1:12">
      <c r="A5" s="11"/>
      <c r="B5" s="8"/>
      <c r="C5" s="9">
        <v>23.74</v>
      </c>
      <c r="D5" s="8"/>
      <c r="E5" s="8"/>
      <c r="F5" s="10"/>
      <c r="G5" s="9">
        <v>21.48</v>
      </c>
      <c r="H5" s="8"/>
      <c r="I5" s="8"/>
      <c r="J5" s="8"/>
      <c r="K5" s="8"/>
      <c r="L5" s="13"/>
    </row>
    <row r="6" ht="15.5" spans="1:12">
      <c r="A6" s="7" t="s">
        <v>65</v>
      </c>
      <c r="B6" s="8" t="s">
        <v>63</v>
      </c>
      <c r="C6" s="9"/>
      <c r="D6" s="8">
        <f t="shared" ref="D6" si="0">AVERAGE(C6:C8)</f>
        <v>23.92</v>
      </c>
      <c r="E6" s="8">
        <f t="shared" ref="E6" si="1">STDEVP(C6:C8)</f>
        <v>0.270000000000001</v>
      </c>
      <c r="F6" s="10" t="s">
        <v>64</v>
      </c>
      <c r="G6" s="9"/>
      <c r="H6" s="8">
        <f t="shared" ref="H6" si="2">AVERAGE(G6:G8)</f>
        <v>21.465</v>
      </c>
      <c r="I6" s="8">
        <f t="shared" ref="I6" si="3">STDEVP(G6:G8)</f>
        <v>0.305</v>
      </c>
      <c r="J6" s="8">
        <f t="shared" ref="J6" si="4">D6-H6</f>
        <v>2.455</v>
      </c>
      <c r="K6" s="8">
        <f t="shared" ref="K6" si="5">J6-3.51</f>
        <v>-1.055</v>
      </c>
      <c r="L6" s="16">
        <f t="shared" ref="L6" si="6">2^-K6</f>
        <v>2.07771820659533</v>
      </c>
    </row>
    <row r="7" ht="15.5" spans="1:12">
      <c r="A7" s="11"/>
      <c r="B7" s="8"/>
      <c r="C7" s="9">
        <v>24.19</v>
      </c>
      <c r="D7" s="8"/>
      <c r="E7" s="8"/>
      <c r="F7" s="10"/>
      <c r="G7" s="9">
        <v>21.16</v>
      </c>
      <c r="H7" s="8"/>
      <c r="I7" s="8"/>
      <c r="J7" s="8"/>
      <c r="K7" s="8"/>
      <c r="L7" s="13"/>
    </row>
    <row r="8" ht="15.5" spans="1:12">
      <c r="A8" s="11"/>
      <c r="B8" s="8"/>
      <c r="C8" s="9">
        <v>23.65</v>
      </c>
      <c r="D8" s="8"/>
      <c r="E8" s="8"/>
      <c r="F8" s="10"/>
      <c r="G8" s="9">
        <v>21.77</v>
      </c>
      <c r="H8" s="8"/>
      <c r="I8" s="8"/>
      <c r="J8" s="8"/>
      <c r="K8" s="8"/>
      <c r="L8" s="13"/>
    </row>
    <row r="9" ht="15.5" spans="1:12">
      <c r="A9" s="7" t="s">
        <v>66</v>
      </c>
      <c r="B9" s="8" t="s">
        <v>63</v>
      </c>
      <c r="C9" s="9">
        <v>25.48</v>
      </c>
      <c r="D9" s="8">
        <f t="shared" ref="D9" si="7">AVERAGE(C9:C11)</f>
        <v>25.24</v>
      </c>
      <c r="E9" s="8">
        <f t="shared" ref="E9" si="8">STDEVP(C9:C11)</f>
        <v>0.311555238547945</v>
      </c>
      <c r="F9" s="10" t="s">
        <v>64</v>
      </c>
      <c r="G9" s="9">
        <v>21.6</v>
      </c>
      <c r="H9" s="8">
        <f t="shared" ref="H9" si="9">AVERAGE(G9:G11)</f>
        <v>21.8566666666667</v>
      </c>
      <c r="I9" s="8">
        <f t="shared" ref="I9" si="10">STDEVP(G9:G11)</f>
        <v>0.18263503375737</v>
      </c>
      <c r="J9" s="8">
        <f t="shared" ref="J9" si="11">D9-H9</f>
        <v>3.38333333333333</v>
      </c>
      <c r="K9" s="8">
        <f t="shared" ref="K9" si="12">J9-3.51</f>
        <v>-0.126666666666667</v>
      </c>
      <c r="L9" s="16">
        <f t="shared" ref="L9" si="13">2^-K9</f>
        <v>1.09176826457064</v>
      </c>
    </row>
    <row r="10" ht="15.5" spans="1:12">
      <c r="A10" s="11"/>
      <c r="B10" s="8"/>
      <c r="C10" s="9">
        <v>24.8</v>
      </c>
      <c r="D10" s="8"/>
      <c r="E10" s="8"/>
      <c r="F10" s="10"/>
      <c r="G10" s="9">
        <v>22.01</v>
      </c>
      <c r="H10" s="8"/>
      <c r="I10" s="8"/>
      <c r="J10" s="8"/>
      <c r="K10" s="8"/>
      <c r="L10" s="13"/>
    </row>
    <row r="11" ht="15.5" spans="1:12">
      <c r="A11" s="11"/>
      <c r="B11" s="8"/>
      <c r="C11" s="9">
        <v>25.44</v>
      </c>
      <c r="D11" s="8"/>
      <c r="E11" s="8"/>
      <c r="F11" s="10"/>
      <c r="G11" s="9">
        <v>21.96</v>
      </c>
      <c r="H11" s="8"/>
      <c r="I11" s="8"/>
      <c r="J11" s="8"/>
      <c r="K11" s="8"/>
      <c r="L11" s="13"/>
    </row>
    <row r="12" ht="15.5" spans="1:12">
      <c r="A12" s="7" t="s">
        <v>67</v>
      </c>
      <c r="B12" s="8" t="s">
        <v>63</v>
      </c>
      <c r="C12" s="9">
        <v>23.5</v>
      </c>
      <c r="D12" s="8">
        <f t="shared" ref="D12" si="14">AVERAGE(C12:C14)</f>
        <v>23.9633333333333</v>
      </c>
      <c r="E12" s="8">
        <f t="shared" ref="E12" si="15">STDEVP(C12:C14)</f>
        <v>0.411528316833187</v>
      </c>
      <c r="F12" s="10" t="s">
        <v>64</v>
      </c>
      <c r="G12" s="9">
        <v>19.65</v>
      </c>
      <c r="H12" s="8">
        <f t="shared" ref="H12" si="16">AVERAGE(G12:G14)</f>
        <v>19.8366666666667</v>
      </c>
      <c r="I12" s="8">
        <f t="shared" ref="I12" si="17">STDEVP(G12:G14)</f>
        <v>0.138162545173752</v>
      </c>
      <c r="J12" s="8">
        <f t="shared" ref="J12" si="18">D12-H12</f>
        <v>4.12666666666667</v>
      </c>
      <c r="K12" s="8">
        <f t="shared" ref="K12" si="19">J12-3.51</f>
        <v>0.616666666666672</v>
      </c>
      <c r="L12" s="16">
        <f t="shared" ref="L12" si="20">2^-K12</f>
        <v>0.65217603488278</v>
      </c>
    </row>
    <row r="13" ht="15.5" spans="1:12">
      <c r="A13" s="11"/>
      <c r="B13" s="8"/>
      <c r="C13" s="9">
        <v>23.89</v>
      </c>
      <c r="D13" s="8"/>
      <c r="E13" s="8"/>
      <c r="F13" s="10"/>
      <c r="G13" s="9">
        <v>19.98</v>
      </c>
      <c r="H13" s="8"/>
      <c r="I13" s="8"/>
      <c r="J13" s="8"/>
      <c r="K13" s="8"/>
      <c r="L13" s="13"/>
    </row>
    <row r="14" ht="15.5" spans="1:12">
      <c r="A14" s="11"/>
      <c r="B14" s="8"/>
      <c r="C14" s="9">
        <v>24.5</v>
      </c>
      <c r="D14" s="8"/>
      <c r="E14" s="8"/>
      <c r="F14" s="10"/>
      <c r="G14" s="9">
        <v>19.88</v>
      </c>
      <c r="H14" s="8"/>
      <c r="I14" s="8"/>
      <c r="J14" s="8"/>
      <c r="K14" s="8"/>
      <c r="L14" s="13"/>
    </row>
    <row r="15" ht="15.5" spans="1:12">
      <c r="A15" s="7" t="s">
        <v>68</v>
      </c>
      <c r="B15" s="8" t="s">
        <v>63</v>
      </c>
      <c r="C15" s="9">
        <v>23.49</v>
      </c>
      <c r="D15" s="8">
        <f t="shared" ref="D15" si="21">AVERAGE(C15:C17)</f>
        <v>23.6366666666667</v>
      </c>
      <c r="E15" s="8">
        <f t="shared" ref="E15" si="22">STDEVP(C15:C17)</f>
        <v>0.405407887880288</v>
      </c>
      <c r="F15" s="10" t="s">
        <v>64</v>
      </c>
      <c r="G15" s="9">
        <v>21.58</v>
      </c>
      <c r="H15" s="8">
        <f t="shared" ref="H15" si="23">AVERAGE(G15:G17)</f>
        <v>21.35</v>
      </c>
      <c r="I15" s="8">
        <f t="shared" ref="I15" si="24">STDEVP(G15:G17)</f>
        <v>0.227596133534821</v>
      </c>
      <c r="J15" s="8">
        <f t="shared" ref="J15" si="25">D15-H15</f>
        <v>2.28666666666667</v>
      </c>
      <c r="K15" s="8">
        <f t="shared" ref="K15" si="26">J15-3.51</f>
        <v>-1.22333333333333</v>
      </c>
      <c r="L15" s="16">
        <f t="shared" ref="L15" si="27">2^-K15</f>
        <v>2.33485560751394</v>
      </c>
    </row>
    <row r="16" ht="15.5" spans="1:12">
      <c r="A16" s="11"/>
      <c r="B16" s="8"/>
      <c r="C16" s="9">
        <v>24.19</v>
      </c>
      <c r="D16" s="8"/>
      <c r="E16" s="8"/>
      <c r="F16" s="10"/>
      <c r="G16" s="9">
        <v>21.43</v>
      </c>
      <c r="H16" s="8"/>
      <c r="I16" s="8"/>
      <c r="J16" s="8"/>
      <c r="K16" s="8"/>
      <c r="L16" s="13"/>
    </row>
    <row r="17" ht="15.5" spans="1:12">
      <c r="A17" s="11"/>
      <c r="B17" s="8"/>
      <c r="C17" s="9">
        <v>23.23</v>
      </c>
      <c r="D17" s="8"/>
      <c r="E17" s="8"/>
      <c r="F17" s="10"/>
      <c r="G17" s="9">
        <v>21.04</v>
      </c>
      <c r="H17" s="8"/>
      <c r="I17" s="8"/>
      <c r="J17" s="8"/>
      <c r="K17" s="8"/>
      <c r="L17" s="13"/>
    </row>
    <row r="18" ht="15.5" spans="1:12">
      <c r="A18" s="7" t="s">
        <v>69</v>
      </c>
      <c r="B18" s="8" t="s">
        <v>63</v>
      </c>
      <c r="C18" s="9">
        <v>24.84</v>
      </c>
      <c r="D18" s="8">
        <f t="shared" ref="D18" si="28">AVERAGE(C18:C20)</f>
        <v>24.7033333333333</v>
      </c>
      <c r="E18" s="8">
        <f t="shared" ref="E18" si="29">STDEVP(C18:C20)</f>
        <v>0.114406682011537</v>
      </c>
      <c r="F18" s="10" t="s">
        <v>64</v>
      </c>
      <c r="G18" s="9">
        <v>20.91</v>
      </c>
      <c r="H18" s="8">
        <f t="shared" ref="H18" si="30">AVERAGE(G18:G20)</f>
        <v>20.9066666666667</v>
      </c>
      <c r="I18" s="8">
        <f t="shared" ref="I18" si="31">STDEVP(G18:G20)</f>
        <v>0.142906340734839</v>
      </c>
      <c r="J18" s="8">
        <f t="shared" ref="J18" si="32">D18-H18</f>
        <v>3.79666666666667</v>
      </c>
      <c r="K18" s="8">
        <f t="shared" ref="K18" si="33">J18-3.51</f>
        <v>0.286666666666667</v>
      </c>
      <c r="L18" s="16">
        <f t="shared" ref="L18" si="34">2^-K18</f>
        <v>0.819793998390271</v>
      </c>
    </row>
    <row r="19" ht="15.5" spans="1:12">
      <c r="A19" s="11"/>
      <c r="B19" s="8"/>
      <c r="C19" s="9">
        <v>24.56</v>
      </c>
      <c r="D19" s="8"/>
      <c r="E19" s="8"/>
      <c r="F19" s="10"/>
      <c r="G19" s="9">
        <v>20.73</v>
      </c>
      <c r="H19" s="8"/>
      <c r="I19" s="8"/>
      <c r="J19" s="8"/>
      <c r="K19" s="8"/>
      <c r="L19" s="13"/>
    </row>
    <row r="20" ht="15.5" spans="1:12">
      <c r="A20" s="11"/>
      <c r="B20" s="8"/>
      <c r="C20" s="9">
        <v>24.71</v>
      </c>
      <c r="D20" s="8"/>
      <c r="E20" s="8"/>
      <c r="F20" s="10"/>
      <c r="G20" s="9">
        <v>21.08</v>
      </c>
      <c r="H20" s="8"/>
      <c r="I20" s="8"/>
      <c r="J20" s="8"/>
      <c r="K20" s="8"/>
      <c r="L20" s="13"/>
    </row>
    <row r="21" ht="15.5" spans="1:12">
      <c r="A21" s="7" t="s">
        <v>70</v>
      </c>
      <c r="B21" s="8" t="s">
        <v>63</v>
      </c>
      <c r="C21" s="9">
        <v>24.07</v>
      </c>
      <c r="D21" s="8">
        <f t="shared" ref="D21" si="35">AVERAGE(C21:C23)</f>
        <v>24.45</v>
      </c>
      <c r="E21" s="8">
        <f t="shared" ref="E21" si="36">STDEVP(C21:C23)</f>
        <v>0.379999999999999</v>
      </c>
      <c r="F21" s="10" t="s">
        <v>64</v>
      </c>
      <c r="G21" s="9"/>
      <c r="H21" s="8">
        <f t="shared" ref="H21" si="37">AVERAGE(G21:G23)</f>
        <v>20.915</v>
      </c>
      <c r="I21" s="8">
        <f t="shared" ref="I21" si="38">STDEVP(G21:G23)</f>
        <v>0.0950000000000006</v>
      </c>
      <c r="J21" s="8">
        <f t="shared" ref="J21" si="39">D21-H21</f>
        <v>3.535</v>
      </c>
      <c r="K21" s="8">
        <f t="shared" ref="K21" si="40">J21-3.51</f>
        <v>0.0250000000000004</v>
      </c>
      <c r="L21" s="16">
        <f t="shared" ref="L21" si="41">2^-K21</f>
        <v>0.982820598545251</v>
      </c>
    </row>
    <row r="22" ht="15.5" spans="1:12">
      <c r="A22" s="11"/>
      <c r="B22" s="8"/>
      <c r="C22" s="9"/>
      <c r="D22" s="8"/>
      <c r="E22" s="8"/>
      <c r="F22" s="10"/>
      <c r="G22" s="9">
        <v>20.82</v>
      </c>
      <c r="H22" s="8"/>
      <c r="I22" s="8"/>
      <c r="J22" s="8"/>
      <c r="K22" s="8"/>
      <c r="L22" s="13"/>
    </row>
    <row r="23" ht="15.5" spans="1:12">
      <c r="A23" s="11"/>
      <c r="B23" s="8"/>
      <c r="C23" s="9">
        <v>24.83</v>
      </c>
      <c r="D23" s="8"/>
      <c r="E23" s="8"/>
      <c r="F23" s="10"/>
      <c r="G23" s="9">
        <v>21.01</v>
      </c>
      <c r="H23" s="8"/>
      <c r="I23" s="8"/>
      <c r="J23" s="8"/>
      <c r="K23" s="8"/>
      <c r="L23" s="13"/>
    </row>
    <row r="24" ht="15.5" spans="1:12">
      <c r="A24" s="7" t="s">
        <v>71</v>
      </c>
      <c r="B24" s="8" t="s">
        <v>63</v>
      </c>
      <c r="C24" s="9">
        <v>22.58</v>
      </c>
      <c r="D24" s="8">
        <f t="shared" ref="D24" si="42">AVERAGE(C24:C26)</f>
        <v>22.81</v>
      </c>
      <c r="E24" s="8">
        <f t="shared" ref="E24" si="43">STDEVP(C24:C26)</f>
        <v>0.23</v>
      </c>
      <c r="F24" s="10" t="s">
        <v>64</v>
      </c>
      <c r="G24" s="9">
        <v>18.59</v>
      </c>
      <c r="H24" s="8">
        <f t="shared" ref="H24" si="44">AVERAGE(G24:G26)</f>
        <v>19.0333333333333</v>
      </c>
      <c r="I24" s="8">
        <f t="shared" ref="I24" si="45">STDEVP(G24:G26)</f>
        <v>0.316684210040363</v>
      </c>
      <c r="J24" s="8">
        <f t="shared" ref="J24:J42" si="46">D24-H24</f>
        <v>3.77666666666667</v>
      </c>
      <c r="K24" s="8">
        <f t="shared" ref="K24" si="47">J24-3.51</f>
        <v>0.266666666666667</v>
      </c>
      <c r="L24" s="16">
        <f t="shared" ref="L24" si="48">2^-K24</f>
        <v>0.831237896142787</v>
      </c>
    </row>
    <row r="25" ht="15.5" spans="1:12">
      <c r="A25" s="11"/>
      <c r="B25" s="8"/>
      <c r="C25" s="9">
        <v>23.04</v>
      </c>
      <c r="D25" s="8"/>
      <c r="E25" s="8"/>
      <c r="F25" s="10"/>
      <c r="G25" s="9">
        <v>19.2</v>
      </c>
      <c r="H25" s="8"/>
      <c r="I25" s="8"/>
      <c r="J25" s="8"/>
      <c r="K25" s="8"/>
      <c r="L25" s="13"/>
    </row>
    <row r="26" ht="15.5" spans="1:12">
      <c r="A26" s="11"/>
      <c r="B26" s="8"/>
      <c r="C26" s="9"/>
      <c r="D26" s="8"/>
      <c r="E26" s="8"/>
      <c r="F26" s="10"/>
      <c r="G26" s="9">
        <v>19.31</v>
      </c>
      <c r="H26" s="8"/>
      <c r="I26" s="8"/>
      <c r="J26" s="8"/>
      <c r="K26" s="8"/>
      <c r="L26" s="13"/>
    </row>
    <row r="27" ht="15.5" spans="1:12">
      <c r="A27" s="7" t="s">
        <v>72</v>
      </c>
      <c r="B27" s="8" t="s">
        <v>63</v>
      </c>
      <c r="C27" s="9"/>
      <c r="D27" s="8">
        <f t="shared" ref="D27" si="49">AVERAGE(C27:C29)</f>
        <v>22.385</v>
      </c>
      <c r="E27" s="8">
        <f t="shared" ref="E27" si="50">STDEVP(C27:C29)</f>
        <v>0.435</v>
      </c>
      <c r="F27" s="10" t="s">
        <v>64</v>
      </c>
      <c r="G27" s="9">
        <v>19.13</v>
      </c>
      <c r="H27" s="8">
        <f t="shared" ref="H27" si="51">AVERAGE(G27:G29)</f>
        <v>19.2666666666667</v>
      </c>
      <c r="I27" s="8">
        <f t="shared" ref="I27" si="52">STDEVP(G27:G29)</f>
        <v>0.664345960743012</v>
      </c>
      <c r="J27" s="8">
        <f t="shared" ref="J27:J45" si="53">D27-H27</f>
        <v>3.11833333333333</v>
      </c>
      <c r="K27" s="8">
        <f t="shared" ref="K27" si="54">J27-3.51</f>
        <v>-0.391666666666667</v>
      </c>
      <c r="L27" s="16">
        <f t="shared" ref="L27" si="55">2^-K27</f>
        <v>1.31190810443745</v>
      </c>
    </row>
    <row r="28" ht="15.5" spans="1:12">
      <c r="A28" s="11"/>
      <c r="B28" s="8"/>
      <c r="C28" s="9">
        <v>21.95</v>
      </c>
      <c r="D28" s="8"/>
      <c r="E28" s="8"/>
      <c r="F28" s="10"/>
      <c r="G28" s="9">
        <v>18.53</v>
      </c>
      <c r="H28" s="8"/>
      <c r="I28" s="8"/>
      <c r="J28" s="8"/>
      <c r="K28" s="8"/>
      <c r="L28" s="13"/>
    </row>
    <row r="29" ht="15.5" spans="1:12">
      <c r="A29" s="11"/>
      <c r="B29" s="8"/>
      <c r="C29" s="9">
        <v>22.82</v>
      </c>
      <c r="D29" s="8"/>
      <c r="E29" s="8"/>
      <c r="F29" s="10"/>
      <c r="G29" s="9">
        <v>20.14</v>
      </c>
      <c r="H29" s="8"/>
      <c r="I29" s="8"/>
      <c r="J29" s="8"/>
      <c r="K29" s="8"/>
      <c r="L29" s="13"/>
    </row>
    <row r="30" ht="15.5" spans="1:12">
      <c r="A30" s="7" t="s">
        <v>73</v>
      </c>
      <c r="B30" s="8" t="s">
        <v>63</v>
      </c>
      <c r="C30" s="9">
        <v>21.56</v>
      </c>
      <c r="D30" s="8">
        <f t="shared" ref="D30" si="56">AVERAGE(C30:C32)</f>
        <v>21.62</v>
      </c>
      <c r="E30" s="8">
        <f t="shared" ref="E30" si="57">STDEVP(C30:C32)</f>
        <v>0.0600000000000005</v>
      </c>
      <c r="F30" s="10" t="s">
        <v>64</v>
      </c>
      <c r="G30" s="9">
        <v>18.23</v>
      </c>
      <c r="H30" s="8">
        <f t="shared" ref="H30" si="58">AVERAGE(G30:G32)</f>
        <v>18.5533333333333</v>
      </c>
      <c r="I30" s="8">
        <f t="shared" ref="I30" si="59">STDEVP(G30:G32)</f>
        <v>0.288251433455046</v>
      </c>
      <c r="J30" s="8">
        <f t="shared" ref="J30:J48" si="60">D30-H30</f>
        <v>3.06666666666666</v>
      </c>
      <c r="K30" s="8">
        <f t="shared" ref="K30" si="61">J30-3.51</f>
        <v>-0.443333333333337</v>
      </c>
      <c r="L30" s="16">
        <f t="shared" ref="L30" si="62">2^-K30</f>
        <v>1.35974237281285</v>
      </c>
    </row>
    <row r="31" ht="15.5" spans="1:12">
      <c r="A31" s="11"/>
      <c r="B31" s="8"/>
      <c r="C31" s="9">
        <v>21.68</v>
      </c>
      <c r="D31" s="8"/>
      <c r="E31" s="8"/>
      <c r="F31" s="10"/>
      <c r="G31" s="9">
        <v>18.5</v>
      </c>
      <c r="H31" s="8"/>
      <c r="I31" s="8"/>
      <c r="J31" s="8"/>
      <c r="K31" s="8"/>
      <c r="L31" s="13"/>
    </row>
    <row r="32" ht="15.5" spans="1:12">
      <c r="A32" s="11"/>
      <c r="B32" s="8"/>
      <c r="C32" s="9"/>
      <c r="D32" s="8"/>
      <c r="E32" s="8"/>
      <c r="F32" s="10"/>
      <c r="G32" s="9">
        <v>18.93</v>
      </c>
      <c r="H32" s="8"/>
      <c r="I32" s="8"/>
      <c r="J32" s="8"/>
      <c r="K32" s="8"/>
      <c r="L32" s="13"/>
    </row>
    <row r="33" ht="15.5" spans="1:12">
      <c r="A33" s="7" t="s">
        <v>74</v>
      </c>
      <c r="B33" s="8" t="s">
        <v>63</v>
      </c>
      <c r="C33" s="9"/>
      <c r="D33" s="8">
        <f t="shared" ref="D33" si="63">AVERAGE(C33:C35)</f>
        <v>26.105</v>
      </c>
      <c r="E33" s="8">
        <f t="shared" ref="E33" si="64">STDEVP(C33:C35)</f>
        <v>0.275</v>
      </c>
      <c r="F33" s="10" t="s">
        <v>64</v>
      </c>
      <c r="G33" s="9">
        <v>20.78</v>
      </c>
      <c r="H33" s="8">
        <f t="shared" ref="H33" si="65">AVERAGE(G33:G35)</f>
        <v>20.85</v>
      </c>
      <c r="I33" s="8">
        <f t="shared" ref="I33" si="66">STDEVP(G33:G35)</f>
        <v>0.0700000000000003</v>
      </c>
      <c r="J33" s="8">
        <f t="shared" ref="J33" si="67">D33-H33</f>
        <v>5.255</v>
      </c>
      <c r="K33" s="8">
        <f t="shared" ref="K33" si="68">J33-3.51</f>
        <v>1.745</v>
      </c>
      <c r="L33" s="16">
        <f t="shared" ref="L33" si="69">2^-K33</f>
        <v>0.298333935757931</v>
      </c>
    </row>
    <row r="34" ht="15.5" spans="1:12">
      <c r="A34" s="11"/>
      <c r="B34" s="8"/>
      <c r="C34" s="9">
        <v>25.83</v>
      </c>
      <c r="D34" s="8"/>
      <c r="E34" s="8"/>
      <c r="F34" s="10"/>
      <c r="G34" s="9">
        <v>20.92</v>
      </c>
      <c r="H34" s="8"/>
      <c r="I34" s="8"/>
      <c r="J34" s="8"/>
      <c r="K34" s="8"/>
      <c r="L34" s="13"/>
    </row>
    <row r="35" ht="15.5" spans="1:12">
      <c r="A35" s="11"/>
      <c r="B35" s="8"/>
      <c r="C35" s="9">
        <v>26.38</v>
      </c>
      <c r="D35" s="8"/>
      <c r="E35" s="8"/>
      <c r="F35" s="10"/>
      <c r="G35" s="9"/>
      <c r="H35" s="8"/>
      <c r="I35" s="8"/>
      <c r="J35" s="8"/>
      <c r="K35" s="8"/>
      <c r="L35" s="13"/>
    </row>
    <row r="36" ht="15.5" spans="1:12">
      <c r="A36" s="7" t="s">
        <v>75</v>
      </c>
      <c r="B36" s="8" t="s">
        <v>63</v>
      </c>
      <c r="C36" s="9">
        <v>23.53</v>
      </c>
      <c r="D36" s="8">
        <f t="shared" ref="D36" si="70">AVERAGE(C36:C38)</f>
        <v>23.685</v>
      </c>
      <c r="E36" s="8">
        <f t="shared" ref="E36" si="71">STDEVP(C36:C38)</f>
        <v>0.154999999999999</v>
      </c>
      <c r="F36" s="10" t="s">
        <v>64</v>
      </c>
      <c r="G36" s="9">
        <v>21.72</v>
      </c>
      <c r="H36" s="8">
        <f t="shared" ref="H36" si="72">AVERAGE(G36:G38)</f>
        <v>21.52</v>
      </c>
      <c r="I36" s="8">
        <f t="shared" ref="I36" si="73">STDEVP(G36:G38)</f>
        <v>0.141656862405838</v>
      </c>
      <c r="J36" s="8">
        <f t="shared" ref="J36" si="74">D36-H36</f>
        <v>2.165</v>
      </c>
      <c r="K36" s="8">
        <f t="shared" ref="K36" si="75">J36-3.51</f>
        <v>-1.345</v>
      </c>
      <c r="L36" s="16">
        <f t="shared" ref="L36" si="76">2^-K36</f>
        <v>2.54030196507757</v>
      </c>
    </row>
    <row r="37" ht="15.5" spans="1:12">
      <c r="A37" s="11"/>
      <c r="B37" s="8"/>
      <c r="C37" s="9">
        <v>23.84</v>
      </c>
      <c r="D37" s="8"/>
      <c r="E37" s="8"/>
      <c r="F37" s="10"/>
      <c r="G37" s="9">
        <v>21.43</v>
      </c>
      <c r="H37" s="8"/>
      <c r="I37" s="8"/>
      <c r="J37" s="8"/>
      <c r="K37" s="8"/>
      <c r="L37" s="13"/>
    </row>
    <row r="38" ht="15.5" spans="1:12">
      <c r="A38" s="11"/>
      <c r="B38" s="8"/>
      <c r="C38" s="9"/>
      <c r="D38" s="8"/>
      <c r="E38" s="8"/>
      <c r="F38" s="10"/>
      <c r="G38" s="9">
        <v>21.41</v>
      </c>
      <c r="H38" s="8"/>
      <c r="I38" s="8"/>
      <c r="J38" s="8"/>
      <c r="K38" s="8"/>
      <c r="L38" s="13"/>
    </row>
    <row r="39" ht="15.5" spans="1:12">
      <c r="A39" s="7" t="s">
        <v>76</v>
      </c>
      <c r="B39" s="8" t="s">
        <v>63</v>
      </c>
      <c r="C39" s="9">
        <v>24.87</v>
      </c>
      <c r="D39" s="8">
        <f t="shared" ref="D39" si="77">AVERAGE(C39:C41)</f>
        <v>23.8133333333333</v>
      </c>
      <c r="E39" s="8">
        <f t="shared" ref="E39" si="78">STDEVP(C39:C41)</f>
        <v>0.755263015261719</v>
      </c>
      <c r="F39" s="10" t="s">
        <v>64</v>
      </c>
      <c r="G39" s="9">
        <v>20.77</v>
      </c>
      <c r="H39" s="8">
        <f t="shared" ref="H39" si="79">AVERAGE(G39:G41)</f>
        <v>20.8566666666667</v>
      </c>
      <c r="I39" s="8">
        <f t="shared" ref="I39" si="80">STDEVP(G39:G41)</f>
        <v>0.228813364023075</v>
      </c>
      <c r="J39" s="8">
        <f t="shared" ref="J39" si="81">D39-H39</f>
        <v>2.95666666666667</v>
      </c>
      <c r="K39" s="8">
        <f t="shared" ref="K39" si="82">J39-3.51</f>
        <v>-0.553333333333333</v>
      </c>
      <c r="L39" s="16">
        <f t="shared" ref="L39" si="83">2^-K39</f>
        <v>1.46747236311116</v>
      </c>
    </row>
    <row r="40" ht="15.5" spans="1:12">
      <c r="A40" s="11"/>
      <c r="B40" s="8"/>
      <c r="C40" s="9">
        <v>23.42</v>
      </c>
      <c r="D40" s="8"/>
      <c r="E40" s="8"/>
      <c r="F40" s="10"/>
      <c r="G40" s="9">
        <v>20.63</v>
      </c>
      <c r="H40" s="8"/>
      <c r="I40" s="8"/>
      <c r="J40" s="8"/>
      <c r="K40" s="8"/>
      <c r="L40" s="13"/>
    </row>
    <row r="41" ht="15.5" spans="1:12">
      <c r="A41" s="11"/>
      <c r="B41" s="8"/>
      <c r="C41" s="9">
        <v>23.15</v>
      </c>
      <c r="D41" s="8"/>
      <c r="E41" s="8"/>
      <c r="F41" s="10"/>
      <c r="G41" s="9">
        <v>21.17</v>
      </c>
      <c r="H41" s="8"/>
      <c r="I41" s="8"/>
      <c r="J41" s="8"/>
      <c r="K41" s="8"/>
      <c r="L41" s="13"/>
    </row>
    <row r="42" ht="15.5" spans="1:12">
      <c r="A42" s="7" t="s">
        <v>77</v>
      </c>
      <c r="B42" s="8" t="s">
        <v>63</v>
      </c>
      <c r="C42" s="9"/>
      <c r="D42" s="8">
        <f t="shared" ref="D42" si="84">AVERAGE(C42:C44)</f>
        <v>24.475</v>
      </c>
      <c r="E42" s="8">
        <f t="shared" ref="E42" si="85">STDEVP(C42:C44)</f>
        <v>0.475</v>
      </c>
      <c r="F42" s="10" t="s">
        <v>64</v>
      </c>
      <c r="G42" s="9">
        <v>20.16</v>
      </c>
      <c r="H42" s="8">
        <f t="shared" ref="H42" si="86">AVERAGE(G42:G44)</f>
        <v>20.34</v>
      </c>
      <c r="I42" s="8">
        <f t="shared" ref="I42" si="87">STDEVP(G42:G44)</f>
        <v>0.18</v>
      </c>
      <c r="J42" s="8">
        <f t="shared" si="46"/>
        <v>4.135</v>
      </c>
      <c r="K42" s="8">
        <f t="shared" ref="K42" si="88">J42-3.51</f>
        <v>0.625000000000002</v>
      </c>
      <c r="L42" s="16">
        <f t="shared" ref="L42" si="89">2^-K42</f>
        <v>0.648419777325504</v>
      </c>
    </row>
    <row r="43" ht="15.5" spans="1:12">
      <c r="A43" s="11"/>
      <c r="B43" s="8"/>
      <c r="C43" s="9">
        <v>24</v>
      </c>
      <c r="D43" s="8"/>
      <c r="E43" s="8"/>
      <c r="F43" s="10"/>
      <c r="G43" s="9"/>
      <c r="H43" s="8"/>
      <c r="I43" s="8"/>
      <c r="J43" s="8"/>
      <c r="K43" s="8"/>
      <c r="L43" s="13"/>
    </row>
    <row r="44" ht="15.5" spans="1:12">
      <c r="A44" s="11"/>
      <c r="B44" s="8"/>
      <c r="C44" s="9">
        <v>24.95</v>
      </c>
      <c r="D44" s="8"/>
      <c r="E44" s="8"/>
      <c r="F44" s="10"/>
      <c r="G44" s="9">
        <v>20.52</v>
      </c>
      <c r="H44" s="8"/>
      <c r="I44" s="8"/>
      <c r="J44" s="8"/>
      <c r="K44" s="8"/>
      <c r="L44" s="13"/>
    </row>
    <row r="45" ht="15.5" spans="1:12">
      <c r="A45" s="7" t="s">
        <v>78</v>
      </c>
      <c r="B45" s="8" t="s">
        <v>63</v>
      </c>
      <c r="C45" s="9"/>
      <c r="D45" s="8">
        <f t="shared" ref="D45" si="90">AVERAGE(C45:C47)</f>
        <v>23.725</v>
      </c>
      <c r="E45" s="8">
        <f t="shared" ref="E45" si="91">STDEVP(C45:C47)</f>
        <v>0.195</v>
      </c>
      <c r="F45" s="10" t="s">
        <v>64</v>
      </c>
      <c r="G45" s="9"/>
      <c r="H45" s="8">
        <f t="shared" ref="H45" si="92">AVERAGE(G45:G47)</f>
        <v>19.65</v>
      </c>
      <c r="I45" s="8">
        <f t="shared" ref="I45" si="93">STDEVP(G45:G47)</f>
        <v>0.16</v>
      </c>
      <c r="J45" s="8">
        <f t="shared" si="53"/>
        <v>4.075</v>
      </c>
      <c r="K45" s="8">
        <f t="shared" ref="K45" si="94">J45-3.51</f>
        <v>0.565000000000003</v>
      </c>
      <c r="L45" s="16">
        <f t="shared" ref="L45" si="95">2^-K45</f>
        <v>0.675955416514061</v>
      </c>
    </row>
    <row r="46" ht="15.5" spans="1:12">
      <c r="A46" s="11"/>
      <c r="B46" s="8"/>
      <c r="C46" s="9">
        <v>23.92</v>
      </c>
      <c r="D46" s="8"/>
      <c r="E46" s="8"/>
      <c r="F46" s="10"/>
      <c r="G46" s="9">
        <v>19.49</v>
      </c>
      <c r="H46" s="8"/>
      <c r="I46" s="8"/>
      <c r="J46" s="8"/>
      <c r="K46" s="8"/>
      <c r="L46" s="13"/>
    </row>
    <row r="47" ht="15.5" spans="1:12">
      <c r="A47" s="11"/>
      <c r="B47" s="8"/>
      <c r="C47" s="9">
        <v>23.53</v>
      </c>
      <c r="D47" s="8"/>
      <c r="E47" s="8"/>
      <c r="F47" s="10"/>
      <c r="G47" s="9">
        <v>19.81</v>
      </c>
      <c r="H47" s="8"/>
      <c r="I47" s="8"/>
      <c r="J47" s="8"/>
      <c r="K47" s="8"/>
      <c r="L47" s="13"/>
    </row>
    <row r="48" ht="15.5" spans="1:12">
      <c r="A48" s="7" t="s">
        <v>79</v>
      </c>
      <c r="B48" s="8" t="s">
        <v>63</v>
      </c>
      <c r="C48" s="9">
        <v>23.59</v>
      </c>
      <c r="D48" s="8">
        <f t="shared" ref="D48" si="96">AVERAGE(C48:C50)</f>
        <v>23.36</v>
      </c>
      <c r="E48" s="8">
        <f t="shared" ref="E48" si="97">STDEVP(C48:C50)</f>
        <v>0.23</v>
      </c>
      <c r="F48" s="10" t="s">
        <v>64</v>
      </c>
      <c r="G48" s="9">
        <v>19.92</v>
      </c>
      <c r="H48" s="8">
        <f t="shared" ref="H48" si="98">AVERAGE(G48:G50)</f>
        <v>20.3433333333333</v>
      </c>
      <c r="I48" s="8">
        <f t="shared" ref="I48" si="99">STDEVP(G48:G50)</f>
        <v>0.304010233745875</v>
      </c>
      <c r="J48" s="8">
        <f t="shared" si="60"/>
        <v>3.01666666666667</v>
      </c>
      <c r="K48" s="8">
        <f t="shared" ref="K48" si="100">J48-3.51</f>
        <v>-0.493333333333334</v>
      </c>
      <c r="L48" s="16">
        <f t="shared" ref="L48" si="101">2^-K48</f>
        <v>1.40769358403399</v>
      </c>
    </row>
    <row r="49" ht="15.5" spans="1:12">
      <c r="A49" s="11"/>
      <c r="B49" s="8"/>
      <c r="C49" s="9"/>
      <c r="D49" s="8"/>
      <c r="E49" s="8"/>
      <c r="F49" s="10"/>
      <c r="G49" s="9">
        <v>20.62</v>
      </c>
      <c r="H49" s="8"/>
      <c r="I49" s="8"/>
      <c r="J49" s="8"/>
      <c r="K49" s="8"/>
      <c r="L49" s="13"/>
    </row>
    <row r="50" ht="15.5" spans="1:12">
      <c r="A50" s="11"/>
      <c r="B50" s="8"/>
      <c r="C50" s="9">
        <v>23.13</v>
      </c>
      <c r="D50" s="8"/>
      <c r="E50" s="8"/>
      <c r="F50" s="10"/>
      <c r="G50" s="9">
        <v>20.49</v>
      </c>
      <c r="H50" s="8"/>
      <c r="I50" s="8"/>
      <c r="J50" s="8"/>
      <c r="K50" s="8"/>
      <c r="L50" s="13"/>
    </row>
    <row r="51" s="2" customFormat="1" ht="15.5" spans="1:12">
      <c r="A51" s="12" t="s">
        <v>80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ht="15.5" spans="1:12">
      <c r="A52" s="7" t="s">
        <v>81</v>
      </c>
      <c r="B52" s="8" t="s">
        <v>63</v>
      </c>
      <c r="C52" s="14">
        <v>22.3</v>
      </c>
      <c r="D52" s="8">
        <f>AVERAGE(C52:C54)</f>
        <v>22.2233333333333</v>
      </c>
      <c r="E52" s="8">
        <f>STDEVP(C52:C54)</f>
        <v>0.0654896090146284</v>
      </c>
      <c r="F52" s="10" t="s">
        <v>64</v>
      </c>
      <c r="G52" s="15">
        <v>19.58</v>
      </c>
      <c r="H52" s="8">
        <f>AVERAGE(G52:G54)</f>
        <v>19.5866666666667</v>
      </c>
      <c r="I52" s="8">
        <f>STDEVP(G52:G54)</f>
        <v>0.024944382578494</v>
      </c>
      <c r="J52" s="8">
        <f>D52-H52</f>
        <v>2.63666666666666</v>
      </c>
      <c r="K52" s="8">
        <f>J52-4.66</f>
        <v>-2.02333333333334</v>
      </c>
      <c r="L52" s="16">
        <f>2^-K52</f>
        <v>4.06521972867277</v>
      </c>
    </row>
    <row r="53" ht="15.5" spans="1:12">
      <c r="A53" s="11"/>
      <c r="B53" s="8"/>
      <c r="C53" s="14">
        <v>22.23</v>
      </c>
      <c r="D53" s="8"/>
      <c r="E53" s="8"/>
      <c r="F53" s="10"/>
      <c r="G53" s="15">
        <v>19.56</v>
      </c>
      <c r="H53" s="8"/>
      <c r="I53" s="8"/>
      <c r="J53" s="8"/>
      <c r="K53" s="8"/>
      <c r="L53" s="13"/>
    </row>
    <row r="54" ht="15.5" spans="1:12">
      <c r="A54" s="11"/>
      <c r="B54" s="8"/>
      <c r="C54" s="14">
        <v>22.14</v>
      </c>
      <c r="D54" s="8"/>
      <c r="E54" s="8"/>
      <c r="F54" s="10"/>
      <c r="G54" s="15">
        <v>19.62</v>
      </c>
      <c r="H54" s="8"/>
      <c r="I54" s="8"/>
      <c r="J54" s="8"/>
      <c r="K54" s="8"/>
      <c r="L54" s="13"/>
    </row>
    <row r="55" ht="15.5" spans="1:12">
      <c r="A55" s="7" t="s">
        <v>82</v>
      </c>
      <c r="B55" s="8" t="s">
        <v>63</v>
      </c>
      <c r="C55" s="15">
        <v>24.08</v>
      </c>
      <c r="D55" s="8">
        <f t="shared" ref="D55" si="102">AVERAGE(C55:C57)</f>
        <v>23.7</v>
      </c>
      <c r="E55" s="8">
        <f t="shared" ref="E55" si="103">STDEVP(C55:C57)</f>
        <v>0.379999999999999</v>
      </c>
      <c r="F55" s="10" t="s">
        <v>64</v>
      </c>
      <c r="G55" s="15"/>
      <c r="H55" s="8">
        <f t="shared" ref="H55" si="104">AVERAGE(G55:G57)</f>
        <v>22.16</v>
      </c>
      <c r="I55" s="8">
        <f t="shared" ref="I55" si="105">STDEVP(G55:G57)</f>
        <v>0.300000000000001</v>
      </c>
      <c r="J55" s="8">
        <f t="shared" ref="J55" si="106">D55-H55</f>
        <v>1.54</v>
      </c>
      <c r="K55" s="8">
        <f t="shared" ref="K55" si="107">J55-4.66</f>
        <v>-3.12</v>
      </c>
      <c r="L55" s="16">
        <f t="shared" ref="L55" si="108">2^-K55</f>
        <v>8.69387890020847</v>
      </c>
    </row>
    <row r="56" ht="15.5" spans="1:12">
      <c r="A56" s="11"/>
      <c r="B56" s="8"/>
      <c r="C56" s="15">
        <v>23.32</v>
      </c>
      <c r="D56" s="8"/>
      <c r="E56" s="8"/>
      <c r="F56" s="10"/>
      <c r="G56" s="15">
        <v>22.46</v>
      </c>
      <c r="H56" s="8"/>
      <c r="I56" s="8"/>
      <c r="J56" s="8"/>
      <c r="K56" s="8"/>
      <c r="L56" s="13"/>
    </row>
    <row r="57" ht="15.5" spans="1:12">
      <c r="A57" s="11"/>
      <c r="B57" s="8"/>
      <c r="C57" s="15"/>
      <c r="D57" s="8"/>
      <c r="E57" s="8"/>
      <c r="F57" s="10"/>
      <c r="G57" s="15">
        <v>21.86</v>
      </c>
      <c r="H57" s="8"/>
      <c r="I57" s="8"/>
      <c r="J57" s="8"/>
      <c r="K57" s="8"/>
      <c r="L57" s="13"/>
    </row>
    <row r="58" ht="15.5" spans="1:12">
      <c r="A58" s="7" t="s">
        <v>83</v>
      </c>
      <c r="B58" s="8" t="s">
        <v>63</v>
      </c>
      <c r="C58" s="15">
        <v>24.49</v>
      </c>
      <c r="D58" s="8">
        <f t="shared" ref="D58" si="109">AVERAGE(C58:C60)</f>
        <v>24.45</v>
      </c>
      <c r="E58" s="8">
        <f t="shared" ref="E58" si="110">STDEVP(C58:C60)</f>
        <v>0.157691682300199</v>
      </c>
      <c r="F58" s="10" t="s">
        <v>64</v>
      </c>
      <c r="G58" s="15"/>
      <c r="H58" s="8">
        <f t="shared" ref="H58" si="111">AVERAGE(G58:G60)</f>
        <v>22.915</v>
      </c>
      <c r="I58" s="8">
        <f t="shared" ref="I58" si="112">STDEVP(G58:G60)</f>
        <v>0.185</v>
      </c>
      <c r="J58" s="8">
        <f t="shared" ref="J58" si="113">D58-H58</f>
        <v>1.535</v>
      </c>
      <c r="K58" s="8">
        <f t="shared" ref="K58" si="114">J58-4.66</f>
        <v>-3.125</v>
      </c>
      <c r="L58" s="16">
        <f t="shared" ref="L58" si="115">2^-K58</f>
        <v>8.72406186132206</v>
      </c>
    </row>
    <row r="59" ht="15.5" spans="1:12">
      <c r="A59" s="11"/>
      <c r="B59" s="8"/>
      <c r="C59" s="15">
        <v>24.24</v>
      </c>
      <c r="D59" s="8"/>
      <c r="E59" s="8"/>
      <c r="F59" s="10"/>
      <c r="G59" s="15">
        <v>22.73</v>
      </c>
      <c r="H59" s="8"/>
      <c r="I59" s="8"/>
      <c r="J59" s="8"/>
      <c r="K59" s="8"/>
      <c r="L59" s="13"/>
    </row>
    <row r="60" ht="15.5" spans="1:12">
      <c r="A60" s="11"/>
      <c r="B60" s="8"/>
      <c r="C60" s="15">
        <v>24.62</v>
      </c>
      <c r="D60" s="8"/>
      <c r="E60" s="8"/>
      <c r="F60" s="10"/>
      <c r="G60" s="15">
        <v>23.1</v>
      </c>
      <c r="H60" s="8"/>
      <c r="I60" s="8"/>
      <c r="J60" s="8"/>
      <c r="K60" s="8"/>
      <c r="L60" s="13"/>
    </row>
    <row r="61" ht="15.5" spans="1:12">
      <c r="A61" s="7" t="s">
        <v>84</v>
      </c>
      <c r="B61" s="8" t="s">
        <v>63</v>
      </c>
      <c r="C61" s="15">
        <v>21.53</v>
      </c>
      <c r="D61" s="8">
        <f t="shared" ref="D61" si="116">AVERAGE(C61:C63)</f>
        <v>21.43</v>
      </c>
      <c r="E61" s="8">
        <f t="shared" ref="E61" si="117">STDEVP(C61:C63)</f>
        <v>0.127540843131394</v>
      </c>
      <c r="F61" s="10" t="s">
        <v>64</v>
      </c>
      <c r="G61" s="15">
        <v>19.12</v>
      </c>
      <c r="H61" s="8">
        <f t="shared" ref="H61" si="118">AVERAGE(G61:G63)</f>
        <v>19.09</v>
      </c>
      <c r="I61" s="8">
        <f t="shared" ref="I61" si="119">STDEVP(G61:G63)</f>
        <v>0.0355902608401049</v>
      </c>
      <c r="J61" s="8">
        <f t="shared" ref="J61" si="120">D61-H61</f>
        <v>2.34</v>
      </c>
      <c r="K61" s="8">
        <f t="shared" ref="K61" si="121">J61-4.66</f>
        <v>-2.32</v>
      </c>
      <c r="L61" s="16">
        <f t="shared" ref="L61" si="122">2^-K61</f>
        <v>4.99332219560644</v>
      </c>
    </row>
    <row r="62" ht="15.5" spans="1:12">
      <c r="A62" s="11"/>
      <c r="B62" s="8"/>
      <c r="C62" s="15">
        <v>21.25</v>
      </c>
      <c r="D62" s="8"/>
      <c r="E62" s="8"/>
      <c r="F62" s="10"/>
      <c r="G62" s="15">
        <v>19.04</v>
      </c>
      <c r="H62" s="8"/>
      <c r="I62" s="8"/>
      <c r="J62" s="8"/>
      <c r="K62" s="8"/>
      <c r="L62" s="13"/>
    </row>
    <row r="63" ht="15.5" spans="1:12">
      <c r="A63" s="11"/>
      <c r="B63" s="8"/>
      <c r="C63" s="15">
        <v>21.51</v>
      </c>
      <c r="D63" s="8"/>
      <c r="E63" s="8"/>
      <c r="F63" s="10"/>
      <c r="G63" s="15">
        <v>19.11</v>
      </c>
      <c r="H63" s="8"/>
      <c r="I63" s="8"/>
      <c r="J63" s="8"/>
      <c r="K63" s="8"/>
      <c r="L63" s="13"/>
    </row>
    <row r="64" ht="15.5" spans="1:12">
      <c r="A64" s="7" t="s">
        <v>85</v>
      </c>
      <c r="B64" s="8" t="s">
        <v>63</v>
      </c>
      <c r="C64" s="15">
        <v>22.72</v>
      </c>
      <c r="D64" s="8">
        <f t="shared" ref="D64" si="123">AVERAGE(C64:C66)</f>
        <v>22.6733333333333</v>
      </c>
      <c r="E64" s="8">
        <f t="shared" ref="E64" si="124">STDEVP(C64:C66)</f>
        <v>0.0410960933531256</v>
      </c>
      <c r="F64" s="10" t="s">
        <v>64</v>
      </c>
      <c r="G64" s="15">
        <v>19.66</v>
      </c>
      <c r="H64" s="8">
        <f t="shared" ref="H64" si="125">AVERAGE(G64:G66)</f>
        <v>19.6733333333333</v>
      </c>
      <c r="I64" s="8">
        <f t="shared" ref="I64" si="126">STDEVP(G64:G66)</f>
        <v>0.0498887651569848</v>
      </c>
      <c r="J64" s="8">
        <f t="shared" ref="J64" si="127">D64-H64</f>
        <v>3</v>
      </c>
      <c r="K64" s="8">
        <f t="shared" ref="K64" si="128">J64-4.66</f>
        <v>-1.66</v>
      </c>
      <c r="L64" s="16">
        <f t="shared" ref="L64" si="129">2^-K64</f>
        <v>3.1601652474535</v>
      </c>
    </row>
    <row r="65" ht="15.5" spans="1:12">
      <c r="A65" s="11"/>
      <c r="B65" s="8"/>
      <c r="C65" s="15">
        <v>22.62</v>
      </c>
      <c r="D65" s="8"/>
      <c r="E65" s="8"/>
      <c r="F65" s="10"/>
      <c r="G65" s="15">
        <v>19.74</v>
      </c>
      <c r="H65" s="8"/>
      <c r="I65" s="8"/>
      <c r="J65" s="8"/>
      <c r="K65" s="8"/>
      <c r="L65" s="13"/>
    </row>
    <row r="66" ht="15.5" spans="1:12">
      <c r="A66" s="11"/>
      <c r="B66" s="8"/>
      <c r="C66" s="15">
        <v>22.68</v>
      </c>
      <c r="D66" s="8"/>
      <c r="E66" s="8"/>
      <c r="F66" s="10"/>
      <c r="G66" s="15">
        <v>19.62</v>
      </c>
      <c r="H66" s="8"/>
      <c r="I66" s="8"/>
      <c r="J66" s="8"/>
      <c r="K66" s="8"/>
      <c r="L66" s="13"/>
    </row>
    <row r="67" ht="15.5" spans="1:12">
      <c r="A67" s="7" t="s">
        <v>86</v>
      </c>
      <c r="B67" s="8" t="s">
        <v>63</v>
      </c>
      <c r="C67" s="15">
        <v>24.05</v>
      </c>
      <c r="D67" s="8">
        <f t="shared" ref="D67" si="130">AVERAGE(C67:C69)</f>
        <v>24.2733333333333</v>
      </c>
      <c r="E67" s="8">
        <f t="shared" ref="E67" si="131">STDEVP(C67:C69)</f>
        <v>0.373838943337309</v>
      </c>
      <c r="F67" s="10" t="s">
        <v>64</v>
      </c>
      <c r="G67" s="15">
        <v>19.61</v>
      </c>
      <c r="H67" s="8">
        <f t="shared" ref="H67" si="132">AVERAGE(G67:G69)</f>
        <v>19.53</v>
      </c>
      <c r="I67" s="8">
        <f t="shared" ref="I67" si="133">STDEVP(G67:G69)</f>
        <v>0.0653197264742181</v>
      </c>
      <c r="J67" s="8">
        <f t="shared" ref="J67" si="134">D67-H67</f>
        <v>4.74333333333333</v>
      </c>
      <c r="K67" s="8">
        <f t="shared" ref="K67" si="135">J67-4.66</f>
        <v>0.0833333333333286</v>
      </c>
      <c r="L67" s="16">
        <f t="shared" ref="L67" si="136">2^-K67</f>
        <v>0.943874312681697</v>
      </c>
    </row>
    <row r="68" ht="15.5" spans="1:12">
      <c r="A68" s="11"/>
      <c r="B68" s="8"/>
      <c r="C68" s="15">
        <v>24.8</v>
      </c>
      <c r="D68" s="8"/>
      <c r="E68" s="8"/>
      <c r="F68" s="10"/>
      <c r="G68" s="15">
        <v>19.53</v>
      </c>
      <c r="H68" s="8"/>
      <c r="I68" s="8"/>
      <c r="J68" s="8"/>
      <c r="K68" s="8"/>
      <c r="L68" s="13"/>
    </row>
    <row r="69" ht="15.5" spans="1:12">
      <c r="A69" s="11"/>
      <c r="B69" s="8"/>
      <c r="C69" s="15">
        <v>23.97</v>
      </c>
      <c r="D69" s="8"/>
      <c r="E69" s="8"/>
      <c r="F69" s="10"/>
      <c r="G69" s="15">
        <v>19.45</v>
      </c>
      <c r="H69" s="8"/>
      <c r="I69" s="8"/>
      <c r="J69" s="8"/>
      <c r="K69" s="8"/>
      <c r="L69" s="13"/>
    </row>
    <row r="70" ht="15.5" spans="1:12">
      <c r="A70" s="7" t="s">
        <v>87</v>
      </c>
      <c r="B70" s="8" t="s">
        <v>63</v>
      </c>
      <c r="C70" s="15">
        <v>23.86</v>
      </c>
      <c r="D70" s="8">
        <f t="shared" ref="D70" si="137">AVERAGE(C70:C72)</f>
        <v>24.5733333333333</v>
      </c>
      <c r="E70" s="8">
        <f t="shared" ref="E70" si="138">STDEVP(C70:C72)</f>
        <v>0.583799813482517</v>
      </c>
      <c r="F70" s="10" t="s">
        <v>64</v>
      </c>
      <c r="G70" s="15"/>
      <c r="H70" s="8">
        <f t="shared" ref="H70" si="139">AVERAGE(G70:G72)</f>
        <v>20.11</v>
      </c>
      <c r="I70" s="8">
        <f t="shared" ref="I70" si="140">STDEVP(G70:G72)</f>
        <v>0.609999999999999</v>
      </c>
      <c r="J70" s="8">
        <f t="shared" ref="J70" si="141">D70-H70</f>
        <v>4.46333333333333</v>
      </c>
      <c r="K70" s="8">
        <f t="shared" ref="K70" si="142">J70-4.66</f>
        <v>-0.196666666666665</v>
      </c>
      <c r="L70" s="16">
        <f t="shared" ref="L70" si="143">2^-K70</f>
        <v>1.14604736197</v>
      </c>
    </row>
    <row r="71" ht="15.5" spans="1:12">
      <c r="A71" s="11"/>
      <c r="B71" s="8"/>
      <c r="C71" s="15">
        <v>24.57</v>
      </c>
      <c r="D71" s="8"/>
      <c r="E71" s="8"/>
      <c r="F71" s="10"/>
      <c r="G71" s="15">
        <v>19.5</v>
      </c>
      <c r="H71" s="8"/>
      <c r="I71" s="8"/>
      <c r="J71" s="8"/>
      <c r="K71" s="8"/>
      <c r="L71" s="13"/>
    </row>
    <row r="72" ht="15.5" spans="1:12">
      <c r="A72" s="11"/>
      <c r="B72" s="8"/>
      <c r="C72" s="15">
        <v>25.29</v>
      </c>
      <c r="D72" s="8"/>
      <c r="E72" s="8"/>
      <c r="F72" s="10"/>
      <c r="G72" s="15">
        <v>20.72</v>
      </c>
      <c r="H72" s="8"/>
      <c r="I72" s="8"/>
      <c r="J72" s="8"/>
      <c r="K72" s="8"/>
      <c r="L72" s="13"/>
    </row>
    <row r="73" ht="15.5" spans="1:12">
      <c r="A73" s="7" t="s">
        <v>88</v>
      </c>
      <c r="B73" s="8" t="s">
        <v>63</v>
      </c>
      <c r="C73" s="15">
        <v>23.06</v>
      </c>
      <c r="D73" s="8">
        <f t="shared" ref="D73" si="144">AVERAGE(C73:C75)</f>
        <v>23.15</v>
      </c>
      <c r="E73" s="8">
        <f t="shared" ref="E73" si="145">STDEVP(C73:C75)</f>
        <v>0.0734846922834952</v>
      </c>
      <c r="F73" s="10" t="s">
        <v>64</v>
      </c>
      <c r="G73" s="15">
        <v>17.04</v>
      </c>
      <c r="H73" s="8">
        <f t="shared" ref="H73" si="146">AVERAGE(G73:G75)</f>
        <v>17.36</v>
      </c>
      <c r="I73" s="8">
        <f t="shared" ref="I73" si="147">STDEVP(G73:G75)</f>
        <v>0.32</v>
      </c>
      <c r="J73" s="8">
        <f t="shared" ref="J73" si="148">D73-H73</f>
        <v>5.79</v>
      </c>
      <c r="K73" s="8">
        <f t="shared" ref="K73" si="149">J73-4.66</f>
        <v>1.13</v>
      </c>
      <c r="L73" s="16">
        <f t="shared" ref="L73" si="150">2^-K73</f>
        <v>0.456915725114702</v>
      </c>
    </row>
    <row r="74" ht="15.5" spans="1:12">
      <c r="A74" s="7"/>
      <c r="B74" s="8"/>
      <c r="C74" s="15">
        <v>23.15</v>
      </c>
      <c r="D74" s="8"/>
      <c r="E74" s="8"/>
      <c r="F74" s="10"/>
      <c r="G74" s="15">
        <v>17.68</v>
      </c>
      <c r="H74" s="8"/>
      <c r="I74" s="8"/>
      <c r="J74" s="8"/>
      <c r="K74" s="8"/>
      <c r="L74" s="13"/>
    </row>
    <row r="75" ht="15.5" spans="1:12">
      <c r="A75" s="7"/>
      <c r="B75" s="8"/>
      <c r="C75" s="15">
        <v>23.24</v>
      </c>
      <c r="D75" s="8"/>
      <c r="E75" s="8"/>
      <c r="F75" s="10"/>
      <c r="G75" s="15"/>
      <c r="H75" s="8"/>
      <c r="I75" s="8"/>
      <c r="J75" s="8"/>
      <c r="K75" s="8"/>
      <c r="L75" s="13"/>
    </row>
    <row r="76" ht="15.5" spans="1:12">
      <c r="A76" s="7" t="s">
        <v>89</v>
      </c>
      <c r="B76" s="8" t="s">
        <v>63</v>
      </c>
      <c r="C76" s="15"/>
      <c r="D76" s="8">
        <f t="shared" ref="D76" si="151">AVERAGE(C76:C78)</f>
        <v>24.035</v>
      </c>
      <c r="E76" s="8">
        <f t="shared" ref="E76" si="152">STDEVP(C76:C78)</f>
        <v>0.265000000000001</v>
      </c>
      <c r="F76" s="10" t="s">
        <v>64</v>
      </c>
      <c r="G76" s="15">
        <v>20.44</v>
      </c>
      <c r="H76" s="8">
        <f t="shared" ref="H76" si="153">AVERAGE(G76:G78)</f>
        <v>20.31</v>
      </c>
      <c r="I76" s="8">
        <f t="shared" ref="I76" si="154">STDEVP(G76:G78)</f>
        <v>0.176823829464999</v>
      </c>
      <c r="J76" s="8">
        <f t="shared" ref="J76" si="155">D76-H76</f>
        <v>3.725</v>
      </c>
      <c r="K76" s="8">
        <f t="shared" ref="K76" si="156">J76-4.66</f>
        <v>-0.935000000000002</v>
      </c>
      <c r="L76" s="16">
        <f t="shared" ref="L76" si="157">2^-K76</f>
        <v>1.91189063518749</v>
      </c>
    </row>
    <row r="77" ht="15.5" spans="1:12">
      <c r="A77" s="7"/>
      <c r="B77" s="8"/>
      <c r="C77" s="15">
        <v>24.3</v>
      </c>
      <c r="D77" s="8"/>
      <c r="E77" s="8"/>
      <c r="F77" s="10"/>
      <c r="G77" s="15">
        <v>20.43</v>
      </c>
      <c r="H77" s="8"/>
      <c r="I77" s="8"/>
      <c r="J77" s="8"/>
      <c r="K77" s="8"/>
      <c r="L77" s="13"/>
    </row>
    <row r="78" ht="15.5" spans="1:12">
      <c r="A78" s="7"/>
      <c r="B78" s="8"/>
      <c r="C78" s="15">
        <v>23.77</v>
      </c>
      <c r="D78" s="8"/>
      <c r="E78" s="8"/>
      <c r="F78" s="10"/>
      <c r="G78" s="15">
        <v>20.06</v>
      </c>
      <c r="H78" s="8"/>
      <c r="I78" s="8"/>
      <c r="J78" s="8"/>
      <c r="K78" s="8"/>
      <c r="L78" s="13"/>
    </row>
    <row r="79" ht="15.5" spans="1:12">
      <c r="A79" s="7" t="s">
        <v>90</v>
      </c>
      <c r="B79" s="8" t="s">
        <v>63</v>
      </c>
      <c r="C79" s="15">
        <v>24.02</v>
      </c>
      <c r="D79" s="8">
        <f t="shared" ref="D79" si="158">AVERAGE(C79:C81)</f>
        <v>24.4833333333333</v>
      </c>
      <c r="E79" s="8">
        <f t="shared" ref="E79" si="159">STDEVP(C79:C81)</f>
        <v>0.383869190682915</v>
      </c>
      <c r="F79" s="10" t="s">
        <v>64</v>
      </c>
      <c r="G79" s="15">
        <v>19.26</v>
      </c>
      <c r="H79" s="8">
        <f t="shared" ref="H79" si="160">AVERAGE(G79:G81)</f>
        <v>19.2066666666667</v>
      </c>
      <c r="I79" s="8">
        <f t="shared" ref="I79" si="161">STDEVP(G79:G81)</f>
        <v>0.434383343245214</v>
      </c>
      <c r="J79" s="8">
        <f t="shared" ref="J79" si="162">D79-H79</f>
        <v>5.27666666666667</v>
      </c>
      <c r="K79" s="8">
        <f t="shared" ref="K79" si="163">J79-4.66</f>
        <v>0.616666666666667</v>
      </c>
      <c r="L79" s="16">
        <f t="shared" ref="L79" si="164">2^-K79</f>
        <v>0.652176034882782</v>
      </c>
    </row>
    <row r="80" ht="15.5" spans="1:12">
      <c r="A80" s="7"/>
      <c r="B80" s="8"/>
      <c r="C80" s="15">
        <v>24.96</v>
      </c>
      <c r="D80" s="8"/>
      <c r="E80" s="8"/>
      <c r="F80" s="10"/>
      <c r="G80" s="15">
        <v>19.71</v>
      </c>
      <c r="H80" s="8"/>
      <c r="I80" s="8"/>
      <c r="J80" s="8"/>
      <c r="K80" s="8"/>
      <c r="L80" s="13"/>
    </row>
    <row r="81" ht="15.5" spans="1:12">
      <c r="A81" s="7"/>
      <c r="B81" s="8"/>
      <c r="C81" s="15">
        <v>24.47</v>
      </c>
      <c r="D81" s="8"/>
      <c r="E81" s="8"/>
      <c r="F81" s="10"/>
      <c r="G81" s="15">
        <v>18.65</v>
      </c>
      <c r="H81" s="8"/>
      <c r="I81" s="8"/>
      <c r="J81" s="8"/>
      <c r="K81" s="8"/>
      <c r="L81" s="13"/>
    </row>
    <row r="82" ht="15.5" spans="1:12">
      <c r="A82" s="7" t="s">
        <v>91</v>
      </c>
      <c r="B82" s="8" t="s">
        <v>63</v>
      </c>
      <c r="C82" s="15">
        <v>24.55</v>
      </c>
      <c r="D82" s="8">
        <f t="shared" ref="D82" si="165">AVERAGE(C82:C84)</f>
        <v>24.565</v>
      </c>
      <c r="E82" s="8">
        <f t="shared" ref="E82" si="166">STDEVP(C82:C84)</f>
        <v>0.0149999999999988</v>
      </c>
      <c r="F82" s="10" t="s">
        <v>64</v>
      </c>
      <c r="G82" s="15">
        <v>20.55</v>
      </c>
      <c r="H82" s="8">
        <f t="shared" ref="H82" si="167">AVERAGE(G82:G84)</f>
        <v>20.185</v>
      </c>
      <c r="I82" s="8">
        <f t="shared" ref="I82" si="168">STDEVP(G82:G84)</f>
        <v>0.365</v>
      </c>
      <c r="J82" s="8">
        <f t="shared" ref="J82" si="169">D82-H82</f>
        <v>4.38</v>
      </c>
      <c r="K82" s="8">
        <f t="shared" ref="K82" si="170">J82-4.66</f>
        <v>-0.280000000000005</v>
      </c>
      <c r="L82" s="16">
        <f t="shared" ref="L82" si="171">2^-K82</f>
        <v>1.21419488439505</v>
      </c>
    </row>
    <row r="83" ht="15.5" spans="1:12">
      <c r="A83" s="7"/>
      <c r="B83" s="8"/>
      <c r="C83" s="15"/>
      <c r="D83" s="8"/>
      <c r="E83" s="8"/>
      <c r="F83" s="10"/>
      <c r="G83" s="15">
        <v>19.82</v>
      </c>
      <c r="H83" s="8"/>
      <c r="I83" s="8"/>
      <c r="J83" s="8"/>
      <c r="K83" s="8"/>
      <c r="L83" s="13"/>
    </row>
    <row r="84" ht="15.5" spans="1:12">
      <c r="A84" s="7"/>
      <c r="B84" s="8"/>
      <c r="C84" s="15">
        <v>24.58</v>
      </c>
      <c r="D84" s="8"/>
      <c r="E84" s="8"/>
      <c r="F84" s="10"/>
      <c r="G84" s="15"/>
      <c r="H84" s="8"/>
      <c r="I84" s="8"/>
      <c r="J84" s="8"/>
      <c r="K84" s="8"/>
      <c r="L84" s="13"/>
    </row>
    <row r="85" ht="15.5" spans="1:12">
      <c r="A85" s="7" t="s">
        <v>92</v>
      </c>
      <c r="B85" s="8" t="s">
        <v>63</v>
      </c>
      <c r="C85" s="15"/>
      <c r="D85" s="8">
        <f t="shared" ref="D85" si="172">AVERAGE(C85:C87)</f>
        <v>23.455</v>
      </c>
      <c r="E85" s="8">
        <f t="shared" ref="E85" si="173">STDEVP(C85:C87)</f>
        <v>0.205</v>
      </c>
      <c r="F85" s="10" t="s">
        <v>64</v>
      </c>
      <c r="G85" s="15">
        <v>19.26</v>
      </c>
      <c r="H85" s="8">
        <f t="shared" ref="H85" si="174">AVERAGE(G85:G87)</f>
        <v>19.12</v>
      </c>
      <c r="I85" s="8">
        <f t="shared" ref="I85" si="175">STDEVP(G85:G87)</f>
        <v>0.140000000000001</v>
      </c>
      <c r="J85" s="8">
        <f t="shared" ref="J85" si="176">D85-H85</f>
        <v>4.335</v>
      </c>
      <c r="K85" s="8">
        <f t="shared" ref="K85" si="177">J85-4.66</f>
        <v>-0.325000000000003</v>
      </c>
      <c r="L85" s="16">
        <f t="shared" ref="L85" si="178">2^-K85</f>
        <v>1.25266443862413</v>
      </c>
    </row>
    <row r="86" ht="15.5" spans="1:12">
      <c r="A86" s="7"/>
      <c r="B86" s="8"/>
      <c r="C86" s="15">
        <v>23.25</v>
      </c>
      <c r="D86" s="8"/>
      <c r="E86" s="8"/>
      <c r="F86" s="10"/>
      <c r="G86" s="15">
        <v>18.98</v>
      </c>
      <c r="H86" s="8"/>
      <c r="I86" s="8"/>
      <c r="J86" s="8"/>
      <c r="K86" s="8"/>
      <c r="L86" s="13"/>
    </row>
    <row r="87" ht="15.5" spans="1:12">
      <c r="A87" s="7"/>
      <c r="B87" s="8"/>
      <c r="C87" s="15">
        <v>23.66</v>
      </c>
      <c r="D87" s="8"/>
      <c r="E87" s="8"/>
      <c r="F87" s="10"/>
      <c r="G87" s="15"/>
      <c r="H87" s="8"/>
      <c r="I87" s="8"/>
      <c r="J87" s="8"/>
      <c r="K87" s="8"/>
      <c r="L87" s="13"/>
    </row>
    <row r="88" ht="15.5" spans="1:12">
      <c r="A88" s="7" t="s">
        <v>93</v>
      </c>
      <c r="B88" s="8" t="s">
        <v>63</v>
      </c>
      <c r="C88" s="15">
        <v>25.04</v>
      </c>
      <c r="D88" s="8">
        <f t="shared" ref="D88" si="179">AVERAGE(C88:C90)</f>
        <v>24.7466666666667</v>
      </c>
      <c r="E88" s="8">
        <f t="shared" ref="E88" si="180">STDEVP(C88:C90)</f>
        <v>0.359753001686188</v>
      </c>
      <c r="F88" s="10" t="s">
        <v>64</v>
      </c>
      <c r="G88" s="15">
        <v>19.25</v>
      </c>
      <c r="H88" s="8">
        <f t="shared" ref="H88" si="181">AVERAGE(G88:G90)</f>
        <v>19.66</v>
      </c>
      <c r="I88" s="8">
        <f t="shared" ref="I88" si="182">STDEVP(G88:G90)</f>
        <v>0.41</v>
      </c>
      <c r="J88" s="8">
        <f t="shared" ref="J88" si="183">D88-H88</f>
        <v>5.08666666666667</v>
      </c>
      <c r="K88" s="8">
        <f t="shared" ref="K88" si="184">J88-4.66</f>
        <v>0.426666666666669</v>
      </c>
      <c r="L88" s="16">
        <f t="shared" ref="L88" si="185">2^-K88</f>
        <v>0.743978756953216</v>
      </c>
    </row>
    <row r="89" ht="15.5" spans="1:12">
      <c r="A89" s="7"/>
      <c r="B89" s="8"/>
      <c r="C89" s="15">
        <v>24.24</v>
      </c>
      <c r="D89" s="8"/>
      <c r="E89" s="8"/>
      <c r="F89" s="10"/>
      <c r="G89" s="15">
        <v>20.07</v>
      </c>
      <c r="H89" s="8"/>
      <c r="I89" s="8"/>
      <c r="J89" s="8"/>
      <c r="K89" s="8"/>
      <c r="L89" s="13"/>
    </row>
    <row r="90" ht="15.5" spans="1:12">
      <c r="A90" s="7"/>
      <c r="B90" s="8"/>
      <c r="C90" s="15">
        <v>24.96</v>
      </c>
      <c r="D90" s="8"/>
      <c r="E90" s="8"/>
      <c r="F90" s="10"/>
      <c r="G90" s="15"/>
      <c r="H90" s="8"/>
      <c r="I90" s="8"/>
      <c r="J90" s="8"/>
      <c r="K90" s="8"/>
      <c r="L90" s="13"/>
    </row>
    <row r="91" ht="15.5" spans="1:12">
      <c r="A91" s="7" t="s">
        <v>94</v>
      </c>
      <c r="B91" s="8" t="s">
        <v>63</v>
      </c>
      <c r="C91" s="15">
        <v>24.08</v>
      </c>
      <c r="D91" s="8">
        <f t="shared" ref="D91" si="186">AVERAGE(C91:C93)</f>
        <v>24.6133333333333</v>
      </c>
      <c r="E91" s="8">
        <f t="shared" ref="E91" si="187">STDEVP(C91:C93)</f>
        <v>0.391776580322114</v>
      </c>
      <c r="F91" s="10" t="s">
        <v>64</v>
      </c>
      <c r="G91" s="15"/>
      <c r="H91" s="8">
        <f t="shared" ref="H91" si="188">AVERAGE(G91:G93)</f>
        <v>19.115</v>
      </c>
      <c r="I91" s="8">
        <f t="shared" ref="I91" si="189">STDEVP(G91:G93)</f>
        <v>0.125</v>
      </c>
      <c r="J91" s="8">
        <f t="shared" ref="J91" si="190">D91-H91</f>
        <v>5.49833333333333</v>
      </c>
      <c r="K91" s="8">
        <f t="shared" ref="K91" si="191">J91-4.66</f>
        <v>0.838333333333335</v>
      </c>
      <c r="L91" s="16">
        <f t="shared" ref="L91" si="192">2^-K91</f>
        <v>0.559289312318264</v>
      </c>
    </row>
    <row r="92" ht="15.5" spans="1:12">
      <c r="A92" s="7"/>
      <c r="B92" s="8"/>
      <c r="C92" s="15">
        <v>25.01</v>
      </c>
      <c r="D92" s="8"/>
      <c r="E92" s="8"/>
      <c r="F92" s="10"/>
      <c r="G92" s="15">
        <v>18.99</v>
      </c>
      <c r="H92" s="8"/>
      <c r="I92" s="8"/>
      <c r="J92" s="8"/>
      <c r="K92" s="8"/>
      <c r="L92" s="13"/>
    </row>
    <row r="93" ht="15.5" spans="1:12">
      <c r="A93" s="7"/>
      <c r="B93" s="8"/>
      <c r="C93" s="15">
        <v>24.75</v>
      </c>
      <c r="D93" s="8"/>
      <c r="E93" s="8"/>
      <c r="F93" s="10"/>
      <c r="G93" s="15">
        <v>19.24</v>
      </c>
      <c r="H93" s="8"/>
      <c r="I93" s="8"/>
      <c r="J93" s="8"/>
      <c r="K93" s="8"/>
      <c r="L93" s="13"/>
    </row>
    <row r="94" ht="15.5" spans="1:12">
      <c r="A94" s="7" t="s">
        <v>95</v>
      </c>
      <c r="B94" s="8" t="s">
        <v>63</v>
      </c>
      <c r="C94" s="15">
        <v>25.98</v>
      </c>
      <c r="D94" s="8">
        <f t="shared" ref="D94" si="193">AVERAGE(C94:C96)</f>
        <v>25.2233333333333</v>
      </c>
      <c r="E94" s="8">
        <f t="shared" ref="E94" si="194">STDEVP(C94:C96)</f>
        <v>0.571217024333912</v>
      </c>
      <c r="F94" s="10" t="s">
        <v>64</v>
      </c>
      <c r="G94" s="15">
        <v>21.81</v>
      </c>
      <c r="H94" s="8">
        <f t="shared" ref="H94" si="195">AVERAGE(G94:G96)</f>
        <v>21.23</v>
      </c>
      <c r="I94" s="8">
        <f t="shared" ref="I94" si="196">STDEVP(G94:G96)</f>
        <v>0.58</v>
      </c>
      <c r="J94" s="8">
        <f t="shared" ref="J94" si="197">D94-H94</f>
        <v>3.99333333333334</v>
      </c>
      <c r="K94" s="8">
        <f t="shared" ref="K94" si="198">J94-4.66</f>
        <v>-0.666666666666664</v>
      </c>
      <c r="L94" s="16">
        <f t="shared" ref="L94" si="199">2^-K94</f>
        <v>1.5874010519682</v>
      </c>
    </row>
    <row r="95" ht="15.5" spans="1:12">
      <c r="A95" s="7"/>
      <c r="B95" s="8"/>
      <c r="C95" s="15">
        <v>25.09</v>
      </c>
      <c r="D95" s="8"/>
      <c r="E95" s="8"/>
      <c r="F95" s="10"/>
      <c r="G95" s="15"/>
      <c r="H95" s="8"/>
      <c r="I95" s="8"/>
      <c r="J95" s="8"/>
      <c r="K95" s="8"/>
      <c r="L95" s="13"/>
    </row>
    <row r="96" ht="15.5" spans="1:12">
      <c r="A96" s="7"/>
      <c r="B96" s="8"/>
      <c r="C96" s="15">
        <v>24.6</v>
      </c>
      <c r="D96" s="8"/>
      <c r="E96" s="8"/>
      <c r="F96" s="10"/>
      <c r="G96" s="15">
        <v>20.65</v>
      </c>
      <c r="H96" s="8"/>
      <c r="I96" s="8"/>
      <c r="J96" s="8"/>
      <c r="K96" s="8"/>
      <c r="L96" s="13"/>
    </row>
    <row r="97" ht="15.5" spans="1:12">
      <c r="A97" s="7" t="s">
        <v>96</v>
      </c>
      <c r="B97" s="8" t="s">
        <v>63</v>
      </c>
      <c r="C97" s="15">
        <v>21.84</v>
      </c>
      <c r="D97" s="8">
        <f t="shared" ref="D97" si="200">AVERAGE(C97:C99)</f>
        <v>22.78</v>
      </c>
      <c r="E97" s="8">
        <f t="shared" ref="E97" si="201">STDEVP(C97:C99)</f>
        <v>0.94</v>
      </c>
      <c r="F97" s="10" t="s">
        <v>64</v>
      </c>
      <c r="G97" s="15"/>
      <c r="H97" s="8">
        <f t="shared" ref="H97" si="202">AVERAGE(G97:G99)</f>
        <v>18.92</v>
      </c>
      <c r="I97" s="8">
        <f t="shared" ref="I97" si="203">STDEVP(G97:G99)</f>
        <v>0.680000000000001</v>
      </c>
      <c r="J97" s="8">
        <f t="shared" ref="J97:J101" si="204">D97-H97</f>
        <v>3.86</v>
      </c>
      <c r="K97" s="8">
        <f t="shared" ref="K97" si="205">J97-4.66</f>
        <v>-0.800000000000001</v>
      </c>
      <c r="L97" s="16">
        <f t="shared" ref="L97" si="206">2^-K97</f>
        <v>1.74110112659225</v>
      </c>
    </row>
    <row r="98" ht="15.5" spans="1:12">
      <c r="A98" s="7"/>
      <c r="B98" s="8"/>
      <c r="C98" s="15">
        <v>23.72</v>
      </c>
      <c r="D98" s="8"/>
      <c r="E98" s="8"/>
      <c r="F98" s="10"/>
      <c r="G98" s="15">
        <v>18.24</v>
      </c>
      <c r="H98" s="8"/>
      <c r="I98" s="8"/>
      <c r="J98" s="8"/>
      <c r="K98" s="8"/>
      <c r="L98" s="13"/>
    </row>
    <row r="99" ht="15.5" spans="1:12">
      <c r="A99" s="7"/>
      <c r="B99" s="8"/>
      <c r="C99" s="15"/>
      <c r="D99" s="8"/>
      <c r="E99" s="8"/>
      <c r="F99" s="10"/>
      <c r="G99" s="15">
        <v>19.6</v>
      </c>
      <c r="H99" s="8"/>
      <c r="I99" s="8"/>
      <c r="J99" s="8"/>
      <c r="K99" s="8"/>
      <c r="L99" s="13"/>
    </row>
    <row r="100" ht="15.5" spans="1:12">
      <c r="A100" s="12" t="s">
        <v>97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ht="15.5" spans="1:12">
      <c r="A101" s="7" t="s">
        <v>98</v>
      </c>
      <c r="B101" s="8" t="s">
        <v>63</v>
      </c>
      <c r="C101" s="9">
        <v>25.15</v>
      </c>
      <c r="D101" s="8">
        <f>AVERAGE(C101:C103)</f>
        <v>25.2766666666667</v>
      </c>
      <c r="E101" s="8">
        <f>STDEVP(C101:C103)</f>
        <v>0.110855260988774</v>
      </c>
      <c r="F101" s="10" t="s">
        <v>64</v>
      </c>
      <c r="G101" s="9">
        <v>20.71</v>
      </c>
      <c r="H101" s="8">
        <f>AVERAGE(G101:G103)</f>
        <v>20.7733333333333</v>
      </c>
      <c r="I101" s="8">
        <f>STDEVP(G101:G103)</f>
        <v>0.0464279609239467</v>
      </c>
      <c r="J101" s="8">
        <f t="shared" si="204"/>
        <v>4.50333333333333</v>
      </c>
      <c r="K101" s="8">
        <f>J101-4.27</f>
        <v>0.233333333333334</v>
      </c>
      <c r="L101" s="16">
        <f t="shared" ref="L101" si="207">2^-K101</f>
        <v>0.850667160950855</v>
      </c>
    </row>
    <row r="102" ht="15.5" spans="1:12">
      <c r="A102" s="11"/>
      <c r="B102" s="8"/>
      <c r="C102" s="9">
        <v>25.42</v>
      </c>
      <c r="D102" s="8"/>
      <c r="E102" s="8"/>
      <c r="F102" s="10"/>
      <c r="G102" s="9">
        <v>20.79</v>
      </c>
      <c r="H102" s="8"/>
      <c r="I102" s="8"/>
      <c r="J102" s="8"/>
      <c r="K102" s="8"/>
      <c r="L102" s="13"/>
    </row>
    <row r="103" ht="15.5" spans="1:12">
      <c r="A103" s="11"/>
      <c r="B103" s="8"/>
      <c r="C103" s="9">
        <v>25.26</v>
      </c>
      <c r="D103" s="8"/>
      <c r="E103" s="8"/>
      <c r="F103" s="10"/>
      <c r="G103" s="9">
        <v>20.82</v>
      </c>
      <c r="H103" s="8"/>
      <c r="I103" s="8"/>
      <c r="J103" s="8"/>
      <c r="K103" s="8"/>
      <c r="L103" s="13"/>
    </row>
    <row r="104" ht="15.5" spans="1:12">
      <c r="A104" s="7" t="s">
        <v>99</v>
      </c>
      <c r="B104" s="8" t="s">
        <v>63</v>
      </c>
      <c r="C104" s="9">
        <v>24.84</v>
      </c>
      <c r="D104" s="8">
        <f t="shared" ref="D104" si="208">AVERAGE(C104:C106)</f>
        <v>24.8</v>
      </c>
      <c r="E104" s="8">
        <f t="shared" ref="E104" si="209">STDEVP(C104:C106)</f>
        <v>0.0565685424949243</v>
      </c>
      <c r="F104" s="10" t="s">
        <v>64</v>
      </c>
      <c r="G104" s="9">
        <v>19.95</v>
      </c>
      <c r="H104" s="8">
        <f t="shared" ref="H104" si="210">AVERAGE(G104:G106)</f>
        <v>19.4433333333333</v>
      </c>
      <c r="I104" s="8">
        <f t="shared" ref="I104" si="211">STDEVP(G104:G106)</f>
        <v>0.364173340899938</v>
      </c>
      <c r="J104" s="8">
        <f t="shared" ref="J104:J140" si="212">D104-H104</f>
        <v>5.35666666666667</v>
      </c>
      <c r="K104" s="8">
        <f t="shared" ref="K104" si="213">J104-4.27</f>
        <v>1.08666666666667</v>
      </c>
      <c r="L104" s="16">
        <f t="shared" ref="L104:L140" si="214">2^-K104</f>
        <v>0.470848008693673</v>
      </c>
    </row>
    <row r="105" ht="15.5" spans="1:12">
      <c r="A105" s="11"/>
      <c r="B105" s="8"/>
      <c r="C105" s="9">
        <v>24.72</v>
      </c>
      <c r="D105" s="8"/>
      <c r="E105" s="8"/>
      <c r="F105" s="10"/>
      <c r="G105" s="9">
        <v>19.11</v>
      </c>
      <c r="H105" s="8"/>
      <c r="I105" s="8"/>
      <c r="J105" s="8"/>
      <c r="K105" s="8"/>
      <c r="L105" s="13"/>
    </row>
    <row r="106" ht="15.5" spans="1:12">
      <c r="A106" s="11"/>
      <c r="B106" s="8"/>
      <c r="C106" s="9">
        <v>24.84</v>
      </c>
      <c r="D106" s="8"/>
      <c r="E106" s="8"/>
      <c r="F106" s="10"/>
      <c r="G106" s="9">
        <v>19.27</v>
      </c>
      <c r="H106" s="8"/>
      <c r="I106" s="8"/>
      <c r="J106" s="8"/>
      <c r="K106" s="8"/>
      <c r="L106" s="13"/>
    </row>
    <row r="107" ht="15.5" spans="1:12">
      <c r="A107" s="7" t="s">
        <v>100</v>
      </c>
      <c r="B107" s="8" t="s">
        <v>63</v>
      </c>
      <c r="C107" s="9">
        <v>23.99</v>
      </c>
      <c r="D107" s="8">
        <f t="shared" ref="D107" si="215">AVERAGE(C107:C109)</f>
        <v>23.355</v>
      </c>
      <c r="E107" s="8">
        <f t="shared" ref="E107" si="216">STDEVP(C107:C109)</f>
        <v>0.635</v>
      </c>
      <c r="F107" s="10" t="s">
        <v>64</v>
      </c>
      <c r="G107" s="9">
        <v>18.82</v>
      </c>
      <c r="H107" s="8">
        <f t="shared" ref="H107" si="217">AVERAGE(G107:G109)</f>
        <v>18.745</v>
      </c>
      <c r="I107" s="8">
        <f t="shared" ref="I107" si="218">STDEVP(G107:G109)</f>
        <v>0.0749999999999993</v>
      </c>
      <c r="J107" s="8">
        <f t="shared" si="212"/>
        <v>4.61</v>
      </c>
      <c r="K107" s="8">
        <f t="shared" ref="K107" si="219">J107-4.27</f>
        <v>0.339999999999996</v>
      </c>
      <c r="L107" s="16">
        <f t="shared" si="214"/>
        <v>0.790041311863379</v>
      </c>
    </row>
    <row r="108" ht="15.5" spans="1:12">
      <c r="A108" s="11"/>
      <c r="B108" s="8"/>
      <c r="C108" s="9"/>
      <c r="D108" s="8"/>
      <c r="E108" s="8"/>
      <c r="F108" s="10"/>
      <c r="G108" s="9">
        <v>18.67</v>
      </c>
      <c r="H108" s="8"/>
      <c r="I108" s="8"/>
      <c r="J108" s="8"/>
      <c r="K108" s="8"/>
      <c r="L108" s="13"/>
    </row>
    <row r="109" ht="15.5" spans="1:12">
      <c r="A109" s="11"/>
      <c r="B109" s="8"/>
      <c r="C109" s="9">
        <v>22.72</v>
      </c>
      <c r="D109" s="8"/>
      <c r="E109" s="8"/>
      <c r="F109" s="10"/>
      <c r="G109" s="9"/>
      <c r="H109" s="8"/>
      <c r="I109" s="8"/>
      <c r="J109" s="8"/>
      <c r="K109" s="8"/>
      <c r="L109" s="13"/>
    </row>
    <row r="110" ht="15.5" spans="1:12">
      <c r="A110" s="7" t="s">
        <v>101</v>
      </c>
      <c r="B110" s="8" t="s">
        <v>63</v>
      </c>
      <c r="C110" s="9">
        <v>24.63</v>
      </c>
      <c r="D110" s="8">
        <f t="shared" ref="D110" si="220">AVERAGE(C110:C112)</f>
        <v>24.5666666666667</v>
      </c>
      <c r="E110" s="8">
        <f t="shared" ref="E110" si="221">STDEVP(C110:C112)</f>
        <v>0.569229498728081</v>
      </c>
      <c r="F110" s="10" t="s">
        <v>64</v>
      </c>
      <c r="G110" s="9">
        <v>20.74</v>
      </c>
      <c r="H110" s="8">
        <f t="shared" ref="H110" si="222">AVERAGE(G110:G112)</f>
        <v>20.3</v>
      </c>
      <c r="I110" s="8">
        <f t="shared" ref="I110" si="223">STDEVP(G110:G112)</f>
        <v>0.319687347262915</v>
      </c>
      <c r="J110" s="8">
        <f t="shared" si="212"/>
        <v>4.26666666666667</v>
      </c>
      <c r="K110" s="8">
        <f t="shared" ref="K110" si="224">J110-4.27</f>
        <v>-0.00333333333333385</v>
      </c>
      <c r="L110" s="16">
        <f t="shared" si="214"/>
        <v>1.00231316184217</v>
      </c>
    </row>
    <row r="111" ht="15.5" spans="1:12">
      <c r="A111" s="11"/>
      <c r="B111" s="8"/>
      <c r="C111" s="9">
        <v>23.84</v>
      </c>
      <c r="D111" s="8"/>
      <c r="E111" s="8"/>
      <c r="F111" s="10"/>
      <c r="G111" s="9">
        <v>19.99</v>
      </c>
      <c r="H111" s="8"/>
      <c r="I111" s="8"/>
      <c r="J111" s="8"/>
      <c r="K111" s="8"/>
      <c r="L111" s="13"/>
    </row>
    <row r="112" ht="15.5" spans="1:12">
      <c r="A112" s="11"/>
      <c r="B112" s="8"/>
      <c r="C112" s="9">
        <v>25.23</v>
      </c>
      <c r="D112" s="8"/>
      <c r="E112" s="8"/>
      <c r="F112" s="10"/>
      <c r="G112" s="9">
        <v>20.17</v>
      </c>
      <c r="H112" s="8"/>
      <c r="I112" s="8"/>
      <c r="J112" s="8"/>
      <c r="K112" s="8"/>
      <c r="L112" s="13"/>
    </row>
    <row r="113" ht="15.5" spans="1:12">
      <c r="A113" s="7" t="s">
        <v>102</v>
      </c>
      <c r="B113" s="8" t="s">
        <v>63</v>
      </c>
      <c r="C113" s="9">
        <v>24.63</v>
      </c>
      <c r="D113" s="8">
        <f t="shared" ref="D113" si="225">AVERAGE(C113:C115)</f>
        <v>24.4366666666667</v>
      </c>
      <c r="E113" s="8">
        <f t="shared" ref="E113" si="226">STDEVP(C113:C115)</f>
        <v>0.469420446460906</v>
      </c>
      <c r="F113" s="10" t="s">
        <v>64</v>
      </c>
      <c r="G113" s="9">
        <v>20.8</v>
      </c>
      <c r="H113" s="8">
        <f t="shared" ref="H113" si="227">AVERAGE(G113:G115)</f>
        <v>20.895</v>
      </c>
      <c r="I113" s="8">
        <f t="shared" ref="I113" si="228">STDEVP(G113:G115)</f>
        <v>0.0949999999999989</v>
      </c>
      <c r="J113" s="8">
        <f t="shared" si="212"/>
        <v>3.54166666666667</v>
      </c>
      <c r="K113" s="8">
        <f t="shared" ref="K113" si="229">J113-4.27</f>
        <v>-0.728333333333332</v>
      </c>
      <c r="L113" s="16">
        <f t="shared" si="214"/>
        <v>1.65672406298923</v>
      </c>
    </row>
    <row r="114" ht="15.5" spans="1:12">
      <c r="A114" s="11"/>
      <c r="B114" s="8"/>
      <c r="C114" s="9">
        <v>24.89</v>
      </c>
      <c r="D114" s="8"/>
      <c r="E114" s="8"/>
      <c r="F114" s="10"/>
      <c r="G114" s="9">
        <v>20.99</v>
      </c>
      <c r="H114" s="8"/>
      <c r="I114" s="8"/>
      <c r="J114" s="8"/>
      <c r="K114" s="8"/>
      <c r="L114" s="13"/>
    </row>
    <row r="115" ht="15.5" spans="1:12">
      <c r="A115" s="11"/>
      <c r="B115" s="8"/>
      <c r="C115" s="9">
        <v>23.79</v>
      </c>
      <c r="D115" s="8"/>
      <c r="E115" s="8"/>
      <c r="F115" s="10"/>
      <c r="G115" s="9"/>
      <c r="H115" s="8"/>
      <c r="I115" s="8"/>
      <c r="J115" s="8"/>
      <c r="K115" s="8"/>
      <c r="L115" s="13"/>
    </row>
    <row r="116" ht="15.5" spans="1:12">
      <c r="A116" s="7" t="s">
        <v>103</v>
      </c>
      <c r="B116" s="8" t="s">
        <v>63</v>
      </c>
      <c r="C116" s="9"/>
      <c r="D116" s="8">
        <f t="shared" ref="D116" si="230">AVERAGE(C116:C118)</f>
        <v>24.99</v>
      </c>
      <c r="E116" s="8">
        <f t="shared" ref="E116" si="231">STDEVP(C116:C118)</f>
        <v>0.84</v>
      </c>
      <c r="F116" s="10" t="s">
        <v>64</v>
      </c>
      <c r="G116" s="9">
        <v>20.5</v>
      </c>
      <c r="H116" s="8">
        <f t="shared" ref="H116" si="232">AVERAGE(G116:G118)</f>
        <v>20.59</v>
      </c>
      <c r="I116" s="8">
        <f t="shared" ref="I116" si="233">STDEVP(G116:G118)</f>
        <v>0.0899999999999999</v>
      </c>
      <c r="J116" s="8">
        <f t="shared" si="212"/>
        <v>4.4</v>
      </c>
      <c r="K116" s="8">
        <f t="shared" ref="K116" si="234">J116-4.27</f>
        <v>0.129999999999999</v>
      </c>
      <c r="L116" s="16">
        <f t="shared" si="214"/>
        <v>0.913831450229401</v>
      </c>
    </row>
    <row r="117" ht="15.5" spans="1:12">
      <c r="A117" s="11"/>
      <c r="B117" s="8"/>
      <c r="C117" s="9">
        <v>24.15</v>
      </c>
      <c r="D117" s="8"/>
      <c r="E117" s="8"/>
      <c r="F117" s="10"/>
      <c r="G117" s="9">
        <v>20.68</v>
      </c>
      <c r="H117" s="8"/>
      <c r="I117" s="8"/>
      <c r="J117" s="8"/>
      <c r="K117" s="8"/>
      <c r="L117" s="13"/>
    </row>
    <row r="118" ht="15.5" spans="1:12">
      <c r="A118" s="11"/>
      <c r="B118" s="8"/>
      <c r="C118" s="9">
        <v>25.83</v>
      </c>
      <c r="D118" s="8"/>
      <c r="E118" s="8"/>
      <c r="F118" s="10"/>
      <c r="G118" s="9"/>
      <c r="H118" s="8"/>
      <c r="I118" s="8"/>
      <c r="J118" s="8"/>
      <c r="K118" s="8"/>
      <c r="L118" s="13"/>
    </row>
    <row r="119" ht="15.5" spans="1:12">
      <c r="A119" s="7" t="s">
        <v>104</v>
      </c>
      <c r="B119" s="8" t="s">
        <v>63</v>
      </c>
      <c r="C119" s="9">
        <v>25.71</v>
      </c>
      <c r="D119" s="8">
        <f t="shared" ref="D119" si="235">AVERAGE(C119:C121)</f>
        <v>26.0566666666667</v>
      </c>
      <c r="E119" s="8">
        <f t="shared" ref="E119" si="236">STDEVP(C119:C121)</f>
        <v>0.28581268146968</v>
      </c>
      <c r="F119" s="10" t="s">
        <v>64</v>
      </c>
      <c r="G119" s="9">
        <v>20.67</v>
      </c>
      <c r="H119" s="8">
        <f t="shared" ref="H119" si="237">AVERAGE(G119:G121)</f>
        <v>20.1266666666667</v>
      </c>
      <c r="I119" s="8">
        <f t="shared" ref="I119" si="238">STDEVP(G119:G121)</f>
        <v>0.409905138077364</v>
      </c>
      <c r="J119" s="8">
        <f t="shared" si="212"/>
        <v>5.93</v>
      </c>
      <c r="K119" s="8">
        <f t="shared" ref="K119" si="239">J119-4.27</f>
        <v>1.66</v>
      </c>
      <c r="L119" s="16">
        <f t="shared" si="214"/>
        <v>0.31643914849257</v>
      </c>
    </row>
    <row r="120" ht="15.5" spans="1:12">
      <c r="A120" s="11"/>
      <c r="B120" s="8"/>
      <c r="C120" s="9">
        <v>26.05</v>
      </c>
      <c r="D120" s="8"/>
      <c r="E120" s="8"/>
      <c r="F120" s="10"/>
      <c r="G120" s="9">
        <v>19.68</v>
      </c>
      <c r="H120" s="8"/>
      <c r="I120" s="8"/>
      <c r="J120" s="8"/>
      <c r="K120" s="8"/>
      <c r="L120" s="13"/>
    </row>
    <row r="121" ht="15.5" spans="1:12">
      <c r="A121" s="11"/>
      <c r="B121" s="8"/>
      <c r="C121" s="9">
        <v>26.41</v>
      </c>
      <c r="D121" s="8"/>
      <c r="E121" s="8"/>
      <c r="F121" s="10"/>
      <c r="G121" s="9">
        <v>20.03</v>
      </c>
      <c r="H121" s="8"/>
      <c r="I121" s="8"/>
      <c r="J121" s="8"/>
      <c r="K121" s="8"/>
      <c r="L121" s="13"/>
    </row>
    <row r="122" ht="15.5" spans="1:12">
      <c r="A122" s="7" t="s">
        <v>105</v>
      </c>
      <c r="B122" s="8" t="s">
        <v>63</v>
      </c>
      <c r="C122" s="9">
        <v>25.74</v>
      </c>
      <c r="D122" s="8">
        <f t="shared" ref="D122" si="240">AVERAGE(C122:C124)</f>
        <v>25.6733333333333</v>
      </c>
      <c r="E122" s="8">
        <f t="shared" ref="E122" si="241">STDEVP(C122:C124)</f>
        <v>0.0478423336480242</v>
      </c>
      <c r="F122" s="10" t="s">
        <v>64</v>
      </c>
      <c r="G122" s="9">
        <v>21.73</v>
      </c>
      <c r="H122" s="8">
        <f t="shared" ref="H122" si="242">AVERAGE(G122:G124)</f>
        <v>21.7066666666667</v>
      </c>
      <c r="I122" s="8">
        <f t="shared" ref="I122" si="243">STDEVP(G122:G124)</f>
        <v>0.0329983164553724</v>
      </c>
      <c r="J122" s="8">
        <f t="shared" si="212"/>
        <v>3.96666666666666</v>
      </c>
      <c r="K122" s="8">
        <f t="shared" ref="K122" si="244">J122-4.27</f>
        <v>-0.303333333333335</v>
      </c>
      <c r="L122" s="16">
        <f t="shared" si="214"/>
        <v>1.23399224962407</v>
      </c>
    </row>
    <row r="123" ht="15.5" spans="1:12">
      <c r="A123" s="11"/>
      <c r="B123" s="8"/>
      <c r="C123" s="9">
        <v>25.63</v>
      </c>
      <c r="D123" s="8"/>
      <c r="E123" s="8"/>
      <c r="F123" s="10"/>
      <c r="G123" s="9">
        <v>21.66</v>
      </c>
      <c r="H123" s="8"/>
      <c r="I123" s="8"/>
      <c r="J123" s="8"/>
      <c r="K123" s="8"/>
      <c r="L123" s="13"/>
    </row>
    <row r="124" ht="15.5" spans="1:12">
      <c r="A124" s="11"/>
      <c r="B124" s="8"/>
      <c r="C124" s="9">
        <v>25.65</v>
      </c>
      <c r="D124" s="8"/>
      <c r="E124" s="8"/>
      <c r="F124" s="10"/>
      <c r="G124" s="9">
        <v>21.73</v>
      </c>
      <c r="H124" s="8"/>
      <c r="I124" s="8"/>
      <c r="J124" s="8"/>
      <c r="K124" s="8"/>
      <c r="L124" s="13"/>
    </row>
    <row r="125" ht="15.5" spans="1:12">
      <c r="A125" s="7" t="s">
        <v>106</v>
      </c>
      <c r="B125" s="8" t="s">
        <v>63</v>
      </c>
      <c r="C125" s="9">
        <v>24.28</v>
      </c>
      <c r="D125" s="8">
        <f t="shared" ref="D125" si="245">AVERAGE(C125:C127)</f>
        <v>23.995</v>
      </c>
      <c r="E125" s="8">
        <f t="shared" ref="E125" si="246">STDEVP(C125:C127)</f>
        <v>0.285</v>
      </c>
      <c r="F125" s="10" t="s">
        <v>64</v>
      </c>
      <c r="G125" s="9"/>
      <c r="H125" s="8">
        <f t="shared" ref="H125" si="247">AVERAGE(G125:G127)</f>
        <v>20.595</v>
      </c>
      <c r="I125" s="8">
        <f t="shared" ref="I125" si="248">STDEVP(G125:G127)</f>
        <v>0.105</v>
      </c>
      <c r="J125" s="8">
        <f t="shared" si="212"/>
        <v>3.4</v>
      </c>
      <c r="K125" s="8">
        <f t="shared" ref="K125" si="249">J125-4.27</f>
        <v>-0.869999999999997</v>
      </c>
      <c r="L125" s="16">
        <f t="shared" si="214"/>
        <v>1.8276629004588</v>
      </c>
    </row>
    <row r="126" ht="15.5" spans="1:12">
      <c r="A126" s="11"/>
      <c r="B126" s="8"/>
      <c r="C126" s="9"/>
      <c r="D126" s="8"/>
      <c r="E126" s="8"/>
      <c r="F126" s="10"/>
      <c r="G126" s="9">
        <v>20.7</v>
      </c>
      <c r="H126" s="8"/>
      <c r="I126" s="8"/>
      <c r="J126" s="8"/>
      <c r="K126" s="8"/>
      <c r="L126" s="13"/>
    </row>
    <row r="127" ht="15.5" spans="1:12">
      <c r="A127" s="11"/>
      <c r="B127" s="8"/>
      <c r="C127" s="9">
        <v>23.71</v>
      </c>
      <c r="D127" s="8"/>
      <c r="E127" s="8"/>
      <c r="F127" s="10"/>
      <c r="G127" s="9">
        <v>20.49</v>
      </c>
      <c r="H127" s="8"/>
      <c r="I127" s="8"/>
      <c r="J127" s="8"/>
      <c r="K127" s="8"/>
      <c r="L127" s="13"/>
    </row>
    <row r="128" ht="15.5" spans="1:12">
      <c r="A128" s="7" t="s">
        <v>107</v>
      </c>
      <c r="B128" s="8" t="s">
        <v>63</v>
      </c>
      <c r="C128" s="9">
        <v>24.92</v>
      </c>
      <c r="D128" s="8">
        <f t="shared" ref="D128" si="250">AVERAGE(C128:C130)</f>
        <v>24.8566666666667</v>
      </c>
      <c r="E128" s="8">
        <f t="shared" ref="E128" si="251">STDEVP(C128:C130)</f>
        <v>0.269113771892525</v>
      </c>
      <c r="F128" s="10" t="s">
        <v>64</v>
      </c>
      <c r="G128" s="9">
        <v>19.63</v>
      </c>
      <c r="H128" s="8">
        <f t="shared" ref="H128" si="252">AVERAGE(G128:G130)</f>
        <v>19.8233333333333</v>
      </c>
      <c r="I128" s="8">
        <f t="shared" ref="I128" si="253">STDEVP(G128:G130)</f>
        <v>0.500754985552373</v>
      </c>
      <c r="J128" s="8">
        <f t="shared" si="212"/>
        <v>5.03333333333333</v>
      </c>
      <c r="K128" s="8">
        <f t="shared" ref="K128" si="254">J128-4.27</f>
        <v>0.763333333333332</v>
      </c>
      <c r="L128" s="16">
        <f t="shared" si="214"/>
        <v>0.589133569422036</v>
      </c>
    </row>
    <row r="129" ht="15.5" spans="1:12">
      <c r="A129" s="11"/>
      <c r="B129" s="8"/>
      <c r="C129" s="9">
        <v>24.5</v>
      </c>
      <c r="D129" s="8"/>
      <c r="E129" s="8"/>
      <c r="F129" s="10"/>
      <c r="G129" s="9">
        <v>20.51</v>
      </c>
      <c r="H129" s="8"/>
      <c r="I129" s="8"/>
      <c r="J129" s="8"/>
      <c r="K129" s="8"/>
      <c r="L129" s="13"/>
    </row>
    <row r="130" ht="15.5" spans="1:12">
      <c r="A130" s="11"/>
      <c r="B130" s="8"/>
      <c r="C130" s="9">
        <v>25.15</v>
      </c>
      <c r="D130" s="8"/>
      <c r="E130" s="8"/>
      <c r="F130" s="10"/>
      <c r="G130" s="9">
        <v>19.33</v>
      </c>
      <c r="H130" s="8"/>
      <c r="I130" s="8"/>
      <c r="J130" s="8"/>
      <c r="K130" s="8"/>
      <c r="L130" s="13"/>
    </row>
    <row r="131" ht="15.5" spans="1:12">
      <c r="A131" s="7" t="s">
        <v>108</v>
      </c>
      <c r="B131" s="8" t="s">
        <v>63</v>
      </c>
      <c r="C131" s="9">
        <v>26.02</v>
      </c>
      <c r="D131" s="8">
        <f t="shared" ref="D131" si="255">AVERAGE(C131:C133)</f>
        <v>25.6433333333333</v>
      </c>
      <c r="E131" s="8">
        <f t="shared" ref="E131" si="256">STDEVP(C131:C133)</f>
        <v>0.267872274704859</v>
      </c>
      <c r="F131" s="10" t="s">
        <v>64</v>
      </c>
      <c r="G131" s="9">
        <v>21.76</v>
      </c>
      <c r="H131" s="8">
        <f t="shared" ref="H131" si="257">AVERAGE(G131:G133)</f>
        <v>21.495</v>
      </c>
      <c r="I131" s="8">
        <f t="shared" ref="I131" si="258">STDEVP(G131:G133)</f>
        <v>0.265000000000001</v>
      </c>
      <c r="J131" s="8">
        <f t="shared" si="212"/>
        <v>4.14833333333333</v>
      </c>
      <c r="K131" s="8">
        <f t="shared" ref="K131" si="259">J131-4.27</f>
        <v>-0.121666666666666</v>
      </c>
      <c r="L131" s="16">
        <f t="shared" si="214"/>
        <v>1.08799103332235</v>
      </c>
    </row>
    <row r="132" ht="15.5" spans="1:12">
      <c r="A132" s="11"/>
      <c r="B132" s="8"/>
      <c r="C132" s="9">
        <v>25.49</v>
      </c>
      <c r="D132" s="8"/>
      <c r="E132" s="8"/>
      <c r="F132" s="10"/>
      <c r="G132" s="9">
        <v>21.23</v>
      </c>
      <c r="H132" s="8"/>
      <c r="I132" s="8"/>
      <c r="J132" s="8"/>
      <c r="K132" s="8"/>
      <c r="L132" s="13"/>
    </row>
    <row r="133" ht="15.5" spans="1:12">
      <c r="A133" s="11"/>
      <c r="B133" s="8"/>
      <c r="C133" s="9">
        <v>25.42</v>
      </c>
      <c r="D133" s="8"/>
      <c r="E133" s="8"/>
      <c r="F133" s="10"/>
      <c r="G133" s="9"/>
      <c r="H133" s="8"/>
      <c r="I133" s="8"/>
      <c r="J133" s="8"/>
      <c r="K133" s="8"/>
      <c r="L133" s="13"/>
    </row>
    <row r="134" ht="15.5" spans="1:12">
      <c r="A134" s="7" t="s">
        <v>109</v>
      </c>
      <c r="B134" s="8" t="s">
        <v>63</v>
      </c>
      <c r="C134" s="9">
        <v>25.62</v>
      </c>
      <c r="D134" s="8">
        <f t="shared" ref="D134" si="260">AVERAGE(C134:C136)</f>
        <v>25.75</v>
      </c>
      <c r="E134" s="8">
        <f t="shared" ref="E134" si="261">STDEVP(C134:C136)</f>
        <v>0.129999999999999</v>
      </c>
      <c r="F134" s="10" t="s">
        <v>64</v>
      </c>
      <c r="G134" s="9">
        <v>22.48</v>
      </c>
      <c r="H134" s="8">
        <f t="shared" ref="H134" si="262">AVERAGE(G134:G136)</f>
        <v>21.97</v>
      </c>
      <c r="I134" s="8">
        <f t="shared" ref="I134" si="263">STDEVP(G134:G136)</f>
        <v>0.394208066888541</v>
      </c>
      <c r="J134" s="8">
        <f t="shared" si="212"/>
        <v>3.78</v>
      </c>
      <c r="K134" s="8">
        <f t="shared" ref="K134" si="264">J134-4.27</f>
        <v>-0.489999999999998</v>
      </c>
      <c r="L134" s="16">
        <f t="shared" si="214"/>
        <v>1.404444875738</v>
      </c>
    </row>
    <row r="135" ht="15.5" spans="1:12">
      <c r="A135" s="11"/>
      <c r="B135" s="8"/>
      <c r="C135" s="9">
        <v>25.88</v>
      </c>
      <c r="D135" s="8"/>
      <c r="E135" s="8"/>
      <c r="F135" s="10"/>
      <c r="G135" s="9">
        <v>21.52</v>
      </c>
      <c r="H135" s="8"/>
      <c r="I135" s="8"/>
      <c r="J135" s="8"/>
      <c r="K135" s="8"/>
      <c r="L135" s="13"/>
    </row>
    <row r="136" ht="15.5" spans="1:12">
      <c r="A136" s="11"/>
      <c r="B136" s="8"/>
      <c r="C136" s="9"/>
      <c r="D136" s="8"/>
      <c r="E136" s="8"/>
      <c r="F136" s="10"/>
      <c r="G136" s="9">
        <v>21.91</v>
      </c>
      <c r="H136" s="8"/>
      <c r="I136" s="8"/>
      <c r="J136" s="8"/>
      <c r="K136" s="8"/>
      <c r="L136" s="13"/>
    </row>
    <row r="137" ht="15.5" spans="1:12">
      <c r="A137" s="7" t="s">
        <v>110</v>
      </c>
      <c r="B137" s="8" t="s">
        <v>63</v>
      </c>
      <c r="C137" s="9">
        <v>24.83</v>
      </c>
      <c r="D137" s="8">
        <f t="shared" ref="D137" si="265">AVERAGE(C137:C139)</f>
        <v>24.905</v>
      </c>
      <c r="E137" s="8">
        <f t="shared" ref="E137" si="266">STDEVP(C137:C139)</f>
        <v>0.0750000000000011</v>
      </c>
      <c r="F137" s="10" t="s">
        <v>64</v>
      </c>
      <c r="G137" s="9">
        <v>20.07</v>
      </c>
      <c r="H137" s="8">
        <f t="shared" ref="H137" si="267">AVERAGE(G137:G139)</f>
        <v>20.22</v>
      </c>
      <c r="I137" s="8">
        <f t="shared" ref="I137" si="268">STDEVP(G137:G139)</f>
        <v>0.285773803324705</v>
      </c>
      <c r="J137" s="8">
        <f t="shared" si="212"/>
        <v>4.685</v>
      </c>
      <c r="K137" s="8">
        <f t="shared" ref="K137" si="269">J137-4.27</f>
        <v>0.415000000000003</v>
      </c>
      <c r="L137" s="16">
        <f t="shared" si="214"/>
        <v>0.750019494642908</v>
      </c>
    </row>
    <row r="138" ht="15.5" spans="1:12">
      <c r="A138" s="11"/>
      <c r="B138" s="8"/>
      <c r="C138" s="9"/>
      <c r="D138" s="8"/>
      <c r="E138" s="8"/>
      <c r="F138" s="10"/>
      <c r="G138" s="9">
        <v>19.97</v>
      </c>
      <c r="H138" s="8"/>
      <c r="I138" s="8"/>
      <c r="J138" s="8"/>
      <c r="K138" s="8"/>
      <c r="L138" s="13"/>
    </row>
    <row r="139" ht="15.5" spans="1:12">
      <c r="A139" s="11"/>
      <c r="B139" s="8"/>
      <c r="C139" s="9">
        <v>24.98</v>
      </c>
      <c r="D139" s="8"/>
      <c r="E139" s="8"/>
      <c r="F139" s="10"/>
      <c r="G139" s="9">
        <v>20.62</v>
      </c>
      <c r="H139" s="8"/>
      <c r="I139" s="8"/>
      <c r="J139" s="8"/>
      <c r="K139" s="8"/>
      <c r="L139" s="13"/>
    </row>
    <row r="140" ht="15.5" spans="1:12">
      <c r="A140" s="7" t="s">
        <v>111</v>
      </c>
      <c r="B140" s="8" t="s">
        <v>63</v>
      </c>
      <c r="C140" s="9">
        <v>23.53</v>
      </c>
      <c r="D140" s="8">
        <f t="shared" ref="D140" si="270">AVERAGE(C140:C142)</f>
        <v>24.1633333333333</v>
      </c>
      <c r="E140" s="8">
        <f t="shared" ref="E140" si="271">STDEVP(C140:C142)</f>
        <v>0.540205722130211</v>
      </c>
      <c r="F140" s="10" t="s">
        <v>64</v>
      </c>
      <c r="G140" s="9">
        <v>20.82</v>
      </c>
      <c r="H140" s="8">
        <f t="shared" ref="H140" si="272">AVERAGE(G140:G142)</f>
        <v>21.065</v>
      </c>
      <c r="I140" s="8">
        <f t="shared" ref="I140" si="273">STDEVP(G140:G142)</f>
        <v>0.244999999999999</v>
      </c>
      <c r="J140" s="8">
        <f t="shared" si="212"/>
        <v>3.09833333333334</v>
      </c>
      <c r="K140" s="8">
        <f>J140-4.27</f>
        <v>-1.17166666666666</v>
      </c>
      <c r="L140" s="16">
        <f t="shared" si="214"/>
        <v>2.25271790850512</v>
      </c>
    </row>
    <row r="141" ht="15.5" spans="1:12">
      <c r="A141" s="11"/>
      <c r="B141" s="8"/>
      <c r="C141" s="9">
        <v>24.11</v>
      </c>
      <c r="D141" s="8"/>
      <c r="E141" s="8"/>
      <c r="F141" s="10"/>
      <c r="G141" s="9">
        <v>21.31</v>
      </c>
      <c r="H141" s="8"/>
      <c r="I141" s="8"/>
      <c r="J141" s="8"/>
      <c r="K141" s="8"/>
      <c r="L141" s="13"/>
    </row>
    <row r="142" ht="15.5" spans="1:12">
      <c r="A142" s="11"/>
      <c r="B142" s="8"/>
      <c r="C142" s="9">
        <v>24.85</v>
      </c>
      <c r="D142" s="8"/>
      <c r="E142" s="8"/>
      <c r="F142" s="10"/>
      <c r="G142" s="9"/>
      <c r="H142" s="8"/>
      <c r="I142" s="8"/>
      <c r="J142" s="8"/>
      <c r="K142" s="8"/>
      <c r="L142" s="13"/>
    </row>
  </sheetData>
  <mergeCells count="460"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D97:D99"/>
    <mergeCell ref="D101:D103"/>
    <mergeCell ref="D104:D106"/>
    <mergeCell ref="D107:D109"/>
    <mergeCell ref="D110:D112"/>
    <mergeCell ref="D113:D115"/>
    <mergeCell ref="D116:D118"/>
    <mergeCell ref="D119:D121"/>
    <mergeCell ref="D122:D124"/>
    <mergeCell ref="D125:D127"/>
    <mergeCell ref="D128:D130"/>
    <mergeCell ref="D131:D133"/>
    <mergeCell ref="D134:D136"/>
    <mergeCell ref="D137:D139"/>
    <mergeCell ref="D140:D142"/>
    <mergeCell ref="E3:E5"/>
    <mergeCell ref="E6:E8"/>
    <mergeCell ref="E9:E11"/>
    <mergeCell ref="E12:E14"/>
    <mergeCell ref="E15:E17"/>
    <mergeCell ref="E18:E20"/>
    <mergeCell ref="E21:E23"/>
    <mergeCell ref="E24:E26"/>
    <mergeCell ref="E27:E29"/>
    <mergeCell ref="E30:E32"/>
    <mergeCell ref="E33:E35"/>
    <mergeCell ref="E36:E38"/>
    <mergeCell ref="E39:E41"/>
    <mergeCell ref="E42:E44"/>
    <mergeCell ref="E45:E47"/>
    <mergeCell ref="E48:E50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0"/>
    <mergeCell ref="E91:E93"/>
    <mergeCell ref="E94:E96"/>
    <mergeCell ref="E97:E99"/>
    <mergeCell ref="E101:E103"/>
    <mergeCell ref="E104:E106"/>
    <mergeCell ref="E107:E109"/>
    <mergeCell ref="E110:E112"/>
    <mergeCell ref="E113:E115"/>
    <mergeCell ref="E116:E118"/>
    <mergeCell ref="E119:E121"/>
    <mergeCell ref="E122:E124"/>
    <mergeCell ref="E125:E127"/>
    <mergeCell ref="E128:E130"/>
    <mergeCell ref="E131:E133"/>
    <mergeCell ref="E134:E136"/>
    <mergeCell ref="E137:E139"/>
    <mergeCell ref="E140:E142"/>
    <mergeCell ref="F3:F5"/>
    <mergeCell ref="F6:F8"/>
    <mergeCell ref="F9:F11"/>
    <mergeCell ref="F12:F14"/>
    <mergeCell ref="F15:F17"/>
    <mergeCell ref="F18:F20"/>
    <mergeCell ref="F21:F23"/>
    <mergeCell ref="F24:F26"/>
    <mergeCell ref="F27:F29"/>
    <mergeCell ref="F30:F32"/>
    <mergeCell ref="F33:F35"/>
    <mergeCell ref="F36:F38"/>
    <mergeCell ref="F39:F41"/>
    <mergeCell ref="F42:F44"/>
    <mergeCell ref="F45:F47"/>
    <mergeCell ref="F48:F50"/>
    <mergeCell ref="F52:F54"/>
    <mergeCell ref="F55:F57"/>
    <mergeCell ref="F58:F60"/>
    <mergeCell ref="F61:F63"/>
    <mergeCell ref="F64:F66"/>
    <mergeCell ref="F67:F69"/>
    <mergeCell ref="F70:F72"/>
    <mergeCell ref="F73:F75"/>
    <mergeCell ref="F76:F78"/>
    <mergeCell ref="F79:F81"/>
    <mergeCell ref="F82:F84"/>
    <mergeCell ref="F85:F87"/>
    <mergeCell ref="F88:F90"/>
    <mergeCell ref="F91:F93"/>
    <mergeCell ref="F94:F96"/>
    <mergeCell ref="F97:F99"/>
    <mergeCell ref="F101:F103"/>
    <mergeCell ref="F104:F106"/>
    <mergeCell ref="F107:F109"/>
    <mergeCell ref="F110:F112"/>
    <mergeCell ref="F113:F115"/>
    <mergeCell ref="F116:F118"/>
    <mergeCell ref="F119:F121"/>
    <mergeCell ref="F122:F124"/>
    <mergeCell ref="F125:F127"/>
    <mergeCell ref="F128:F130"/>
    <mergeCell ref="F131:F133"/>
    <mergeCell ref="F134:F136"/>
    <mergeCell ref="F137:F139"/>
    <mergeCell ref="F140:F142"/>
    <mergeCell ref="H3:H5"/>
    <mergeCell ref="H6:H8"/>
    <mergeCell ref="H9:H11"/>
    <mergeCell ref="H12:H14"/>
    <mergeCell ref="H15:H17"/>
    <mergeCell ref="H18:H20"/>
    <mergeCell ref="H21:H23"/>
    <mergeCell ref="H24:H26"/>
    <mergeCell ref="H27:H29"/>
    <mergeCell ref="H30:H32"/>
    <mergeCell ref="H33:H35"/>
    <mergeCell ref="H36:H38"/>
    <mergeCell ref="H39:H41"/>
    <mergeCell ref="H42:H44"/>
    <mergeCell ref="H45:H47"/>
    <mergeCell ref="H48:H50"/>
    <mergeCell ref="H52:H54"/>
    <mergeCell ref="H55:H57"/>
    <mergeCell ref="H58:H60"/>
    <mergeCell ref="H61:H63"/>
    <mergeCell ref="H64:H66"/>
    <mergeCell ref="H67:H69"/>
    <mergeCell ref="H70:H72"/>
    <mergeCell ref="H73:H75"/>
    <mergeCell ref="H76:H78"/>
    <mergeCell ref="H79:H81"/>
    <mergeCell ref="H82:H84"/>
    <mergeCell ref="H85:H87"/>
    <mergeCell ref="H88:H90"/>
    <mergeCell ref="H91:H93"/>
    <mergeCell ref="H94:H96"/>
    <mergeCell ref="H97:H99"/>
    <mergeCell ref="H101:H103"/>
    <mergeCell ref="H104:H106"/>
    <mergeCell ref="H107:H109"/>
    <mergeCell ref="H110:H112"/>
    <mergeCell ref="H113:H115"/>
    <mergeCell ref="H116:H118"/>
    <mergeCell ref="H119:H121"/>
    <mergeCell ref="H122:H124"/>
    <mergeCell ref="H125:H127"/>
    <mergeCell ref="H128:H130"/>
    <mergeCell ref="H131:H133"/>
    <mergeCell ref="H134:H136"/>
    <mergeCell ref="H137:H139"/>
    <mergeCell ref="H140:H142"/>
    <mergeCell ref="I3:I5"/>
    <mergeCell ref="I6:I8"/>
    <mergeCell ref="I9:I11"/>
    <mergeCell ref="I12:I14"/>
    <mergeCell ref="I15:I17"/>
    <mergeCell ref="I18:I20"/>
    <mergeCell ref="I21:I23"/>
    <mergeCell ref="I24:I26"/>
    <mergeCell ref="I27:I29"/>
    <mergeCell ref="I30:I32"/>
    <mergeCell ref="I33:I35"/>
    <mergeCell ref="I36:I38"/>
    <mergeCell ref="I39:I41"/>
    <mergeCell ref="I42:I44"/>
    <mergeCell ref="I45:I47"/>
    <mergeCell ref="I48:I50"/>
    <mergeCell ref="I52:I54"/>
    <mergeCell ref="I55:I57"/>
    <mergeCell ref="I58:I60"/>
    <mergeCell ref="I61:I63"/>
    <mergeCell ref="I64:I66"/>
    <mergeCell ref="I67:I69"/>
    <mergeCell ref="I70:I72"/>
    <mergeCell ref="I73:I75"/>
    <mergeCell ref="I76:I78"/>
    <mergeCell ref="I79:I81"/>
    <mergeCell ref="I82:I84"/>
    <mergeCell ref="I85:I87"/>
    <mergeCell ref="I88:I90"/>
    <mergeCell ref="I91:I93"/>
    <mergeCell ref="I94:I96"/>
    <mergeCell ref="I97:I99"/>
    <mergeCell ref="I101:I103"/>
    <mergeCell ref="I104:I106"/>
    <mergeCell ref="I107:I109"/>
    <mergeCell ref="I110:I112"/>
    <mergeCell ref="I113:I115"/>
    <mergeCell ref="I116:I118"/>
    <mergeCell ref="I119:I121"/>
    <mergeCell ref="I122:I124"/>
    <mergeCell ref="I125:I127"/>
    <mergeCell ref="I128:I130"/>
    <mergeCell ref="I131:I133"/>
    <mergeCell ref="I134:I136"/>
    <mergeCell ref="I137:I139"/>
    <mergeCell ref="I140:I142"/>
    <mergeCell ref="J3:J5"/>
    <mergeCell ref="J6:J8"/>
    <mergeCell ref="J9:J11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52:J54"/>
    <mergeCell ref="J55:J57"/>
    <mergeCell ref="J58:J60"/>
    <mergeCell ref="J61:J63"/>
    <mergeCell ref="J64:J66"/>
    <mergeCell ref="J67:J69"/>
    <mergeCell ref="J70:J72"/>
    <mergeCell ref="J73:J75"/>
    <mergeCell ref="J76:J78"/>
    <mergeCell ref="J79:J81"/>
    <mergeCell ref="J82:J84"/>
    <mergeCell ref="J85:J87"/>
    <mergeCell ref="J88:J90"/>
    <mergeCell ref="J91:J93"/>
    <mergeCell ref="J94:J96"/>
    <mergeCell ref="J97:J99"/>
    <mergeCell ref="J101:J103"/>
    <mergeCell ref="J104:J106"/>
    <mergeCell ref="J107:J109"/>
    <mergeCell ref="J110:J112"/>
    <mergeCell ref="J113:J115"/>
    <mergeCell ref="J116:J118"/>
    <mergeCell ref="J119:J121"/>
    <mergeCell ref="J122:J124"/>
    <mergeCell ref="J125:J127"/>
    <mergeCell ref="J128:J130"/>
    <mergeCell ref="J131:J133"/>
    <mergeCell ref="J134:J136"/>
    <mergeCell ref="J137:J139"/>
    <mergeCell ref="J140:J142"/>
    <mergeCell ref="K3:K5"/>
    <mergeCell ref="K6:K8"/>
    <mergeCell ref="K9:K11"/>
    <mergeCell ref="K12:K14"/>
    <mergeCell ref="K15:K17"/>
    <mergeCell ref="K18:K20"/>
    <mergeCell ref="K21:K23"/>
    <mergeCell ref="K24:K26"/>
    <mergeCell ref="K27:K29"/>
    <mergeCell ref="K30:K32"/>
    <mergeCell ref="K33:K35"/>
    <mergeCell ref="K36:K38"/>
    <mergeCell ref="K39:K41"/>
    <mergeCell ref="K42:K44"/>
    <mergeCell ref="K45:K47"/>
    <mergeCell ref="K48:K50"/>
    <mergeCell ref="K52:K54"/>
    <mergeCell ref="K55:K57"/>
    <mergeCell ref="K58:K60"/>
    <mergeCell ref="K61:K63"/>
    <mergeCell ref="K64:K66"/>
    <mergeCell ref="K67:K69"/>
    <mergeCell ref="K70:K72"/>
    <mergeCell ref="K73:K75"/>
    <mergeCell ref="K76:K78"/>
    <mergeCell ref="K79:K81"/>
    <mergeCell ref="K82:K84"/>
    <mergeCell ref="K85:K87"/>
    <mergeCell ref="K88:K90"/>
    <mergeCell ref="K91:K93"/>
    <mergeCell ref="K94:K96"/>
    <mergeCell ref="K97:K99"/>
    <mergeCell ref="K101:K103"/>
    <mergeCell ref="K104:K106"/>
    <mergeCell ref="K107:K109"/>
    <mergeCell ref="K110:K112"/>
    <mergeCell ref="K113:K115"/>
    <mergeCell ref="K116:K118"/>
    <mergeCell ref="K119:K121"/>
    <mergeCell ref="K122:K124"/>
    <mergeCell ref="K125:K127"/>
    <mergeCell ref="K128:K130"/>
    <mergeCell ref="K131:K133"/>
    <mergeCell ref="K134:K136"/>
    <mergeCell ref="K137:K139"/>
    <mergeCell ref="K140:K142"/>
    <mergeCell ref="L3:L5"/>
    <mergeCell ref="L6:L8"/>
    <mergeCell ref="L9:L11"/>
    <mergeCell ref="L12:L14"/>
    <mergeCell ref="L15:L17"/>
    <mergeCell ref="L18:L20"/>
    <mergeCell ref="L21:L23"/>
    <mergeCell ref="L24:L26"/>
    <mergeCell ref="L27:L29"/>
    <mergeCell ref="L30:L32"/>
    <mergeCell ref="L33:L35"/>
    <mergeCell ref="L36:L38"/>
    <mergeCell ref="L39:L41"/>
    <mergeCell ref="L42:L44"/>
    <mergeCell ref="L45:L47"/>
    <mergeCell ref="L48:L50"/>
    <mergeCell ref="L52:L54"/>
    <mergeCell ref="L55:L57"/>
    <mergeCell ref="L58:L60"/>
    <mergeCell ref="L61:L63"/>
    <mergeCell ref="L64:L66"/>
    <mergeCell ref="L67:L69"/>
    <mergeCell ref="L70:L72"/>
    <mergeCell ref="L73:L75"/>
    <mergeCell ref="L76:L78"/>
    <mergeCell ref="L79:L81"/>
    <mergeCell ref="L82:L84"/>
    <mergeCell ref="L85:L87"/>
    <mergeCell ref="L88:L90"/>
    <mergeCell ref="L91:L93"/>
    <mergeCell ref="L94:L96"/>
    <mergeCell ref="L97:L99"/>
    <mergeCell ref="L101:L103"/>
    <mergeCell ref="L104:L106"/>
    <mergeCell ref="L107:L109"/>
    <mergeCell ref="L110:L112"/>
    <mergeCell ref="L113:L115"/>
    <mergeCell ref="L116:L118"/>
    <mergeCell ref="L119:L121"/>
    <mergeCell ref="L122:L124"/>
    <mergeCell ref="L125:L127"/>
    <mergeCell ref="L128:L130"/>
    <mergeCell ref="L131:L133"/>
    <mergeCell ref="L134:L136"/>
    <mergeCell ref="L137:L139"/>
    <mergeCell ref="L140:L14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miRNA-338-3p level</vt:lpstr>
      <vt:lpstr>DsgAb及评分</vt:lpstr>
      <vt:lpstr>临床数据</vt:lpstr>
      <vt:lpstr>RNF114 level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林小鱼～</cp:lastModifiedBy>
  <dcterms:created xsi:type="dcterms:W3CDTF">2015-06-05T18:17:00Z</dcterms:created>
  <dcterms:modified xsi:type="dcterms:W3CDTF">2018-06-26T05:04:59Z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