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80" yWindow="-60" windowWidth="19140" windowHeight="7440" tabRatio="275"/>
  </bookViews>
  <sheets>
    <sheet name="Raw data" sheetId="1" r:id="rId1"/>
  </sheets>
  <calcPr calcId="125725"/>
  <fileRecoveryPr repairLoad="1"/>
</workbook>
</file>

<file path=xl/calcChain.xml><?xml version="1.0" encoding="utf-8"?>
<calcChain xmlns="http://schemas.openxmlformats.org/spreadsheetml/2006/main">
  <c r="AU27" i="1"/>
  <c r="AU25"/>
  <c r="AT14" l="1"/>
  <c r="AT15"/>
  <c r="AT16"/>
  <c r="AT18"/>
  <c r="AT25"/>
  <c r="AT27"/>
  <c r="AU18"/>
  <c r="AU16"/>
  <c r="AU15"/>
  <c r="AU14"/>
  <c r="AR7"/>
  <c r="AR9"/>
  <c r="AR11"/>
  <c r="AR14"/>
  <c r="AR15"/>
  <c r="AR16"/>
  <c r="AR17"/>
  <c r="AR18"/>
  <c r="AR20"/>
  <c r="AR25"/>
  <c r="AR5"/>
  <c r="AQ17"/>
  <c r="AS31"/>
  <c r="AS32"/>
  <c r="AP32"/>
  <c r="AP31"/>
  <c r="AQ7"/>
  <c r="AQ9"/>
  <c r="AQ11"/>
  <c r="AQ14"/>
  <c r="AQ15"/>
  <c r="AQ16"/>
  <c r="AQ18"/>
  <c r="AQ20"/>
  <c r="AQ25"/>
  <c r="AQ5"/>
  <c r="AN8"/>
  <c r="AO8"/>
  <c r="AN11"/>
  <c r="AO11"/>
  <c r="AN15"/>
  <c r="AO15"/>
  <c r="AN16"/>
  <c r="AO16"/>
  <c r="AN18"/>
  <c r="AO18"/>
  <c r="AN20"/>
  <c r="AO20"/>
  <c r="AN24"/>
  <c r="AO24"/>
  <c r="AN25"/>
  <c r="AO25"/>
  <c r="AO5"/>
  <c r="AN5"/>
  <c r="AK8"/>
  <c r="AK11"/>
  <c r="AK15"/>
  <c r="AK16"/>
  <c r="AK18"/>
  <c r="AK20"/>
  <c r="AK24"/>
  <c r="AK25"/>
  <c r="AK5"/>
  <c r="AU31" l="1"/>
  <c r="AU32"/>
  <c r="AR31"/>
  <c r="AR32"/>
  <c r="AT32"/>
  <c r="AT31"/>
  <c r="AQ32"/>
  <c r="AQ31"/>
  <c r="AJ20" l="1"/>
  <c r="AJ8"/>
  <c r="AJ11"/>
  <c r="AJ15"/>
  <c r="AJ16"/>
  <c r="AJ18"/>
  <c r="AJ24"/>
  <c r="AJ25"/>
  <c r="AJ5"/>
  <c r="AL31" l="1"/>
  <c r="AL32"/>
  <c r="AO31"/>
  <c r="AM31"/>
  <c r="AI31"/>
  <c r="AJ31"/>
  <c r="AK31"/>
  <c r="AN31"/>
  <c r="AI32"/>
  <c r="AJ32"/>
  <c r="AK32"/>
  <c r="AM32"/>
  <c r="AN32"/>
  <c r="AO32"/>
  <c r="Y3" l="1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4"/>
  <c r="AC32" l="1"/>
  <c r="AD32"/>
  <c r="AE32"/>
  <c r="AF32"/>
  <c r="AG32"/>
  <c r="AH32"/>
  <c r="AB32"/>
  <c r="AC31"/>
  <c r="AD31"/>
  <c r="AE31"/>
  <c r="AF31"/>
  <c r="AG31"/>
  <c r="AH31"/>
  <c r="AB31"/>
  <c r="G32"/>
  <c r="H32"/>
  <c r="I32"/>
  <c r="J32"/>
  <c r="K32"/>
  <c r="L32"/>
  <c r="P32"/>
  <c r="Q32"/>
  <c r="R32"/>
  <c r="S32"/>
  <c r="T32"/>
  <c r="U32"/>
  <c r="V32"/>
  <c r="F32"/>
  <c r="Q31" l="1"/>
  <c r="R31"/>
  <c r="S31"/>
  <c r="T31"/>
  <c r="U31"/>
  <c r="V31"/>
  <c r="P31"/>
  <c r="L31"/>
  <c r="K31"/>
  <c r="J31"/>
  <c r="I31"/>
  <c r="H31"/>
  <c r="G31"/>
  <c r="F31"/>
  <c r="Z30"/>
  <c r="Z29"/>
  <c r="Z28"/>
  <c r="Z27"/>
  <c r="Z26"/>
  <c r="Z25"/>
  <c r="Z24"/>
  <c r="Z23"/>
  <c r="Z22"/>
  <c r="Z21"/>
  <c r="Z20"/>
  <c r="Z19"/>
  <c r="Z18"/>
  <c r="Z17"/>
  <c r="Z16"/>
  <c r="Z15"/>
  <c r="Z14"/>
  <c r="Z13"/>
  <c r="Z12"/>
  <c r="Z11"/>
  <c r="Z10"/>
  <c r="Z9"/>
  <c r="Z8"/>
  <c r="Z7"/>
  <c r="Z6"/>
  <c r="Z5"/>
  <c r="Z4"/>
  <c r="Z3"/>
  <c r="Z31" l="1"/>
</calcChain>
</file>

<file path=xl/comments1.xml><?xml version="1.0" encoding="utf-8"?>
<comments xmlns="http://schemas.openxmlformats.org/spreadsheetml/2006/main">
  <authors>
    <author>Antonieta</author>
    <author>Antonieta Labra Lillo</author>
  </authors>
  <commentList>
    <comment ref="X14" authorId="0">
      <text>
        <r>
          <rPr>
            <b/>
            <sz val="9"/>
            <color indexed="81"/>
            <rFont val="Tahoma"/>
            <family val="2"/>
          </rPr>
          <t>Antonieta:</t>
        </r>
        <r>
          <rPr>
            <sz val="9"/>
            <color indexed="81"/>
            <rFont val="Tahoma"/>
            <family val="2"/>
          </rPr>
          <t xml:space="preserve">
Case of the WW</t>
        </r>
      </text>
    </comment>
    <comment ref="AU14" authorId="1">
      <text>
        <r>
          <rPr>
            <b/>
            <sz val="9"/>
            <color indexed="81"/>
            <rFont val="Tahoma"/>
            <family val="2"/>
          </rPr>
          <t>Antonieta Labra Lillo:</t>
        </r>
        <r>
          <rPr>
            <sz val="9"/>
            <color indexed="81"/>
            <rFont val="Tahoma"/>
            <family val="2"/>
          </rPr>
          <t xml:space="preserve">
Compared with. 3H43105</t>
        </r>
      </text>
    </comment>
    <comment ref="AU15" authorId="1">
      <text>
        <r>
          <rPr>
            <b/>
            <sz val="9"/>
            <color indexed="81"/>
            <rFont val="Tahoma"/>
            <family val="2"/>
          </rPr>
          <t>Antonieta Labra Lillo:</t>
        </r>
        <r>
          <rPr>
            <sz val="9"/>
            <color indexed="81"/>
            <rFont val="Tahoma"/>
            <family val="2"/>
          </rPr>
          <t xml:space="preserve">
Compared with 
2H59577</t>
        </r>
      </text>
    </comment>
    <comment ref="AU16" authorId="1">
      <text>
        <r>
          <rPr>
            <b/>
            <sz val="9"/>
            <color indexed="81"/>
            <rFont val="Tahoma"/>
            <family val="2"/>
          </rPr>
          <t>Antonieta Labra Lillo:</t>
        </r>
        <r>
          <rPr>
            <sz val="9"/>
            <color indexed="81"/>
            <rFont val="Tahoma"/>
            <family val="2"/>
          </rPr>
          <t xml:space="preserve">
Compared with 
6H39067</t>
        </r>
      </text>
    </comment>
    <comment ref="AU18" authorId="1">
      <text>
        <r>
          <rPr>
            <b/>
            <sz val="9"/>
            <color indexed="81"/>
            <rFont val="Tahoma"/>
            <family val="2"/>
          </rPr>
          <t>Antonieta Labra Lillo:</t>
        </r>
        <r>
          <rPr>
            <sz val="9"/>
            <color indexed="81"/>
            <rFont val="Tahoma"/>
            <family val="2"/>
          </rPr>
          <t xml:space="preserve">
Compared with 
6H39093</t>
        </r>
      </text>
    </comment>
    <comment ref="AU25" authorId="1">
      <text>
        <r>
          <rPr>
            <b/>
            <sz val="9"/>
            <color indexed="81"/>
            <rFont val="Tahoma"/>
            <family val="2"/>
          </rPr>
          <t>Antonieta Labra Lillo:</t>
        </r>
        <r>
          <rPr>
            <sz val="9"/>
            <color indexed="81"/>
            <rFont val="Tahoma"/>
            <family val="2"/>
          </rPr>
          <t xml:space="preserve">
9H48209
Compared with</t>
        </r>
      </text>
    </comment>
    <comment ref="AU27" authorId="1">
      <text>
        <r>
          <rPr>
            <b/>
            <sz val="9"/>
            <color indexed="81"/>
            <rFont val="Tahoma"/>
            <family val="2"/>
          </rPr>
          <t>Antonieta Labra Lillo:</t>
        </r>
        <r>
          <rPr>
            <sz val="9"/>
            <color indexed="81"/>
            <rFont val="Tahoma"/>
            <family val="2"/>
          </rPr>
          <t xml:space="preserve">
2H60109
Compared with</t>
        </r>
      </text>
    </comment>
  </commentList>
</comments>
</file>

<file path=xl/sharedStrings.xml><?xml version="1.0" encoding="utf-8"?>
<sst xmlns="http://schemas.openxmlformats.org/spreadsheetml/2006/main" count="151" uniqueCount="121">
  <si>
    <t>Ring no (-=x)</t>
  </si>
  <si>
    <t>Year hatched</t>
  </si>
  <si>
    <t>Year recruited (-=x)</t>
  </si>
  <si>
    <t>Repertory size</t>
  </si>
  <si>
    <t>Duration</t>
  </si>
  <si>
    <t>Song Versatility</t>
  </si>
  <si>
    <t>Strophe Versatility</t>
  </si>
  <si>
    <t>Age son</t>
  </si>
  <si>
    <t>Ring no-father</t>
  </si>
  <si>
    <t>eXpe padre</t>
  </si>
  <si>
    <t>Song Versatility F</t>
  </si>
  <si>
    <t>Strophe Versatility F</t>
  </si>
  <si>
    <t>% notes that son share with the father</t>
  </si>
  <si>
    <t>H513249</t>
  </si>
  <si>
    <t>HvRø=x96</t>
  </si>
  <si>
    <t>H488004</t>
  </si>
  <si>
    <t>H411566</t>
  </si>
  <si>
    <t>RøHv=x96</t>
  </si>
  <si>
    <t>H410104</t>
  </si>
  <si>
    <t>H411464</t>
  </si>
  <si>
    <t>Gu=Olx96(493-511)</t>
  </si>
  <si>
    <t>H410172</t>
  </si>
  <si>
    <t>H488207</t>
  </si>
  <si>
    <t>HvRø=x(71-159)</t>
  </si>
  <si>
    <t>H488111</t>
  </si>
  <si>
    <t>H488178</t>
  </si>
  <si>
    <t>RøOr=x, 97 (132-227)</t>
  </si>
  <si>
    <t>H488104</t>
  </si>
  <si>
    <t>H488177</t>
  </si>
  <si>
    <t>H488378</t>
  </si>
  <si>
    <t>HvGu=x, 080598</t>
  </si>
  <si>
    <t>H488068</t>
  </si>
  <si>
    <t>H488380</t>
  </si>
  <si>
    <t>RøGu=x98</t>
  </si>
  <si>
    <t>H488459</t>
  </si>
  <si>
    <t>GuOl=x99</t>
  </si>
  <si>
    <t>H488087</t>
  </si>
  <si>
    <t>H488498</t>
  </si>
  <si>
    <t>Ol=Gux99</t>
  </si>
  <si>
    <t>H488501</t>
  </si>
  <si>
    <t>H514720</t>
  </si>
  <si>
    <t>Ol=Xgu-99</t>
  </si>
  <si>
    <t>H514074</t>
  </si>
  <si>
    <t>3H43117</t>
  </si>
  <si>
    <t>3H43030</t>
  </si>
  <si>
    <t>3H43122</t>
  </si>
  <si>
    <t>3H43026</t>
  </si>
  <si>
    <t>T380 x=HbBl(x=-)</t>
  </si>
  <si>
    <t>3H43317</t>
  </si>
  <si>
    <t>6H39427</t>
  </si>
  <si>
    <t>T281-Lb=Hvx)</t>
  </si>
  <si>
    <t>6H39541</t>
  </si>
  <si>
    <t>6H39169</t>
  </si>
  <si>
    <t>GuBl=x (A041)</t>
  </si>
  <si>
    <t>6H39066</t>
  </si>
  <si>
    <t>H35_1(Ol=Gux, 6H39942)</t>
  </si>
  <si>
    <t>Hv=R_x, 6H39977</t>
  </si>
  <si>
    <t>A071(R_=xHv, 6H39641)</t>
  </si>
  <si>
    <t>6H39275</t>
  </si>
  <si>
    <t>6H39955</t>
  </si>
  <si>
    <t>A089(Gu=Orx-6H39955-2012</t>
  </si>
  <si>
    <t>6H39971</t>
  </si>
  <si>
    <t>A109(Gu=xOr-6H39971-2012</t>
  </si>
  <si>
    <t>6H39731</t>
  </si>
  <si>
    <t>9H48277</t>
  </si>
  <si>
    <t>HL010</t>
  </si>
  <si>
    <t>9H48201</t>
  </si>
  <si>
    <t>9H48275</t>
  </si>
  <si>
    <t>A151</t>
  </si>
  <si>
    <t>HC72461</t>
  </si>
  <si>
    <t>HL041</t>
  </si>
  <si>
    <t>HC72127</t>
  </si>
  <si>
    <t>HL051</t>
  </si>
  <si>
    <t>9H48202</t>
  </si>
  <si>
    <t>HC72168</t>
  </si>
  <si>
    <t>HL081</t>
  </si>
  <si>
    <t>9H48207</t>
  </si>
  <si>
    <t>HC72376</t>
  </si>
  <si>
    <t>HL007</t>
  </si>
  <si>
    <t>HC72460</t>
  </si>
  <si>
    <t>HL009</t>
  </si>
  <si>
    <t>N°different notes by song</t>
  </si>
  <si>
    <t>Total Syllables</t>
  </si>
  <si>
    <t>Total N° syllables by song</t>
  </si>
  <si>
    <t>N° different syllables by song</t>
  </si>
  <si>
    <t>Total SyllablesF</t>
  </si>
  <si>
    <t>6H39222(x=-)</t>
  </si>
  <si>
    <t>6H39942</t>
  </si>
  <si>
    <t>6H39753</t>
  </si>
  <si>
    <t>6H39977</t>
  </si>
  <si>
    <t>6H39764</t>
  </si>
  <si>
    <t>6H39641</t>
  </si>
  <si>
    <t>Sons</t>
  </si>
  <si>
    <t>Fathers</t>
  </si>
  <si>
    <t>Average</t>
  </si>
  <si>
    <t>Neighbors</t>
  </si>
  <si>
    <t>Father-Son Sharing</t>
  </si>
  <si>
    <t>Variance</t>
  </si>
  <si>
    <t>Neighbor-Son sharing</t>
  </si>
  <si>
    <t>Sharing N°</t>
  </si>
  <si>
    <t>Sharing N!</t>
  </si>
  <si>
    <t>DICE coef.</t>
  </si>
  <si>
    <t>Ring</t>
  </si>
  <si>
    <t>DICE Coef.</t>
  </si>
  <si>
    <t>Sharing father-neighbor</t>
  </si>
  <si>
    <t>H411213</t>
  </si>
  <si>
    <t>H488112</t>
  </si>
  <si>
    <t>H488064</t>
  </si>
  <si>
    <t>H514145</t>
  </si>
  <si>
    <t>2H59577</t>
  </si>
  <si>
    <t>3H43105</t>
  </si>
  <si>
    <t>6H39093</t>
  </si>
  <si>
    <t>6H39403</t>
  </si>
  <si>
    <t>6H39067</t>
  </si>
  <si>
    <t>6H39736</t>
  </si>
  <si>
    <t>2H60109</t>
  </si>
  <si>
    <t>9H48209</t>
  </si>
  <si>
    <t>Neighbor-Son sharing excluding syllables also shared with the father</t>
  </si>
  <si>
    <t>Syllables shared by father, neighbor-son</t>
  </si>
  <si>
    <t>Sharing father-nonneighbor</t>
  </si>
  <si>
    <t>Father age 4&amp;3=2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</si>
</sst>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0"/>
    <numFmt numFmtId="166" formatCode="0.0000"/>
  </numFmts>
  <fonts count="14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u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01">
    <xf numFmtId="0" fontId="0" fillId="0" borderId="0" xfId="0"/>
    <xf numFmtId="0" fontId="1" fillId="0" borderId="1" xfId="0" applyNumberFormat="1" applyFont="1" applyFill="1" applyBorder="1"/>
    <xf numFmtId="0" fontId="1" fillId="0" borderId="1" xfId="0" applyFont="1" applyFill="1" applyBorder="1"/>
    <xf numFmtId="0" fontId="2" fillId="0" borderId="1" xfId="0" applyFont="1" applyFill="1" applyBorder="1"/>
    <xf numFmtId="0" fontId="2" fillId="0" borderId="1" xfId="0" applyNumberFormat="1" applyFont="1" applyFill="1" applyBorder="1"/>
    <xf numFmtId="0" fontId="1" fillId="0" borderId="1" xfId="0" applyNumberFormat="1" applyFont="1" applyFill="1" applyBorder="1" applyAlignment="1"/>
    <xf numFmtId="0" fontId="2" fillId="0" borderId="0" xfId="0" applyFont="1" applyFill="1"/>
    <xf numFmtId="0" fontId="2" fillId="0" borderId="1" xfId="0" applyNumberFormat="1" applyFont="1" applyFill="1" applyBorder="1" applyAlignment="1"/>
    <xf numFmtId="0" fontId="7" fillId="0" borderId="1" xfId="1" applyFont="1" applyFill="1" applyBorder="1"/>
    <xf numFmtId="0" fontId="1" fillId="0" borderId="1" xfId="1" applyFont="1" applyFill="1" applyBorder="1"/>
    <xf numFmtId="0" fontId="1" fillId="0" borderId="1" xfId="1" applyNumberFormat="1" applyFont="1" applyFill="1" applyBorder="1"/>
    <xf numFmtId="164" fontId="2" fillId="0" borderId="1" xfId="0" applyNumberFormat="1" applyFont="1" applyFill="1" applyBorder="1"/>
    <xf numFmtId="0" fontId="7" fillId="0" borderId="1" xfId="1" applyNumberFormat="1" applyFont="1" applyFill="1" applyBorder="1"/>
    <xf numFmtId="0" fontId="8" fillId="0" borderId="1" xfId="0" applyFont="1" applyFill="1" applyBorder="1"/>
    <xf numFmtId="0" fontId="2" fillId="2" borderId="0" xfId="0" applyFont="1" applyFill="1"/>
    <xf numFmtId="0" fontId="2" fillId="2" borderId="1" xfId="0" applyNumberFormat="1" applyFont="1" applyFill="1" applyBorder="1"/>
    <xf numFmtId="0" fontId="2" fillId="2" borderId="1" xfId="0" applyNumberFormat="1" applyFont="1" applyFill="1" applyBorder="1" applyAlignment="1"/>
    <xf numFmtId="0" fontId="2" fillId="2" borderId="1" xfId="0" applyFont="1" applyFill="1" applyBorder="1"/>
    <xf numFmtId="0" fontId="0" fillId="0" borderId="1" xfId="0" applyBorder="1"/>
    <xf numFmtId="0" fontId="0" fillId="0" borderId="1" xfId="0" applyFill="1" applyBorder="1"/>
    <xf numFmtId="0" fontId="0" fillId="0" borderId="1" xfId="0" applyFont="1" applyFill="1" applyBorder="1"/>
    <xf numFmtId="0" fontId="2" fillId="4" borderId="0" xfId="0" applyFont="1" applyFill="1"/>
    <xf numFmtId="0" fontId="4" fillId="0" borderId="1" xfId="1" applyFont="1" applyFill="1" applyBorder="1"/>
    <xf numFmtId="0" fontId="11" fillId="0" borderId="1" xfId="1" applyFont="1" applyFill="1" applyBorder="1"/>
    <xf numFmtId="0" fontId="4" fillId="3" borderId="1" xfId="1" applyFont="1" applyFill="1" applyBorder="1"/>
    <xf numFmtId="0" fontId="2" fillId="4" borderId="1" xfId="0" applyFont="1" applyFill="1" applyBorder="1"/>
    <xf numFmtId="0" fontId="4" fillId="0" borderId="1" xfId="1" applyBorder="1"/>
    <xf numFmtId="0" fontId="2" fillId="0" borderId="1" xfId="0" applyNumberFormat="1" applyFont="1" applyFill="1" applyBorder="1" applyAlignment="1">
      <alignment horizontal="right"/>
    </xf>
    <xf numFmtId="0" fontId="0" fillId="3" borderId="0" xfId="0" applyFill="1"/>
    <xf numFmtId="0" fontId="4" fillId="3" borderId="1" xfId="1" applyNumberFormat="1" applyFont="1" applyFill="1" applyBorder="1" applyAlignment="1"/>
    <xf numFmtId="0" fontId="2" fillId="3" borderId="1" xfId="1" applyFont="1" applyFill="1" applyBorder="1"/>
    <xf numFmtId="0" fontId="2" fillId="3" borderId="1" xfId="1" applyNumberFormat="1" applyFont="1" applyFill="1" applyBorder="1" applyAlignment="1"/>
    <xf numFmtId="0" fontId="2" fillId="3" borderId="1" xfId="1" applyNumberFormat="1" applyFont="1" applyFill="1" applyBorder="1"/>
    <xf numFmtId="0" fontId="0" fillId="0" borderId="0" xfId="0" applyFill="1"/>
    <xf numFmtId="0" fontId="0" fillId="5" borderId="0" xfId="0" applyFill="1"/>
    <xf numFmtId="0" fontId="2" fillId="5" borderId="1" xfId="1" applyNumberFormat="1" applyFont="1" applyFill="1" applyBorder="1"/>
    <xf numFmtId="0" fontId="0" fillId="5" borderId="1" xfId="0" applyFill="1" applyBorder="1"/>
    <xf numFmtId="0" fontId="0" fillId="6" borderId="0" xfId="0" applyFill="1"/>
    <xf numFmtId="0" fontId="0" fillId="6" borderId="1" xfId="0" applyFill="1" applyBorder="1"/>
    <xf numFmtId="0" fontId="0" fillId="5" borderId="3" xfId="0" applyFill="1" applyBorder="1"/>
    <xf numFmtId="0" fontId="0" fillId="0" borderId="3" xfId="0" applyBorder="1"/>
    <xf numFmtId="0" fontId="2" fillId="6" borderId="2" xfId="1" applyNumberFormat="1" applyFont="1" applyFill="1" applyBorder="1"/>
    <xf numFmtId="0" fontId="0" fillId="0" borderId="2" xfId="0" applyFill="1" applyBorder="1"/>
    <xf numFmtId="0" fontId="9" fillId="0" borderId="1" xfId="0" applyFont="1" applyFill="1" applyBorder="1"/>
    <xf numFmtId="165" fontId="2" fillId="0" borderId="1" xfId="0" applyNumberFormat="1" applyFont="1" applyFill="1" applyBorder="1"/>
    <xf numFmtId="165" fontId="8" fillId="0" borderId="1" xfId="0" applyNumberFormat="1" applyFont="1" applyFill="1" applyBorder="1"/>
    <xf numFmtId="0" fontId="13" fillId="0" borderId="1" xfId="0" applyFont="1" applyFill="1" applyBorder="1"/>
    <xf numFmtId="166" fontId="0" fillId="0" borderId="1" xfId="0" applyNumberFormat="1" applyFont="1" applyFill="1" applyBorder="1"/>
    <xf numFmtId="166" fontId="0" fillId="0" borderId="1" xfId="0" applyNumberFormat="1" applyBorder="1"/>
    <xf numFmtId="166" fontId="8" fillId="0" borderId="1" xfId="0" applyNumberFormat="1" applyFont="1" applyFill="1" applyBorder="1"/>
    <xf numFmtId="0" fontId="0" fillId="7" borderId="1" xfId="0" applyFill="1" applyBorder="1"/>
    <xf numFmtId="0" fontId="0" fillId="7" borderId="1" xfId="0" applyFont="1" applyFill="1" applyBorder="1"/>
    <xf numFmtId="0" fontId="4" fillId="7" borderId="1" xfId="0" applyFont="1" applyFill="1" applyBorder="1"/>
    <xf numFmtId="0" fontId="0" fillId="6" borderId="3" xfId="0" applyFill="1" applyBorder="1"/>
    <xf numFmtId="166" fontId="0" fillId="0" borderId="3" xfId="0" applyNumberFormat="1" applyFont="1" applyFill="1" applyBorder="1"/>
    <xf numFmtId="166" fontId="0" fillId="0" borderId="3" xfId="0" applyNumberFormat="1" applyBorder="1"/>
    <xf numFmtId="166" fontId="8" fillId="0" borderId="3" xfId="0" applyNumberFormat="1" applyFont="1" applyFill="1" applyBorder="1"/>
    <xf numFmtId="166" fontId="0" fillId="0" borderId="0" xfId="0" applyNumberFormat="1"/>
    <xf numFmtId="0" fontId="7" fillId="0" borderId="1" xfId="1" applyFont="1" applyFill="1" applyBorder="1"/>
    <xf numFmtId="0" fontId="4" fillId="0" borderId="1" xfId="1" applyFont="1" applyFill="1" applyBorder="1"/>
    <xf numFmtId="0" fontId="0" fillId="8" borderId="1" xfId="0" applyFill="1" applyBorder="1"/>
    <xf numFmtId="0" fontId="0" fillId="3" borderId="1" xfId="0" applyFill="1" applyBorder="1"/>
    <xf numFmtId="0" fontId="2" fillId="8" borderId="1" xfId="1" applyNumberFormat="1" applyFont="1" applyFill="1" applyBorder="1"/>
    <xf numFmtId="166" fontId="0" fillId="0" borderId="1" xfId="0" applyNumberFormat="1" applyFill="1" applyBorder="1"/>
    <xf numFmtId="2" fontId="2" fillId="0" borderId="1" xfId="0" applyNumberFormat="1" applyFont="1" applyFill="1" applyBorder="1"/>
    <xf numFmtId="0" fontId="0" fillId="3" borderId="1" xfId="0" applyFill="1" applyBorder="1" applyAlignment="1">
      <alignment wrapText="1"/>
    </xf>
    <xf numFmtId="0" fontId="2" fillId="3" borderId="1" xfId="0" applyFont="1" applyFill="1" applyBorder="1"/>
    <xf numFmtId="0" fontId="0" fillId="5" borderId="1" xfId="0" applyFont="1" applyFill="1" applyBorder="1"/>
    <xf numFmtId="0" fontId="12" fillId="5" borderId="1" xfId="0" applyFont="1" applyFill="1" applyBorder="1"/>
    <xf numFmtId="0" fontId="4" fillId="5" borderId="1" xfId="0" applyFont="1" applyFill="1" applyBorder="1"/>
    <xf numFmtId="0" fontId="10" fillId="5" borderId="1" xfId="0" applyFont="1" applyFill="1" applyBorder="1"/>
    <xf numFmtId="0" fontId="8" fillId="5" borderId="1" xfId="0" applyFont="1" applyFill="1" applyBorder="1"/>
    <xf numFmtId="0" fontId="0" fillId="6" borderId="2" xfId="0" applyFill="1" applyBorder="1"/>
    <xf numFmtId="0" fontId="0" fillId="6" borderId="2" xfId="0" applyFont="1" applyFill="1" applyBorder="1"/>
    <xf numFmtId="0" fontId="12" fillId="6" borderId="2" xfId="0" applyFont="1" applyFill="1" applyBorder="1"/>
    <xf numFmtId="0" fontId="4" fillId="6" borderId="2" xfId="0" applyFont="1" applyFill="1" applyBorder="1"/>
    <xf numFmtId="0" fontId="12" fillId="6" borderId="1" xfId="0" applyFont="1" applyFill="1" applyBorder="1"/>
    <xf numFmtId="0" fontId="10" fillId="6" borderId="1" xfId="0" applyFont="1" applyFill="1" applyBorder="1"/>
    <xf numFmtId="0" fontId="8" fillId="6" borderId="1" xfId="0" applyFont="1" applyFill="1" applyBorder="1"/>
    <xf numFmtId="0" fontId="4" fillId="8" borderId="1" xfId="1" applyFont="1" applyFill="1" applyBorder="1"/>
    <xf numFmtId="0" fontId="7" fillId="8" borderId="1" xfId="1" applyFont="1" applyFill="1" applyBorder="1"/>
    <xf numFmtId="166" fontId="8" fillId="8" borderId="1" xfId="0" applyNumberFormat="1" applyFont="1" applyFill="1" applyBorder="1"/>
    <xf numFmtId="0" fontId="7" fillId="3" borderId="1" xfId="1" applyFont="1" applyFill="1" applyBorder="1"/>
    <xf numFmtId="166" fontId="8" fillId="3" borderId="1" xfId="0" applyNumberFormat="1" applyFont="1" applyFill="1" applyBorder="1"/>
    <xf numFmtId="0" fontId="2" fillId="9" borderId="1" xfId="0" applyNumberFormat="1" applyFont="1" applyFill="1" applyBorder="1"/>
    <xf numFmtId="0" fontId="3" fillId="9" borderId="1" xfId="0" applyFont="1" applyFill="1" applyBorder="1" applyAlignment="1" applyProtection="1">
      <alignment horizontal="left" vertical="top"/>
      <protection locked="0"/>
    </xf>
    <xf numFmtId="0" fontId="2" fillId="9" borderId="1" xfId="0" applyFont="1" applyFill="1" applyBorder="1"/>
    <xf numFmtId="0" fontId="3" fillId="9" borderId="1" xfId="0" applyFont="1" applyFill="1" applyBorder="1"/>
    <xf numFmtId="0" fontId="7" fillId="9" borderId="1" xfId="1" applyFont="1" applyFill="1" applyBorder="1"/>
    <xf numFmtId="0" fontId="7" fillId="9" borderId="1" xfId="1" applyFont="1" applyFill="1" applyBorder="1" applyAlignment="1"/>
    <xf numFmtId="0" fontId="8" fillId="9" borderId="1" xfId="0" applyFont="1" applyFill="1" applyBorder="1"/>
    <xf numFmtId="0" fontId="2" fillId="9" borderId="0" xfId="0" applyFont="1" applyFill="1"/>
    <xf numFmtId="0" fontId="2" fillId="9" borderId="1" xfId="0" applyNumberFormat="1" applyFont="1" applyFill="1" applyBorder="1" applyAlignment="1"/>
    <xf numFmtId="0" fontId="1" fillId="2" borderId="1" xfId="0" applyNumberFormat="1" applyFont="1" applyFill="1" applyBorder="1"/>
    <xf numFmtId="0" fontId="1" fillId="2" borderId="1" xfId="0" applyFont="1" applyFill="1" applyBorder="1"/>
    <xf numFmtId="0" fontId="1" fillId="2" borderId="1" xfId="1" applyFont="1" applyFill="1" applyBorder="1"/>
    <xf numFmtId="0" fontId="8" fillId="2" borderId="1" xfId="0" applyFont="1" applyFill="1" applyBorder="1"/>
    <xf numFmtId="0" fontId="2" fillId="4" borderId="1" xfId="0" applyFont="1" applyFill="1" applyBorder="1" applyAlignment="1">
      <alignment horizontal="right"/>
    </xf>
    <xf numFmtId="0" fontId="2" fillId="4" borderId="1" xfId="0" applyNumberFormat="1" applyFont="1" applyFill="1" applyBorder="1" applyAlignment="1">
      <alignment horizontal="right"/>
    </xf>
    <xf numFmtId="0" fontId="12" fillId="8" borderId="1" xfId="1" applyFont="1" applyFill="1" applyBorder="1"/>
    <xf numFmtId="0" fontId="12" fillId="0" borderId="1" xfId="1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V32"/>
  <sheetViews>
    <sheetView tabSelected="1" topLeftCell="U17" zoomScale="120" zoomScaleNormal="120" zoomScalePageLayoutView="125" workbookViewId="0">
      <selection activeCell="Y5" sqref="Y5:Z27"/>
    </sheetView>
  </sheetViews>
  <sheetFormatPr defaultColWidth="8.85546875" defaultRowHeight="15"/>
  <cols>
    <col min="1" max="1" width="3.85546875" style="6" customWidth="1"/>
    <col min="2" max="2" width="9.85546875" style="6" customWidth="1"/>
    <col min="3" max="3" width="6.28515625" style="6" customWidth="1"/>
    <col min="4" max="4" width="5.7109375" style="6" customWidth="1"/>
    <col min="5" max="5" width="2.42578125" style="6" hidden="1" customWidth="1"/>
    <col min="6" max="6" width="7.140625" style="6" customWidth="1"/>
    <col min="7" max="7" width="5.42578125" style="6" customWidth="1"/>
    <col min="8" max="8" width="5.85546875" style="6" customWidth="1"/>
    <col min="9" max="9" width="8.140625" style="6" customWidth="1"/>
    <col min="10" max="10" width="6.28515625" style="6" customWidth="1"/>
    <col min="11" max="12" width="6.42578125" style="6" customWidth="1"/>
    <col min="13" max="13" width="3.42578125" style="6" customWidth="1"/>
    <col min="14" max="14" width="10" style="6" customWidth="1"/>
    <col min="15" max="15" width="6.28515625" style="6" customWidth="1"/>
    <col min="16" max="16" width="7.85546875" style="6" customWidth="1"/>
    <col min="17" max="17" width="6.42578125" style="6" customWidth="1"/>
    <col min="18" max="18" width="6" style="6" customWidth="1"/>
    <col min="19" max="19" width="8.140625" style="6" customWidth="1"/>
    <col min="20" max="20" width="6.28515625" style="6" customWidth="1"/>
    <col min="21" max="21" width="6.85546875" style="6" customWidth="1"/>
    <col min="22" max="22" width="10.5703125" style="6" customWidth="1"/>
    <col min="23" max="23" width="6.7109375" style="6" customWidth="1"/>
    <col min="24" max="24" width="6.28515625" style="6" customWidth="1"/>
    <col min="25" max="26" width="8.85546875" style="6"/>
    <col min="28" max="34" width="6.5703125" customWidth="1"/>
    <col min="35" max="35" width="4.7109375" customWidth="1"/>
    <col min="36" max="36" width="8.5703125" customWidth="1"/>
    <col min="38" max="38" width="7.5703125" style="33" customWidth="1"/>
    <col min="39" max="39" width="6.7109375" customWidth="1"/>
    <col min="42" max="42" width="7.42578125" customWidth="1"/>
    <col min="43" max="44" width="9.28515625" customWidth="1"/>
  </cols>
  <sheetData>
    <row r="1" spans="1:48">
      <c r="B1" s="14" t="s">
        <v>92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91" t="s">
        <v>93</v>
      </c>
      <c r="O1" s="91"/>
      <c r="P1" s="91"/>
      <c r="Q1" s="91"/>
      <c r="R1" s="91"/>
      <c r="S1" s="91"/>
      <c r="T1" s="91"/>
      <c r="U1" s="91"/>
      <c r="V1" s="91"/>
      <c r="X1" s="21" t="s">
        <v>96</v>
      </c>
      <c r="Y1" s="21"/>
      <c r="Z1" s="21"/>
      <c r="AA1" s="28" t="s">
        <v>95</v>
      </c>
      <c r="AB1" s="28"/>
      <c r="AC1" s="28"/>
      <c r="AD1" s="28"/>
      <c r="AE1" s="28"/>
      <c r="AF1" s="28"/>
      <c r="AG1" s="28"/>
      <c r="AH1" s="28"/>
      <c r="AI1" s="34" t="s">
        <v>98</v>
      </c>
      <c r="AJ1" s="34"/>
      <c r="AK1" s="34"/>
      <c r="AL1" s="19"/>
      <c r="AM1" s="37" t="s">
        <v>117</v>
      </c>
      <c r="AN1" s="37"/>
      <c r="AO1" s="38"/>
      <c r="AP1" s="60" t="s">
        <v>104</v>
      </c>
      <c r="AQ1" s="60"/>
      <c r="AR1" s="60"/>
      <c r="AS1" s="61" t="s">
        <v>119</v>
      </c>
      <c r="AT1" s="61"/>
      <c r="AU1" s="61"/>
    </row>
    <row r="2" spans="1:48" ht="15.75">
      <c r="A2" s="3"/>
      <c r="B2" s="15" t="s">
        <v>0</v>
      </c>
      <c r="C2" s="16" t="s">
        <v>1</v>
      </c>
      <c r="D2" s="15" t="s">
        <v>2</v>
      </c>
      <c r="E2" s="15"/>
      <c r="F2" s="17" t="s">
        <v>83</v>
      </c>
      <c r="G2" s="17" t="s">
        <v>81</v>
      </c>
      <c r="H2" s="17" t="s">
        <v>3</v>
      </c>
      <c r="I2" s="17" t="s">
        <v>4</v>
      </c>
      <c r="J2" s="17" t="s">
        <v>82</v>
      </c>
      <c r="K2" s="16" t="s">
        <v>5</v>
      </c>
      <c r="L2" s="15" t="s">
        <v>6</v>
      </c>
      <c r="M2" s="15" t="s">
        <v>7</v>
      </c>
      <c r="N2" s="84" t="s">
        <v>8</v>
      </c>
      <c r="O2" s="84" t="s">
        <v>9</v>
      </c>
      <c r="P2" s="86" t="s">
        <v>83</v>
      </c>
      <c r="Q2" s="86" t="s">
        <v>84</v>
      </c>
      <c r="R2" s="86" t="s">
        <v>3</v>
      </c>
      <c r="S2" s="86" t="s">
        <v>4</v>
      </c>
      <c r="T2" s="86" t="s">
        <v>85</v>
      </c>
      <c r="U2" s="92" t="s">
        <v>10</v>
      </c>
      <c r="V2" s="84" t="s">
        <v>11</v>
      </c>
      <c r="W2" s="4" t="s">
        <v>120</v>
      </c>
      <c r="X2" s="97" t="s">
        <v>99</v>
      </c>
      <c r="Y2" s="25" t="s">
        <v>12</v>
      </c>
      <c r="Z2" s="25" t="s">
        <v>101</v>
      </c>
      <c r="AA2" s="29" t="s">
        <v>102</v>
      </c>
      <c r="AB2" s="30" t="s">
        <v>83</v>
      </c>
      <c r="AC2" s="30" t="s">
        <v>81</v>
      </c>
      <c r="AD2" s="30" t="s">
        <v>3</v>
      </c>
      <c r="AE2" s="30" t="s">
        <v>4</v>
      </c>
      <c r="AF2" s="30" t="s">
        <v>82</v>
      </c>
      <c r="AG2" s="31" t="s">
        <v>5</v>
      </c>
      <c r="AH2" s="32" t="s">
        <v>6</v>
      </c>
      <c r="AI2" s="35" t="s">
        <v>100</v>
      </c>
      <c r="AJ2" s="36" t="s">
        <v>12</v>
      </c>
      <c r="AK2" s="39" t="s">
        <v>103</v>
      </c>
      <c r="AL2" s="50" t="s">
        <v>118</v>
      </c>
      <c r="AM2" s="41" t="s">
        <v>99</v>
      </c>
      <c r="AN2" s="53" t="s">
        <v>12</v>
      </c>
      <c r="AO2" s="38" t="s">
        <v>103</v>
      </c>
      <c r="AP2" s="62" t="s">
        <v>99</v>
      </c>
      <c r="AQ2" s="60" t="s">
        <v>12</v>
      </c>
      <c r="AR2" s="60" t="s">
        <v>103</v>
      </c>
      <c r="AS2" s="32" t="s">
        <v>99</v>
      </c>
      <c r="AT2" s="61" t="s">
        <v>12</v>
      </c>
      <c r="AU2" s="61" t="s">
        <v>103</v>
      </c>
    </row>
    <row r="3" spans="1:48">
      <c r="A3" s="3">
        <v>1</v>
      </c>
      <c r="B3" s="93" t="s">
        <v>13</v>
      </c>
      <c r="C3" s="5">
        <v>1995</v>
      </c>
      <c r="D3" s="1">
        <v>1996</v>
      </c>
      <c r="E3" s="2" t="s">
        <v>14</v>
      </c>
      <c r="F3" s="3">
        <v>4.84</v>
      </c>
      <c r="G3" s="3">
        <v>2.68</v>
      </c>
      <c r="H3" s="3">
        <v>18</v>
      </c>
      <c r="I3" s="3">
        <v>1.0886400000000001</v>
      </c>
      <c r="J3" s="3">
        <v>121</v>
      </c>
      <c r="K3" s="3">
        <v>0.1487603305785124</v>
      </c>
      <c r="L3" s="3">
        <v>0.55371900826446285</v>
      </c>
      <c r="M3" s="3">
        <v>1</v>
      </c>
      <c r="N3" s="84" t="s">
        <v>15</v>
      </c>
      <c r="O3" s="3">
        <v>1</v>
      </c>
      <c r="P3" s="3">
        <v>9.48</v>
      </c>
      <c r="Q3" s="3">
        <v>5.04</v>
      </c>
      <c r="R3" s="3">
        <v>24</v>
      </c>
      <c r="S3" s="3">
        <v>1.7443600000000001</v>
      </c>
      <c r="T3" s="3">
        <v>237</v>
      </c>
      <c r="U3" s="3">
        <v>0.10126582278481013</v>
      </c>
      <c r="V3" s="44">
        <v>0.53164556962025311</v>
      </c>
      <c r="W3" s="3">
        <v>1</v>
      </c>
      <c r="X3" s="98">
        <v>2</v>
      </c>
      <c r="Y3" s="27">
        <f>(X3/H3)*100</f>
        <v>11.111111111111111</v>
      </c>
      <c r="Z3" s="3">
        <f t="shared" ref="Z3:Z30" si="0">2*X3/(H3+R3)</f>
        <v>9.5238095238095233E-2</v>
      </c>
      <c r="AA3" s="61"/>
      <c r="AB3" s="18"/>
      <c r="AC3" s="18"/>
      <c r="AD3" s="18"/>
      <c r="AE3" s="18"/>
      <c r="AF3" s="18"/>
      <c r="AG3" s="18"/>
      <c r="AH3" s="18"/>
      <c r="AI3" s="36"/>
      <c r="AJ3" s="18"/>
      <c r="AK3" s="40"/>
      <c r="AL3" s="19"/>
      <c r="AM3" s="72"/>
      <c r="AN3" s="40"/>
      <c r="AO3" s="18"/>
      <c r="AP3" s="60"/>
      <c r="AQ3" s="18"/>
      <c r="AR3" s="18"/>
      <c r="AS3" s="61"/>
      <c r="AT3" s="18"/>
      <c r="AU3" s="18"/>
    </row>
    <row r="4" spans="1:48">
      <c r="A4" s="3">
        <v>2</v>
      </c>
      <c r="B4" s="93" t="s">
        <v>16</v>
      </c>
      <c r="C4" s="5">
        <v>1994</v>
      </c>
      <c r="D4" s="1">
        <v>1996</v>
      </c>
      <c r="E4" s="2" t="s">
        <v>17</v>
      </c>
      <c r="F4" s="3">
        <v>9.56</v>
      </c>
      <c r="G4" s="3">
        <v>5.2</v>
      </c>
      <c r="H4" s="3">
        <v>54</v>
      </c>
      <c r="I4" s="7">
        <v>1.9694400000000001</v>
      </c>
      <c r="J4" s="3">
        <v>239</v>
      </c>
      <c r="K4" s="3">
        <v>0.22594142259414227</v>
      </c>
      <c r="L4" s="3">
        <v>0.66666666666666663</v>
      </c>
      <c r="M4" s="4">
        <v>2</v>
      </c>
      <c r="N4" s="84" t="s">
        <v>18</v>
      </c>
      <c r="O4" s="3">
        <v>2</v>
      </c>
      <c r="P4" s="3">
        <v>10.32</v>
      </c>
      <c r="Q4" s="3">
        <v>4.68</v>
      </c>
      <c r="R4" s="3">
        <v>37</v>
      </c>
      <c r="S4" s="3">
        <v>1.9062399999999999</v>
      </c>
      <c r="T4" s="3">
        <v>251</v>
      </c>
      <c r="U4" s="3">
        <v>0.1434108527131783</v>
      </c>
      <c r="V4" s="44">
        <v>0.36363636363636365</v>
      </c>
      <c r="W4" s="3">
        <v>2</v>
      </c>
      <c r="X4" s="98">
        <v>12</v>
      </c>
      <c r="Y4" s="27">
        <f>(X4/H4)*100</f>
        <v>22.222222222222221</v>
      </c>
      <c r="Z4" s="3">
        <f t="shared" si="0"/>
        <v>0.26373626373626374</v>
      </c>
      <c r="AA4" s="61"/>
      <c r="AB4" s="18"/>
      <c r="AC4" s="18"/>
      <c r="AD4" s="18"/>
      <c r="AE4" s="18"/>
      <c r="AF4" s="18"/>
      <c r="AG4" s="18"/>
      <c r="AH4" s="18"/>
      <c r="AI4" s="36"/>
      <c r="AJ4" s="18"/>
      <c r="AK4" s="40"/>
      <c r="AM4" s="37"/>
      <c r="AN4" s="40"/>
      <c r="AO4" s="18"/>
      <c r="AP4" s="60"/>
      <c r="AQ4" s="18"/>
      <c r="AR4" s="18"/>
      <c r="AS4" s="61"/>
      <c r="AT4" s="18"/>
      <c r="AU4" s="18"/>
    </row>
    <row r="5" spans="1:48" ht="15.75">
      <c r="A5" s="3">
        <v>3</v>
      </c>
      <c r="B5" s="93" t="s">
        <v>19</v>
      </c>
      <c r="C5" s="5">
        <v>1994</v>
      </c>
      <c r="D5" s="1">
        <v>1996</v>
      </c>
      <c r="E5" s="2" t="s">
        <v>20</v>
      </c>
      <c r="F5" s="3">
        <v>9.7200000000000006</v>
      </c>
      <c r="G5" s="3">
        <v>4.96</v>
      </c>
      <c r="H5" s="3">
        <v>48</v>
      </c>
      <c r="I5" s="4">
        <v>1.8418400000000004</v>
      </c>
      <c r="J5" s="3">
        <v>243</v>
      </c>
      <c r="K5" s="3">
        <v>0.19753086419753085</v>
      </c>
      <c r="L5" s="3">
        <v>0.6</v>
      </c>
      <c r="M5" s="4">
        <v>2</v>
      </c>
      <c r="N5" s="84" t="s">
        <v>21</v>
      </c>
      <c r="O5" s="3">
        <v>2</v>
      </c>
      <c r="P5" s="3">
        <v>7.4</v>
      </c>
      <c r="Q5" s="3">
        <v>4.92</v>
      </c>
      <c r="R5" s="3">
        <v>27</v>
      </c>
      <c r="S5" s="3">
        <v>1.5013600000000002</v>
      </c>
      <c r="T5" s="3">
        <v>185</v>
      </c>
      <c r="U5" s="3">
        <v>0.14594594594594595</v>
      </c>
      <c r="V5" s="44">
        <v>0.66486486486486485</v>
      </c>
      <c r="W5" s="3">
        <v>2</v>
      </c>
      <c r="X5" s="98">
        <v>6</v>
      </c>
      <c r="Y5" s="27">
        <f t="shared" ref="Y5:Y30" si="1">(X5/H5)*100</f>
        <v>12.5</v>
      </c>
      <c r="Z5" s="3">
        <f t="shared" si="0"/>
        <v>0.16</v>
      </c>
      <c r="AA5" s="65" t="s">
        <v>105</v>
      </c>
      <c r="AB5" s="26">
        <v>8.9600000000000009</v>
      </c>
      <c r="AC5" s="26">
        <v>4</v>
      </c>
      <c r="AD5" s="22">
        <v>17</v>
      </c>
      <c r="AE5" s="26">
        <v>1.9999999999999998</v>
      </c>
      <c r="AF5" s="26">
        <v>224</v>
      </c>
      <c r="AG5" s="26">
        <v>7.5892857142857137E-2</v>
      </c>
      <c r="AH5" s="26">
        <v>0.4464285714285714</v>
      </c>
      <c r="AI5" s="67">
        <v>1</v>
      </c>
      <c r="AJ5" s="57">
        <f>(AI5/H5)*100</f>
        <v>2.083333333333333</v>
      </c>
      <c r="AK5" s="33">
        <f>2*AI5/(AD5+H5)</f>
        <v>3.0769230769230771E-2</v>
      </c>
      <c r="AL5" s="51">
        <v>0</v>
      </c>
      <c r="AM5" s="73">
        <v>1</v>
      </c>
      <c r="AN5" s="54">
        <f>(AM5/H5)*100</f>
        <v>2.083333333333333</v>
      </c>
      <c r="AO5" s="47">
        <f>2*AM5/(AD5+H5)</f>
        <v>3.0769230769230771E-2</v>
      </c>
      <c r="AP5" s="79">
        <v>3</v>
      </c>
      <c r="AQ5" s="59">
        <f>(AP5/R5)*100</f>
        <v>11.111111111111111</v>
      </c>
      <c r="AR5" s="59">
        <f>(2*AP5)/(AD5+R5)</f>
        <v>0.13636363636363635</v>
      </c>
      <c r="AS5" s="24"/>
      <c r="AT5" s="19"/>
      <c r="AU5" s="19"/>
      <c r="AV5" s="33"/>
    </row>
    <row r="6" spans="1:48" ht="15.75">
      <c r="A6" s="3">
        <v>4</v>
      </c>
      <c r="B6" s="93" t="s">
        <v>22</v>
      </c>
      <c r="C6" s="5">
        <v>1996</v>
      </c>
      <c r="D6" s="1">
        <v>1997</v>
      </c>
      <c r="E6" s="2" t="s">
        <v>23</v>
      </c>
      <c r="F6" s="3">
        <v>8.16</v>
      </c>
      <c r="G6" s="3">
        <v>3</v>
      </c>
      <c r="H6" s="3">
        <v>18</v>
      </c>
      <c r="I6" s="3">
        <v>2.1308000000000002</v>
      </c>
      <c r="J6" s="3">
        <v>204</v>
      </c>
      <c r="K6" s="3">
        <v>8.8235294117647065E-2</v>
      </c>
      <c r="L6" s="3">
        <v>0.36764705882352938</v>
      </c>
      <c r="M6" s="4">
        <v>1</v>
      </c>
      <c r="N6" s="84" t="s">
        <v>24</v>
      </c>
      <c r="O6" s="3">
        <v>1</v>
      </c>
      <c r="P6" s="3">
        <v>11.48</v>
      </c>
      <c r="Q6" s="3">
        <v>5.72</v>
      </c>
      <c r="R6" s="3">
        <v>17</v>
      </c>
      <c r="S6" s="3">
        <v>2.41092</v>
      </c>
      <c r="T6" s="3">
        <v>287</v>
      </c>
      <c r="U6" s="3">
        <v>5.9233449477351915E-2</v>
      </c>
      <c r="V6" s="44">
        <v>0.49825783972125431</v>
      </c>
      <c r="W6" s="3">
        <v>1</v>
      </c>
      <c r="X6" s="98">
        <v>3</v>
      </c>
      <c r="Y6" s="27">
        <f t="shared" si="1"/>
        <v>16.666666666666664</v>
      </c>
      <c r="Z6" s="3">
        <f t="shared" si="0"/>
        <v>0.17142857142857143</v>
      </c>
      <c r="AA6" s="61"/>
      <c r="AB6" s="26"/>
      <c r="AC6" s="26"/>
      <c r="AD6" s="22"/>
      <c r="AE6" s="26"/>
      <c r="AF6" s="26"/>
      <c r="AG6" s="26"/>
      <c r="AH6" s="26"/>
      <c r="AI6" s="67"/>
      <c r="AJ6" s="57"/>
      <c r="AK6" s="33"/>
      <c r="AL6" s="46"/>
      <c r="AM6" s="73"/>
      <c r="AN6" s="54"/>
      <c r="AO6" s="47"/>
      <c r="AP6" s="79"/>
      <c r="AQ6" s="59"/>
      <c r="AR6" s="59"/>
      <c r="AS6" s="24"/>
      <c r="AT6" s="19"/>
      <c r="AU6" s="19"/>
      <c r="AV6" s="33"/>
    </row>
    <row r="7" spans="1:48" ht="15.75">
      <c r="A7" s="3">
        <v>5</v>
      </c>
      <c r="B7" s="93" t="s">
        <v>25</v>
      </c>
      <c r="C7" s="5">
        <v>1996</v>
      </c>
      <c r="D7" s="1">
        <v>1997</v>
      </c>
      <c r="E7" s="2" t="s">
        <v>26</v>
      </c>
      <c r="F7" s="3">
        <v>9.76</v>
      </c>
      <c r="G7" s="3">
        <v>4.5999999999999996</v>
      </c>
      <c r="H7" s="3">
        <v>15</v>
      </c>
      <c r="I7" s="3">
        <v>1.4608400000000001</v>
      </c>
      <c r="J7" s="3">
        <v>244</v>
      </c>
      <c r="K7" s="3">
        <v>6.1475409836065573E-2</v>
      </c>
      <c r="L7" s="3">
        <v>0.47131147540983603</v>
      </c>
      <c r="M7" s="4">
        <v>1</v>
      </c>
      <c r="N7" s="84" t="s">
        <v>27</v>
      </c>
      <c r="O7" s="4">
        <v>1</v>
      </c>
      <c r="P7" s="4">
        <v>10.88</v>
      </c>
      <c r="Q7" s="4">
        <v>5.52</v>
      </c>
      <c r="R7" s="3">
        <v>62</v>
      </c>
      <c r="S7" s="3">
        <v>2.0414799999999995</v>
      </c>
      <c r="T7" s="3">
        <v>272</v>
      </c>
      <c r="U7" s="3">
        <v>0.22794117647058823</v>
      </c>
      <c r="V7" s="44">
        <v>0.50735294117647056</v>
      </c>
      <c r="W7" s="3">
        <v>1</v>
      </c>
      <c r="X7" s="98">
        <v>8</v>
      </c>
      <c r="Y7" s="27">
        <f t="shared" si="1"/>
        <v>53.333333333333336</v>
      </c>
      <c r="Z7" s="3">
        <f t="shared" si="0"/>
        <v>0.20779220779220781</v>
      </c>
      <c r="AA7" s="65" t="s">
        <v>106</v>
      </c>
      <c r="AB7" s="26">
        <v>9.24</v>
      </c>
      <c r="AC7" s="26">
        <v>4.4800000000000004</v>
      </c>
      <c r="AD7" s="23">
        <v>19</v>
      </c>
      <c r="AE7" s="26">
        <v>1.970119999999995</v>
      </c>
      <c r="AF7" s="26">
        <v>231</v>
      </c>
      <c r="AG7" s="26">
        <v>8.2251082251082255E-2</v>
      </c>
      <c r="AH7" s="26">
        <v>0.48484848484848486</v>
      </c>
      <c r="AI7" s="68">
        <v>0</v>
      </c>
      <c r="AJ7" s="100">
        <v>0</v>
      </c>
      <c r="AK7" s="100">
        <v>0</v>
      </c>
      <c r="AL7" s="19"/>
      <c r="AM7" s="74">
        <v>0</v>
      </c>
      <c r="AN7" s="100">
        <v>0</v>
      </c>
      <c r="AO7" s="100">
        <v>0</v>
      </c>
      <c r="AP7" s="79">
        <v>4</v>
      </c>
      <c r="AQ7" s="59">
        <f>(AP7/R7)*100</f>
        <v>6.4516129032258061</v>
      </c>
      <c r="AR7" s="59">
        <f>(2*AP7)/(AD7+R7)</f>
        <v>9.8765432098765427E-2</v>
      </c>
      <c r="AS7" s="24"/>
      <c r="AT7" s="19"/>
      <c r="AU7" s="19"/>
      <c r="AV7" s="33"/>
    </row>
    <row r="8" spans="1:48" ht="15.75">
      <c r="A8" s="3">
        <v>6</v>
      </c>
      <c r="B8" s="93" t="s">
        <v>28</v>
      </c>
      <c r="C8" s="5">
        <v>1996</v>
      </c>
      <c r="D8" s="1">
        <v>1998</v>
      </c>
      <c r="E8" s="1"/>
      <c r="F8" s="3">
        <v>8.4</v>
      </c>
      <c r="G8" s="3">
        <v>4.68</v>
      </c>
      <c r="H8" s="3">
        <v>27</v>
      </c>
      <c r="I8" s="3">
        <v>2.0391599999999999</v>
      </c>
      <c r="J8" s="4">
        <v>210</v>
      </c>
      <c r="K8" s="4">
        <v>0.12857142857142856</v>
      </c>
      <c r="L8" s="3">
        <v>0.55714285714285705</v>
      </c>
      <c r="M8" s="4">
        <v>2</v>
      </c>
      <c r="N8" s="84" t="s">
        <v>27</v>
      </c>
      <c r="O8" s="3">
        <v>1</v>
      </c>
      <c r="P8" s="3">
        <v>10.88</v>
      </c>
      <c r="Q8" s="3">
        <v>5.52</v>
      </c>
      <c r="R8" s="3">
        <v>62</v>
      </c>
      <c r="S8" s="3">
        <v>2.0414799999999995</v>
      </c>
      <c r="T8" s="3">
        <v>272</v>
      </c>
      <c r="U8" s="3">
        <v>0.22794117647058823</v>
      </c>
      <c r="V8" s="44">
        <v>0.50735294117647056</v>
      </c>
      <c r="W8" s="3">
        <v>1</v>
      </c>
      <c r="X8" s="98">
        <v>7</v>
      </c>
      <c r="Y8" s="27">
        <f t="shared" si="1"/>
        <v>25.925925925925924</v>
      </c>
      <c r="Z8" s="3">
        <f t="shared" si="0"/>
        <v>0.15730337078651685</v>
      </c>
      <c r="AA8" s="65" t="s">
        <v>106</v>
      </c>
      <c r="AB8" s="26">
        <v>9.24</v>
      </c>
      <c r="AC8" s="26">
        <v>4.4800000000000004</v>
      </c>
      <c r="AD8" s="23">
        <v>19</v>
      </c>
      <c r="AE8" s="26">
        <v>1.970119999999995</v>
      </c>
      <c r="AF8" s="26">
        <v>231</v>
      </c>
      <c r="AG8" s="26">
        <v>8.2251082251082255E-2</v>
      </c>
      <c r="AH8" s="26">
        <v>0.48484848484848486</v>
      </c>
      <c r="AI8" s="69">
        <v>2</v>
      </c>
      <c r="AJ8" s="57">
        <f>(AI8/H8)*100</f>
        <v>7.4074074074074066</v>
      </c>
      <c r="AK8" s="33">
        <f>2*AI8/(AD8+H8)</f>
        <v>8.6956521739130432E-2</v>
      </c>
      <c r="AL8" s="52">
        <v>1</v>
      </c>
      <c r="AM8" s="75">
        <v>1</v>
      </c>
      <c r="AN8" s="54">
        <f>(AM8/H8)*100</f>
        <v>3.7037037037037033</v>
      </c>
      <c r="AO8" s="47">
        <f>2*AM8/(AD8+H8)</f>
        <v>4.3478260869565216E-2</v>
      </c>
      <c r="AP8" s="79"/>
      <c r="AQ8" s="59"/>
      <c r="AR8" s="59"/>
      <c r="AS8" s="24"/>
      <c r="AT8" s="19"/>
      <c r="AU8" s="19"/>
      <c r="AV8" s="33"/>
    </row>
    <row r="9" spans="1:48" ht="15.75">
      <c r="A9" s="3">
        <v>7</v>
      </c>
      <c r="B9" s="93" t="s">
        <v>29</v>
      </c>
      <c r="C9" s="5">
        <v>1997</v>
      </c>
      <c r="D9" s="1">
        <v>1998</v>
      </c>
      <c r="E9" s="2" t="s">
        <v>30</v>
      </c>
      <c r="F9" s="3">
        <v>8.56</v>
      </c>
      <c r="G9" s="3">
        <v>3.52</v>
      </c>
      <c r="H9" s="3">
        <v>19</v>
      </c>
      <c r="I9" s="4">
        <v>1.4483333333333335</v>
      </c>
      <c r="J9" s="3">
        <v>214</v>
      </c>
      <c r="K9" s="3">
        <v>8.8785046728971959E-2</v>
      </c>
      <c r="L9" s="3">
        <v>0.41121495327102803</v>
      </c>
      <c r="M9" s="4">
        <v>1</v>
      </c>
      <c r="N9" s="84" t="s">
        <v>31</v>
      </c>
      <c r="O9" s="3">
        <v>1</v>
      </c>
      <c r="P9" s="3">
        <v>11.68</v>
      </c>
      <c r="Q9" s="3">
        <v>5.48</v>
      </c>
      <c r="R9" s="3">
        <v>25</v>
      </c>
      <c r="S9" s="3">
        <v>2.2482000000000002</v>
      </c>
      <c r="T9" s="3">
        <v>292</v>
      </c>
      <c r="U9" s="3">
        <v>8.5616438356164379E-2</v>
      </c>
      <c r="V9" s="44">
        <v>0.46917808219178087</v>
      </c>
      <c r="W9" s="3">
        <v>2</v>
      </c>
      <c r="X9" s="98">
        <v>1</v>
      </c>
      <c r="Y9" s="27">
        <f t="shared" si="1"/>
        <v>5.2631578947368416</v>
      </c>
      <c r="Z9" s="3">
        <f t="shared" si="0"/>
        <v>4.5454545454545456E-2</v>
      </c>
      <c r="AA9" s="65" t="s">
        <v>107</v>
      </c>
      <c r="AB9" s="26">
        <v>7.52</v>
      </c>
      <c r="AC9" s="26">
        <v>3.72</v>
      </c>
      <c r="AD9" s="23">
        <v>15</v>
      </c>
      <c r="AE9" s="26">
        <v>1.6800000000000004</v>
      </c>
      <c r="AF9" s="26">
        <v>188</v>
      </c>
      <c r="AG9" s="26">
        <v>7.9787234042553196E-2</v>
      </c>
      <c r="AH9" s="26">
        <v>0.49468085106382986</v>
      </c>
      <c r="AI9" s="68">
        <v>0</v>
      </c>
      <c r="AJ9" s="100">
        <v>0</v>
      </c>
      <c r="AK9" s="100">
        <v>0</v>
      </c>
      <c r="AL9" s="46"/>
      <c r="AM9" s="76">
        <v>0</v>
      </c>
      <c r="AN9" s="100">
        <v>0</v>
      </c>
      <c r="AO9" s="100">
        <v>0</v>
      </c>
      <c r="AP9" s="99">
        <v>0</v>
      </c>
      <c r="AQ9" s="100">
        <f>(AP9/R9)*100</f>
        <v>0</v>
      </c>
      <c r="AR9" s="100">
        <f>(2*AP9)/(AD9+R9)</f>
        <v>0</v>
      </c>
      <c r="AS9" s="24"/>
      <c r="AT9" s="19"/>
      <c r="AU9" s="19"/>
      <c r="AV9" s="33"/>
    </row>
    <row r="10" spans="1:48" ht="15.75">
      <c r="A10" s="3">
        <v>8</v>
      </c>
      <c r="B10" s="93" t="s">
        <v>32</v>
      </c>
      <c r="C10" s="5">
        <v>1997</v>
      </c>
      <c r="D10" s="1">
        <v>1998</v>
      </c>
      <c r="E10" s="2" t="s">
        <v>33</v>
      </c>
      <c r="F10" s="3">
        <v>9.52</v>
      </c>
      <c r="G10" s="3">
        <v>4.92</v>
      </c>
      <c r="H10" s="4">
        <v>31</v>
      </c>
      <c r="I10" s="3">
        <v>1.9282799999999998</v>
      </c>
      <c r="J10" s="3">
        <v>238</v>
      </c>
      <c r="K10" s="3">
        <v>0.13025210084033614</v>
      </c>
      <c r="L10" s="3">
        <v>0.51680672268907568</v>
      </c>
      <c r="M10" s="4">
        <v>1</v>
      </c>
      <c r="N10" s="84" t="s">
        <v>31</v>
      </c>
      <c r="O10" s="3">
        <v>1</v>
      </c>
      <c r="P10" s="3">
        <v>11.68</v>
      </c>
      <c r="Q10" s="3">
        <v>5.48</v>
      </c>
      <c r="R10" s="3">
        <v>25</v>
      </c>
      <c r="S10" s="3">
        <v>2.2482000000000002</v>
      </c>
      <c r="T10" s="3">
        <v>292</v>
      </c>
      <c r="U10" s="3">
        <v>8.5616438356164379E-2</v>
      </c>
      <c r="V10" s="44">
        <v>0.46917808219178087</v>
      </c>
      <c r="W10" s="3">
        <v>2</v>
      </c>
      <c r="X10" s="98">
        <v>1</v>
      </c>
      <c r="Y10" s="27">
        <f t="shared" si="1"/>
        <v>3.225806451612903</v>
      </c>
      <c r="Z10" s="3">
        <f t="shared" si="0"/>
        <v>3.5714285714285712E-2</v>
      </c>
      <c r="AA10" s="65" t="s">
        <v>107</v>
      </c>
      <c r="AB10" s="26">
        <v>7.52</v>
      </c>
      <c r="AC10" s="26">
        <v>3.72</v>
      </c>
      <c r="AD10" s="23">
        <v>15</v>
      </c>
      <c r="AE10" s="26">
        <v>1.6800000000000004</v>
      </c>
      <c r="AF10" s="26">
        <v>188</v>
      </c>
      <c r="AG10" s="26">
        <v>7.9787234042553196E-2</v>
      </c>
      <c r="AH10" s="26">
        <v>0.49468085106382986</v>
      </c>
      <c r="AI10" s="68">
        <v>0</v>
      </c>
      <c r="AJ10" s="100">
        <v>0</v>
      </c>
      <c r="AK10" s="100">
        <v>0</v>
      </c>
      <c r="AL10" s="46"/>
      <c r="AM10" s="76">
        <v>0</v>
      </c>
      <c r="AN10" s="100">
        <v>0</v>
      </c>
      <c r="AO10" s="100">
        <v>0</v>
      </c>
      <c r="AP10" s="80"/>
      <c r="AQ10" s="59"/>
      <c r="AR10" s="59"/>
      <c r="AS10" s="82"/>
      <c r="AT10" s="19"/>
      <c r="AU10" s="19"/>
      <c r="AV10" s="33"/>
    </row>
    <row r="11" spans="1:48" ht="15.75">
      <c r="A11" s="3">
        <v>9</v>
      </c>
      <c r="B11" s="93" t="s">
        <v>34</v>
      </c>
      <c r="C11" s="5">
        <v>1998</v>
      </c>
      <c r="D11" s="1">
        <v>1999</v>
      </c>
      <c r="E11" s="2" t="s">
        <v>35</v>
      </c>
      <c r="F11" s="3">
        <v>10.72</v>
      </c>
      <c r="G11" s="3">
        <v>5.92</v>
      </c>
      <c r="H11" s="3">
        <v>25</v>
      </c>
      <c r="I11" s="3">
        <v>1.9032</v>
      </c>
      <c r="J11" s="3">
        <v>268</v>
      </c>
      <c r="K11" s="3">
        <v>9.3283582089552244E-2</v>
      </c>
      <c r="L11" s="3">
        <v>0.55223880597014918</v>
      </c>
      <c r="M11" s="4">
        <v>1</v>
      </c>
      <c r="N11" s="84" t="s">
        <v>36</v>
      </c>
      <c r="O11" s="3">
        <v>2</v>
      </c>
      <c r="P11" s="3">
        <v>12.36</v>
      </c>
      <c r="Q11" s="3">
        <v>7.48</v>
      </c>
      <c r="R11" s="3">
        <v>40</v>
      </c>
      <c r="S11" s="3">
        <v>2.29956</v>
      </c>
      <c r="T11" s="3">
        <v>309</v>
      </c>
      <c r="U11" s="3">
        <v>0.12944983818770225</v>
      </c>
      <c r="V11" s="44">
        <v>0.60517799352750812</v>
      </c>
      <c r="W11" s="3">
        <v>2</v>
      </c>
      <c r="X11" s="98">
        <v>16</v>
      </c>
      <c r="Y11" s="27">
        <f t="shared" si="1"/>
        <v>64</v>
      </c>
      <c r="Z11" s="3">
        <f t="shared" si="0"/>
        <v>0.49230769230769234</v>
      </c>
      <c r="AA11" s="65" t="s">
        <v>108</v>
      </c>
      <c r="AB11" s="26">
        <v>9.8800000000000008</v>
      </c>
      <c r="AC11" s="26">
        <v>4.92</v>
      </c>
      <c r="AD11" s="26">
        <v>29</v>
      </c>
      <c r="AE11" s="26">
        <v>2.4790000000000001</v>
      </c>
      <c r="AF11" s="26">
        <v>247</v>
      </c>
      <c r="AG11" s="26">
        <v>0.11740890688259109</v>
      </c>
      <c r="AH11" s="26">
        <v>0.49797570850202427</v>
      </c>
      <c r="AI11" s="67">
        <v>3</v>
      </c>
      <c r="AJ11" s="57">
        <f>(AI11/H11)*100</f>
        <v>12</v>
      </c>
      <c r="AK11" s="33">
        <f>2*AI11/(AD11+H11)</f>
        <v>0.1111111111111111</v>
      </c>
      <c r="AL11" s="51">
        <v>3</v>
      </c>
      <c r="AM11" s="73">
        <v>0</v>
      </c>
      <c r="AN11" s="54">
        <f>(AM11/H11)*100</f>
        <v>0</v>
      </c>
      <c r="AO11" s="47">
        <f>2*AM11/(AD11+H11)</f>
        <v>0</v>
      </c>
      <c r="AP11" s="80">
        <v>6</v>
      </c>
      <c r="AQ11" s="59">
        <f>(AP11/R11)*100</f>
        <v>15</v>
      </c>
      <c r="AR11" s="59">
        <f>(2*AP11)/(AD11+R11)</f>
        <v>0.17391304347826086</v>
      </c>
      <c r="AS11" s="82"/>
      <c r="AT11" s="19"/>
      <c r="AU11" s="19"/>
      <c r="AV11" s="33"/>
    </row>
    <row r="12" spans="1:48" ht="15.75">
      <c r="A12" s="3">
        <v>10</v>
      </c>
      <c r="B12" s="93" t="s">
        <v>37</v>
      </c>
      <c r="C12" s="5">
        <v>1998</v>
      </c>
      <c r="D12" s="1">
        <v>1999</v>
      </c>
      <c r="E12" s="2" t="s">
        <v>38</v>
      </c>
      <c r="F12" s="3">
        <v>11.84</v>
      </c>
      <c r="G12" s="3">
        <v>5.8</v>
      </c>
      <c r="H12" s="3">
        <v>28</v>
      </c>
      <c r="I12" s="3">
        <v>2.2026400000000002</v>
      </c>
      <c r="J12" s="3">
        <v>296</v>
      </c>
      <c r="K12" s="3">
        <v>9.45945945945946E-2</v>
      </c>
      <c r="L12" s="3">
        <v>0.48986486486486486</v>
      </c>
      <c r="M12" s="4">
        <v>1</v>
      </c>
      <c r="N12" s="84" t="s">
        <v>39</v>
      </c>
      <c r="O12" s="4">
        <v>1</v>
      </c>
      <c r="P12" s="3">
        <v>10.6</v>
      </c>
      <c r="Q12" s="3">
        <v>5.56</v>
      </c>
      <c r="R12" s="3">
        <v>41</v>
      </c>
      <c r="S12" s="3">
        <v>2.1068800000000003</v>
      </c>
      <c r="T12" s="3">
        <v>265</v>
      </c>
      <c r="U12" s="3">
        <v>0.15471698113207547</v>
      </c>
      <c r="V12" s="44">
        <v>0.52452830188679245</v>
      </c>
      <c r="W12" s="3">
        <v>2</v>
      </c>
      <c r="X12" s="97">
        <v>11</v>
      </c>
      <c r="Y12" s="27">
        <f t="shared" si="1"/>
        <v>39.285714285714285</v>
      </c>
      <c r="Z12" s="3">
        <f t="shared" si="0"/>
        <v>0.3188405797101449</v>
      </c>
      <c r="AA12" s="61"/>
      <c r="AB12" s="26"/>
      <c r="AC12" s="26"/>
      <c r="AD12" s="26"/>
      <c r="AE12" s="26"/>
      <c r="AF12" s="26"/>
      <c r="AG12" s="26"/>
      <c r="AH12" s="26"/>
      <c r="AI12" s="67"/>
      <c r="AJ12" s="57"/>
      <c r="AK12" s="33"/>
      <c r="AL12" s="20"/>
      <c r="AM12" s="73"/>
      <c r="AN12" s="54"/>
      <c r="AO12" s="47"/>
      <c r="AP12" s="80"/>
      <c r="AQ12" s="59"/>
      <c r="AR12" s="59"/>
      <c r="AS12" s="82"/>
      <c r="AT12" s="19"/>
      <c r="AU12" s="19"/>
      <c r="AV12" s="33"/>
    </row>
    <row r="13" spans="1:48" ht="15.75">
      <c r="A13" s="3">
        <v>11</v>
      </c>
      <c r="B13" s="93" t="s">
        <v>40</v>
      </c>
      <c r="C13" s="5">
        <v>1998</v>
      </c>
      <c r="D13" s="1">
        <v>1999</v>
      </c>
      <c r="E13" s="2" t="s">
        <v>41</v>
      </c>
      <c r="F13" s="3">
        <v>8.64</v>
      </c>
      <c r="G13" s="3">
        <v>4.28</v>
      </c>
      <c r="H13" s="3">
        <v>36</v>
      </c>
      <c r="I13" s="3">
        <v>1.9972000000000003</v>
      </c>
      <c r="J13" s="3">
        <v>216</v>
      </c>
      <c r="K13" s="3">
        <v>0.16666666666666666</v>
      </c>
      <c r="L13" s="3">
        <v>0.49537037037037035</v>
      </c>
      <c r="M13" s="4">
        <v>1</v>
      </c>
      <c r="N13" s="84" t="s">
        <v>42</v>
      </c>
      <c r="O13" s="3">
        <v>2</v>
      </c>
      <c r="P13" s="3">
        <v>8.56</v>
      </c>
      <c r="Q13" s="3">
        <v>4.16</v>
      </c>
      <c r="R13" s="3">
        <v>32</v>
      </c>
      <c r="S13" s="3">
        <v>1.5729599999999999</v>
      </c>
      <c r="T13" s="3">
        <v>214</v>
      </c>
      <c r="U13" s="3">
        <v>0.14953271028037382</v>
      </c>
      <c r="V13" s="44">
        <v>0.48598130841121495</v>
      </c>
      <c r="W13" s="3">
        <v>2</v>
      </c>
      <c r="X13" s="97">
        <v>10</v>
      </c>
      <c r="Y13" s="27">
        <f t="shared" si="1"/>
        <v>27.777777777777779</v>
      </c>
      <c r="Z13" s="3">
        <f t="shared" si="0"/>
        <v>0.29411764705882354</v>
      </c>
      <c r="AA13" s="61"/>
      <c r="AB13" s="26"/>
      <c r="AC13" s="26"/>
      <c r="AD13" s="26"/>
      <c r="AE13" s="26"/>
      <c r="AF13" s="26"/>
      <c r="AG13" s="26"/>
      <c r="AH13" s="26"/>
      <c r="AI13" s="67"/>
      <c r="AJ13" s="57"/>
      <c r="AK13" s="33"/>
      <c r="AL13" s="19"/>
      <c r="AM13" s="73"/>
      <c r="AN13" s="54"/>
      <c r="AO13" s="47"/>
      <c r="AP13" s="80"/>
      <c r="AQ13" s="59"/>
      <c r="AR13" s="59"/>
      <c r="AS13" s="82"/>
      <c r="AT13" s="19"/>
      <c r="AU13" s="19"/>
      <c r="AV13" s="33"/>
    </row>
    <row r="14" spans="1:48" ht="15.75">
      <c r="A14" s="3">
        <v>12</v>
      </c>
      <c r="B14" s="93" t="s">
        <v>43</v>
      </c>
      <c r="C14" s="5">
        <v>2003</v>
      </c>
      <c r="D14" s="1">
        <v>2004</v>
      </c>
      <c r="E14" s="1"/>
      <c r="F14" s="3">
        <v>11.16</v>
      </c>
      <c r="G14" s="3">
        <v>6.24</v>
      </c>
      <c r="H14" s="3">
        <v>24</v>
      </c>
      <c r="I14" s="3">
        <v>2.2490799999999993</v>
      </c>
      <c r="J14" s="3">
        <v>279</v>
      </c>
      <c r="K14" s="3">
        <v>8.6021505376344093E-2</v>
      </c>
      <c r="L14" s="3">
        <v>0.55913978494623662</v>
      </c>
      <c r="M14" s="4">
        <v>1</v>
      </c>
      <c r="N14" s="84" t="s">
        <v>44</v>
      </c>
      <c r="O14" s="4">
        <v>1</v>
      </c>
      <c r="P14" s="3">
        <v>10.28</v>
      </c>
      <c r="Q14" s="3">
        <v>6.04</v>
      </c>
      <c r="R14" s="3">
        <v>53</v>
      </c>
      <c r="S14" s="3">
        <v>2.1159200000000005</v>
      </c>
      <c r="T14" s="3">
        <v>257</v>
      </c>
      <c r="U14" s="3">
        <v>0.20622568093385213</v>
      </c>
      <c r="V14" s="44">
        <v>0.58754863813229574</v>
      </c>
      <c r="W14" s="3">
        <v>1</v>
      </c>
      <c r="X14" s="98">
        <v>2</v>
      </c>
      <c r="Y14" s="27">
        <f t="shared" si="1"/>
        <v>8.3333333333333321</v>
      </c>
      <c r="Z14" s="3">
        <f t="shared" si="0"/>
        <v>5.1948051948051951E-2</v>
      </c>
      <c r="AA14" s="65" t="s">
        <v>109</v>
      </c>
      <c r="AB14" s="26">
        <v>9.8000000000000007</v>
      </c>
      <c r="AC14" s="26">
        <v>4.8</v>
      </c>
      <c r="AD14" s="26">
        <v>16</v>
      </c>
      <c r="AE14" s="26">
        <v>2.1062399999999997</v>
      </c>
      <c r="AF14" s="26">
        <v>245</v>
      </c>
      <c r="AG14" s="26">
        <v>6.5306122448979598E-2</v>
      </c>
      <c r="AH14" s="26">
        <v>0.48979591836734687</v>
      </c>
      <c r="AI14" s="70">
        <v>0</v>
      </c>
      <c r="AJ14" s="100">
        <v>0</v>
      </c>
      <c r="AK14" s="100">
        <v>0</v>
      </c>
      <c r="AL14" s="20"/>
      <c r="AM14" s="77">
        <v>0</v>
      </c>
      <c r="AN14" s="100">
        <v>0</v>
      </c>
      <c r="AO14" s="100">
        <v>0</v>
      </c>
      <c r="AP14" s="79">
        <v>2</v>
      </c>
      <c r="AQ14" s="59">
        <f>(AP14/R14)*100</f>
        <v>3.7735849056603774</v>
      </c>
      <c r="AR14" s="59">
        <f>(2*AP14)/(AD14+R14)</f>
        <v>5.7971014492753624E-2</v>
      </c>
      <c r="AS14" s="24">
        <v>2</v>
      </c>
      <c r="AT14" s="63">
        <f>(AS14/R14)*100</f>
        <v>3.7735849056603774</v>
      </c>
      <c r="AU14" s="63">
        <f>(2*AS14)/(R14+AD15)</f>
        <v>4.3956043956043959E-2</v>
      </c>
      <c r="AV14" s="33"/>
    </row>
    <row r="15" spans="1:48" ht="15.75">
      <c r="A15" s="3">
        <v>13</v>
      </c>
      <c r="B15" s="93" t="s">
        <v>45</v>
      </c>
      <c r="C15" s="5">
        <v>2003</v>
      </c>
      <c r="D15" s="1">
        <v>2004</v>
      </c>
      <c r="E15" s="1"/>
      <c r="F15" s="3">
        <v>9.9600000000000009</v>
      </c>
      <c r="G15" s="3">
        <v>4.08</v>
      </c>
      <c r="H15" s="3">
        <v>22</v>
      </c>
      <c r="I15" s="3">
        <v>1.9599600000000004</v>
      </c>
      <c r="J15" s="3">
        <v>249</v>
      </c>
      <c r="K15" s="3">
        <v>8.8353413654618476E-2</v>
      </c>
      <c r="L15" s="3">
        <v>0.40963855421686746</v>
      </c>
      <c r="M15" s="4">
        <v>1</v>
      </c>
      <c r="N15" s="84" t="s">
        <v>46</v>
      </c>
      <c r="O15" s="4">
        <v>1</v>
      </c>
      <c r="P15" s="3">
        <v>11.76</v>
      </c>
      <c r="Q15" s="3">
        <v>4.5999999999999996</v>
      </c>
      <c r="R15" s="3">
        <v>21</v>
      </c>
      <c r="S15" s="3">
        <v>1.9436000000000002</v>
      </c>
      <c r="T15" s="3">
        <v>294</v>
      </c>
      <c r="U15" s="3">
        <v>7.1428571428571425E-2</v>
      </c>
      <c r="V15" s="44">
        <v>0.391156462585034</v>
      </c>
      <c r="W15" s="3">
        <v>2</v>
      </c>
      <c r="X15" s="98">
        <v>4</v>
      </c>
      <c r="Y15" s="27">
        <f t="shared" si="1"/>
        <v>18.181818181818183</v>
      </c>
      <c r="Z15" s="3">
        <f t="shared" si="0"/>
        <v>0.18604651162790697</v>
      </c>
      <c r="AA15" s="65" t="s">
        <v>110</v>
      </c>
      <c r="AB15" s="26">
        <v>12.36</v>
      </c>
      <c r="AC15" s="26">
        <v>5.92</v>
      </c>
      <c r="AD15" s="26">
        <v>38</v>
      </c>
      <c r="AE15" s="26">
        <v>2.7252399999999994</v>
      </c>
      <c r="AF15" s="26">
        <v>309</v>
      </c>
      <c r="AG15" s="26">
        <v>0.12297734627831715</v>
      </c>
      <c r="AH15" s="26">
        <v>0.47896440129449841</v>
      </c>
      <c r="AI15" s="67">
        <v>3</v>
      </c>
      <c r="AJ15" s="57">
        <f>(AI15/H15)*100</f>
        <v>13.636363636363635</v>
      </c>
      <c r="AK15" s="33">
        <f>2*AI15/(AD15+H15)</f>
        <v>0.1</v>
      </c>
      <c r="AL15" s="51">
        <v>2</v>
      </c>
      <c r="AM15" s="73">
        <v>1</v>
      </c>
      <c r="AN15" s="54">
        <f>(AM15/H15)*100</f>
        <v>4.5454545454545459</v>
      </c>
      <c r="AO15" s="47">
        <f>2*AM15/(AD15+H15)</f>
        <v>3.3333333333333333E-2</v>
      </c>
      <c r="AP15" s="80">
        <v>3</v>
      </c>
      <c r="AQ15" s="59">
        <f>(AP15/R15)*100</f>
        <v>14.285714285714285</v>
      </c>
      <c r="AR15" s="59">
        <f>(2*AP15)/(AD15+R15)</f>
        <v>0.10169491525423729</v>
      </c>
      <c r="AS15" s="24">
        <v>1</v>
      </c>
      <c r="AT15" s="63">
        <f>(AS15/R15)*100</f>
        <v>4.7619047619047619</v>
      </c>
      <c r="AU15" s="63">
        <f>(2*AS15)/(R15+AD14)</f>
        <v>5.4054054054054057E-2</v>
      </c>
      <c r="AV15" s="33"/>
    </row>
    <row r="16" spans="1:48" ht="15.75">
      <c r="A16" s="3">
        <v>14</v>
      </c>
      <c r="B16" s="93" t="s">
        <v>86</v>
      </c>
      <c r="C16" s="5">
        <v>2007</v>
      </c>
      <c r="D16" s="1">
        <v>2008</v>
      </c>
      <c r="E16" s="2" t="s">
        <v>47</v>
      </c>
      <c r="F16" s="3">
        <v>9.52</v>
      </c>
      <c r="G16" s="3">
        <v>5.28</v>
      </c>
      <c r="H16" s="3">
        <v>26</v>
      </c>
      <c r="I16" s="3">
        <v>2.0767599999999997</v>
      </c>
      <c r="J16" s="3">
        <v>238</v>
      </c>
      <c r="K16" s="3">
        <v>0.1092436974789916</v>
      </c>
      <c r="L16" s="3">
        <v>0.55462184873949583</v>
      </c>
      <c r="M16" s="4">
        <v>1</v>
      </c>
      <c r="N16" s="85" t="s">
        <v>48</v>
      </c>
      <c r="O16" s="3">
        <v>2</v>
      </c>
      <c r="P16" s="3">
        <v>9.9600000000000009</v>
      </c>
      <c r="Q16" s="3">
        <v>3.8</v>
      </c>
      <c r="R16" s="3">
        <v>20</v>
      </c>
      <c r="S16" s="3">
        <v>1.8738000000000001</v>
      </c>
      <c r="T16" s="3">
        <v>249</v>
      </c>
      <c r="U16" s="3">
        <v>8.0321285140562249E-2</v>
      </c>
      <c r="V16" s="44">
        <v>0.38152610441767065</v>
      </c>
      <c r="W16" s="3">
        <v>2</v>
      </c>
      <c r="X16" s="98">
        <v>3</v>
      </c>
      <c r="Y16" s="27">
        <f t="shared" si="1"/>
        <v>11.538461538461538</v>
      </c>
      <c r="Z16" s="3">
        <f t="shared" si="0"/>
        <v>0.13043478260869565</v>
      </c>
      <c r="AA16" s="65" t="s">
        <v>111</v>
      </c>
      <c r="AB16" s="26">
        <v>11.44</v>
      </c>
      <c r="AC16" s="26">
        <v>6.56</v>
      </c>
      <c r="AD16" s="26">
        <v>58</v>
      </c>
      <c r="AE16" s="26">
        <v>2.6242399999999999</v>
      </c>
      <c r="AF16" s="26">
        <v>286</v>
      </c>
      <c r="AG16" s="26">
        <v>0.20279720279720279</v>
      </c>
      <c r="AH16" s="26">
        <v>0.57342657342657344</v>
      </c>
      <c r="AI16" s="67">
        <v>2</v>
      </c>
      <c r="AJ16" s="57">
        <f>(AI16/H16)*100</f>
        <v>7.6923076923076925</v>
      </c>
      <c r="AK16" s="33">
        <f>2*AI16/(AD16+H16)</f>
        <v>4.7619047619047616E-2</v>
      </c>
      <c r="AL16" s="51">
        <v>2</v>
      </c>
      <c r="AM16" s="73">
        <v>2</v>
      </c>
      <c r="AN16" s="54">
        <f>(AM16/H16)*100</f>
        <v>7.6923076923076925</v>
      </c>
      <c r="AO16" s="47">
        <f>2*AM16/(AD16+H16)</f>
        <v>4.7619047619047616E-2</v>
      </c>
      <c r="AP16" s="80">
        <v>8</v>
      </c>
      <c r="AQ16" s="59">
        <f>(AP16/R16)*100</f>
        <v>40</v>
      </c>
      <c r="AR16" s="59">
        <f>(2*AP16)/(AD16+R16)</f>
        <v>0.20512820512820512</v>
      </c>
      <c r="AS16" s="24">
        <v>5</v>
      </c>
      <c r="AT16" s="63">
        <f>(AS16/R16)*100</f>
        <v>25</v>
      </c>
      <c r="AU16" s="63">
        <f>(2*AS16)/(R16+AD18)</f>
        <v>0.27777777777777779</v>
      </c>
      <c r="AV16" s="33"/>
    </row>
    <row r="17" spans="1:48" ht="15.75">
      <c r="A17" s="3">
        <v>15</v>
      </c>
      <c r="B17" s="94" t="s">
        <v>49</v>
      </c>
      <c r="C17" s="5">
        <v>2008</v>
      </c>
      <c r="D17" s="1">
        <v>2009</v>
      </c>
      <c r="E17" s="2" t="s">
        <v>50</v>
      </c>
      <c r="F17" s="3">
        <v>9.7200000000000006</v>
      </c>
      <c r="G17" s="3">
        <v>6</v>
      </c>
      <c r="H17" s="3">
        <v>50</v>
      </c>
      <c r="I17" s="3">
        <v>2.1652799999999996</v>
      </c>
      <c r="J17" s="3">
        <v>243</v>
      </c>
      <c r="K17" s="3">
        <v>0.20576131687242799</v>
      </c>
      <c r="L17" s="3">
        <v>0.61728395061728392</v>
      </c>
      <c r="M17" s="4">
        <v>1</v>
      </c>
      <c r="N17" s="86" t="s">
        <v>51</v>
      </c>
      <c r="O17" s="3">
        <v>1</v>
      </c>
      <c r="P17" s="3">
        <v>7.04</v>
      </c>
      <c r="Q17" s="3">
        <v>4.24</v>
      </c>
      <c r="R17" s="3">
        <v>36</v>
      </c>
      <c r="S17" s="3">
        <v>1.8863600000000003</v>
      </c>
      <c r="T17" s="3">
        <v>176</v>
      </c>
      <c r="U17" s="3">
        <v>0.20454545454545456</v>
      </c>
      <c r="V17" s="44">
        <v>0.60227272727272729</v>
      </c>
      <c r="W17" s="3">
        <v>2</v>
      </c>
      <c r="X17" s="98">
        <v>4</v>
      </c>
      <c r="Y17" s="27">
        <f t="shared" si="1"/>
        <v>8</v>
      </c>
      <c r="Z17" s="3">
        <f t="shared" si="0"/>
        <v>9.3023255813953487E-2</v>
      </c>
      <c r="AA17" s="65" t="s">
        <v>112</v>
      </c>
      <c r="AB17" s="26">
        <v>9.8000000000000007</v>
      </c>
      <c r="AC17" s="26">
        <v>4.72</v>
      </c>
      <c r="AD17" s="26">
        <v>28</v>
      </c>
      <c r="AE17" s="26">
        <v>2.0244000000000004</v>
      </c>
      <c r="AF17" s="26">
        <v>245</v>
      </c>
      <c r="AG17" s="26">
        <v>0.11428571428571428</v>
      </c>
      <c r="AH17" s="26">
        <v>0.48163265306122444</v>
      </c>
      <c r="AI17" s="70">
        <v>0</v>
      </c>
      <c r="AJ17" s="100">
        <v>0</v>
      </c>
      <c r="AK17" s="100">
        <v>0</v>
      </c>
      <c r="AL17" s="20"/>
      <c r="AM17" s="77">
        <v>0</v>
      </c>
      <c r="AN17" s="100">
        <v>0</v>
      </c>
      <c r="AO17" s="100">
        <v>0</v>
      </c>
      <c r="AP17" s="99">
        <v>0</v>
      </c>
      <c r="AQ17" s="100">
        <f>(AP17/R17)*100</f>
        <v>0</v>
      </c>
      <c r="AR17" s="100">
        <f>(2*AP17)/(AD17+R17)</f>
        <v>0</v>
      </c>
      <c r="AS17" s="24"/>
      <c r="AT17" s="63"/>
      <c r="AU17" s="63"/>
      <c r="AV17" s="33"/>
    </row>
    <row r="18" spans="1:48" ht="15.75">
      <c r="A18" s="3">
        <v>16</v>
      </c>
      <c r="B18" s="94" t="s">
        <v>52</v>
      </c>
      <c r="C18" s="2">
        <v>2007</v>
      </c>
      <c r="D18" s="1">
        <v>2009</v>
      </c>
      <c r="E18" s="2" t="s">
        <v>53</v>
      </c>
      <c r="F18" s="3">
        <v>8.56</v>
      </c>
      <c r="G18" s="3">
        <v>4.4000000000000004</v>
      </c>
      <c r="H18" s="3">
        <v>22</v>
      </c>
      <c r="I18" s="3">
        <v>1.8888399999999999</v>
      </c>
      <c r="J18" s="3">
        <v>214</v>
      </c>
      <c r="K18" s="3">
        <v>0.10280373831775701</v>
      </c>
      <c r="L18" s="3">
        <v>0.5140186915887851</v>
      </c>
      <c r="M18" s="4">
        <v>2</v>
      </c>
      <c r="N18" s="87" t="s">
        <v>54</v>
      </c>
      <c r="O18" s="3">
        <v>1</v>
      </c>
      <c r="P18" s="3">
        <v>8.4</v>
      </c>
      <c r="Q18" s="3">
        <v>3.92</v>
      </c>
      <c r="R18" s="3">
        <v>22</v>
      </c>
      <c r="S18" s="3">
        <v>1.7168400000000004</v>
      </c>
      <c r="T18" s="3">
        <v>210</v>
      </c>
      <c r="U18" s="3">
        <v>0.10476190476190476</v>
      </c>
      <c r="V18" s="44">
        <v>0.46666666666666662</v>
      </c>
      <c r="W18" s="3">
        <v>2</v>
      </c>
      <c r="X18" s="98">
        <v>3</v>
      </c>
      <c r="Y18" s="27">
        <f t="shared" si="1"/>
        <v>13.636363636363635</v>
      </c>
      <c r="Z18" s="3">
        <f t="shared" si="0"/>
        <v>0.13636363636363635</v>
      </c>
      <c r="AA18" s="65" t="s">
        <v>113</v>
      </c>
      <c r="AB18" s="26">
        <v>8.84</v>
      </c>
      <c r="AC18" s="26">
        <v>3.84</v>
      </c>
      <c r="AD18" s="26">
        <v>16</v>
      </c>
      <c r="AE18" s="26">
        <v>1.9903200000000001</v>
      </c>
      <c r="AF18" s="26">
        <v>221</v>
      </c>
      <c r="AG18" s="26">
        <v>7.2398190045248875E-2</v>
      </c>
      <c r="AH18" s="26">
        <v>0.43438914027149322</v>
      </c>
      <c r="AI18" s="67">
        <v>1</v>
      </c>
      <c r="AJ18" s="57">
        <f>(AI18/H18)*100</f>
        <v>4.5454545454545459</v>
      </c>
      <c r="AK18" s="33">
        <f>2*AI18/(AD18+H18)</f>
        <v>5.2631578947368418E-2</v>
      </c>
      <c r="AL18" s="51">
        <v>1</v>
      </c>
      <c r="AM18" s="73">
        <v>0</v>
      </c>
      <c r="AN18" s="54">
        <f>(AM18/H18)*100</f>
        <v>0</v>
      </c>
      <c r="AO18" s="47">
        <f>2*AM18/(AD18+H18)</f>
        <v>0</v>
      </c>
      <c r="AP18" s="80">
        <v>8</v>
      </c>
      <c r="AQ18" s="59">
        <f>(AP18/R18)*100</f>
        <v>36.363636363636367</v>
      </c>
      <c r="AR18" s="59">
        <f>(2*AP18)/(AD18+R18)</f>
        <v>0.42105263157894735</v>
      </c>
      <c r="AS18" s="24">
        <v>3</v>
      </c>
      <c r="AT18" s="63">
        <f>(AS18/R18)*100</f>
        <v>13.636363636363635</v>
      </c>
      <c r="AU18" s="63">
        <f>(2*AS18)/(R18+AD16)</f>
        <v>7.4999999999999997E-2</v>
      </c>
      <c r="AV18" s="33"/>
    </row>
    <row r="19" spans="1:48" ht="15.75">
      <c r="A19" s="3">
        <v>17</v>
      </c>
      <c r="B19" s="94" t="s">
        <v>87</v>
      </c>
      <c r="C19" s="2">
        <v>2010</v>
      </c>
      <c r="D19" s="1">
        <v>2011</v>
      </c>
      <c r="E19" s="2" t="s">
        <v>55</v>
      </c>
      <c r="F19" s="3">
        <v>7.28</v>
      </c>
      <c r="G19" s="3">
        <v>2.92</v>
      </c>
      <c r="H19" s="3">
        <v>12</v>
      </c>
      <c r="I19" s="3">
        <v>1.7441200000000003</v>
      </c>
      <c r="J19" s="3">
        <v>182</v>
      </c>
      <c r="K19" s="3">
        <v>6.5934065934065936E-2</v>
      </c>
      <c r="L19" s="3">
        <v>0.40109890109890106</v>
      </c>
      <c r="M19" s="4">
        <v>1</v>
      </c>
      <c r="N19" s="86" t="s">
        <v>88</v>
      </c>
      <c r="O19" s="3">
        <v>1</v>
      </c>
      <c r="P19" s="3">
        <v>10.72</v>
      </c>
      <c r="Q19" s="3">
        <v>5.96</v>
      </c>
      <c r="R19" s="3">
        <v>47</v>
      </c>
      <c r="S19" s="3">
        <v>2.1777599999999997</v>
      </c>
      <c r="T19" s="3">
        <v>248</v>
      </c>
      <c r="U19" s="3">
        <v>0.18951612903225806</v>
      </c>
      <c r="V19" s="44">
        <v>0.55597014925373134</v>
      </c>
      <c r="W19" s="3">
        <v>1</v>
      </c>
      <c r="X19" s="98">
        <v>0</v>
      </c>
      <c r="Y19" s="27">
        <f t="shared" si="1"/>
        <v>0</v>
      </c>
      <c r="Z19" s="3">
        <f t="shared" si="0"/>
        <v>0</v>
      </c>
      <c r="AA19" s="61"/>
      <c r="AB19" s="26"/>
      <c r="AC19" s="26"/>
      <c r="AD19" s="26"/>
      <c r="AE19" s="26"/>
      <c r="AF19" s="26"/>
      <c r="AG19" s="26"/>
      <c r="AH19" s="26"/>
      <c r="AI19" s="67"/>
      <c r="AJ19" s="57"/>
      <c r="AK19" s="33"/>
      <c r="AL19" s="19"/>
      <c r="AM19" s="73"/>
      <c r="AN19" s="54"/>
      <c r="AO19" s="47"/>
      <c r="AP19" s="80"/>
      <c r="AQ19" s="59"/>
      <c r="AR19" s="59"/>
      <c r="AS19" s="24"/>
      <c r="AT19" s="63"/>
      <c r="AU19" s="63"/>
      <c r="AV19" s="33"/>
    </row>
    <row r="20" spans="1:48" ht="15.75">
      <c r="A20" s="3">
        <v>18</v>
      </c>
      <c r="B20" s="94" t="s">
        <v>89</v>
      </c>
      <c r="C20" s="2">
        <v>2010</v>
      </c>
      <c r="D20" s="1">
        <v>2011</v>
      </c>
      <c r="E20" s="2" t="s">
        <v>56</v>
      </c>
      <c r="F20" s="3">
        <v>10.16</v>
      </c>
      <c r="G20" s="3">
        <v>5.08</v>
      </c>
      <c r="H20" s="3">
        <v>25</v>
      </c>
      <c r="I20" s="3">
        <v>1.9912000000000003</v>
      </c>
      <c r="J20" s="3">
        <v>254</v>
      </c>
      <c r="K20" s="3">
        <v>9.8425196850393706E-2</v>
      </c>
      <c r="L20" s="3">
        <v>0.5</v>
      </c>
      <c r="M20" s="4">
        <v>1</v>
      </c>
      <c r="N20" s="86" t="s">
        <v>90</v>
      </c>
      <c r="O20" s="3">
        <v>1</v>
      </c>
      <c r="P20" s="3">
        <v>9.8800000000000008</v>
      </c>
      <c r="Q20" s="3">
        <v>5.16</v>
      </c>
      <c r="R20" s="3">
        <v>32</v>
      </c>
      <c r="S20" s="3">
        <v>1.6965600000000003</v>
      </c>
      <c r="T20" s="3">
        <v>247</v>
      </c>
      <c r="U20" s="3">
        <v>0.12955465587044535</v>
      </c>
      <c r="V20" s="44">
        <v>0.52226720647773273</v>
      </c>
      <c r="W20" s="3">
        <v>1</v>
      </c>
      <c r="X20" s="97">
        <v>12</v>
      </c>
      <c r="Y20" s="27">
        <f t="shared" si="1"/>
        <v>48</v>
      </c>
      <c r="Z20" s="3">
        <f t="shared" si="0"/>
        <v>0.42105263157894735</v>
      </c>
      <c r="AA20" s="65" t="s">
        <v>114</v>
      </c>
      <c r="AB20" s="26">
        <v>9.08</v>
      </c>
      <c r="AC20" s="26">
        <v>4.68</v>
      </c>
      <c r="AD20" s="26">
        <v>45</v>
      </c>
      <c r="AE20" s="26">
        <v>2.0695199999999998</v>
      </c>
      <c r="AF20" s="26">
        <v>227</v>
      </c>
      <c r="AG20" s="26">
        <v>0.19823788546255505</v>
      </c>
      <c r="AH20" s="26">
        <v>0.51541850220264318</v>
      </c>
      <c r="AI20" s="67">
        <v>6</v>
      </c>
      <c r="AJ20" s="57">
        <f>(AI20/H20)*100</f>
        <v>24</v>
      </c>
      <c r="AK20" s="33">
        <f>2*AI20/(AD20+H20)</f>
        <v>0.17142857142857143</v>
      </c>
      <c r="AL20" s="51">
        <v>5</v>
      </c>
      <c r="AM20" s="73">
        <v>1</v>
      </c>
      <c r="AN20" s="54">
        <f>(AM20/H20)*100</f>
        <v>4</v>
      </c>
      <c r="AO20" s="47">
        <f>2*AM20/(AD20+H20)</f>
        <v>2.8571428571428571E-2</v>
      </c>
      <c r="AP20" s="80">
        <v>4</v>
      </c>
      <c r="AQ20" s="59">
        <f>(AP20/R20)*100</f>
        <v>12.5</v>
      </c>
      <c r="AR20" s="59">
        <f>(2*AP20)/(AD20+R20)</f>
        <v>0.1038961038961039</v>
      </c>
      <c r="AS20" s="24"/>
      <c r="AT20" s="63"/>
      <c r="AU20" s="63"/>
      <c r="AV20" s="33"/>
    </row>
    <row r="21" spans="1:48" ht="15.75">
      <c r="A21" s="3">
        <v>19</v>
      </c>
      <c r="B21" s="94" t="s">
        <v>91</v>
      </c>
      <c r="C21" s="2">
        <v>2009</v>
      </c>
      <c r="D21" s="1">
        <v>2011</v>
      </c>
      <c r="E21" s="2" t="s">
        <v>57</v>
      </c>
      <c r="F21" s="3">
        <v>9.56</v>
      </c>
      <c r="G21" s="3">
        <v>5.52</v>
      </c>
      <c r="H21" s="3">
        <v>50</v>
      </c>
      <c r="I21" s="3">
        <v>2.2403599999999999</v>
      </c>
      <c r="J21" s="3">
        <v>239</v>
      </c>
      <c r="K21" s="3">
        <v>0.20920502092050208</v>
      </c>
      <c r="L21" s="3">
        <v>0.57740585774058573</v>
      </c>
      <c r="M21" s="4">
        <v>2</v>
      </c>
      <c r="N21" s="86" t="s">
        <v>58</v>
      </c>
      <c r="O21" s="3">
        <v>2</v>
      </c>
      <c r="P21" s="3">
        <v>9.7200000000000006</v>
      </c>
      <c r="Q21" s="3">
        <v>5.68</v>
      </c>
      <c r="R21" s="3">
        <v>34</v>
      </c>
      <c r="S21" s="3">
        <v>1.86388</v>
      </c>
      <c r="T21" s="3">
        <v>243</v>
      </c>
      <c r="U21" s="3">
        <v>0.13991769547325103</v>
      </c>
      <c r="V21" s="44">
        <v>0.58436213991769537</v>
      </c>
      <c r="W21" s="3">
        <v>2</v>
      </c>
      <c r="X21" s="98">
        <v>9</v>
      </c>
      <c r="Y21" s="27">
        <f t="shared" si="1"/>
        <v>18</v>
      </c>
      <c r="Z21" s="3">
        <f t="shared" si="0"/>
        <v>0.21428571428571427</v>
      </c>
      <c r="AA21" s="61"/>
      <c r="AB21" s="18"/>
      <c r="AC21" s="18"/>
      <c r="AD21" s="18"/>
      <c r="AE21" s="18"/>
      <c r="AF21" s="18"/>
      <c r="AG21" s="18"/>
      <c r="AH21" s="18"/>
      <c r="AI21" s="67"/>
      <c r="AJ21" s="57"/>
      <c r="AK21" s="33"/>
      <c r="AL21" s="19"/>
      <c r="AM21" s="73"/>
      <c r="AN21" s="54"/>
      <c r="AO21" s="47"/>
      <c r="AP21" s="60"/>
      <c r="AQ21" s="59"/>
      <c r="AR21" s="59"/>
      <c r="AS21" s="61"/>
      <c r="AT21" s="63"/>
      <c r="AU21" s="63"/>
      <c r="AV21" s="33"/>
    </row>
    <row r="22" spans="1:48" ht="15.75">
      <c r="A22" s="3">
        <v>20</v>
      </c>
      <c r="B22" s="94" t="s">
        <v>59</v>
      </c>
      <c r="C22" s="2">
        <v>2010</v>
      </c>
      <c r="D22" s="1">
        <v>2012</v>
      </c>
      <c r="E22" s="2" t="s">
        <v>60</v>
      </c>
      <c r="F22" s="3">
        <v>6</v>
      </c>
      <c r="G22" s="3">
        <v>2.4</v>
      </c>
      <c r="H22" s="3">
        <v>12</v>
      </c>
      <c r="I22" s="3">
        <v>1.3115599999999998</v>
      </c>
      <c r="J22" s="3">
        <v>150</v>
      </c>
      <c r="K22" s="3">
        <v>0.08</v>
      </c>
      <c r="L22" s="3">
        <v>0.39999999999999997</v>
      </c>
      <c r="M22" s="4">
        <v>2</v>
      </c>
      <c r="N22" s="86" t="s">
        <v>52</v>
      </c>
      <c r="O22" s="3">
        <v>2</v>
      </c>
      <c r="P22" s="3">
        <v>10.6</v>
      </c>
      <c r="Q22" s="3">
        <v>5.68</v>
      </c>
      <c r="R22" s="3">
        <v>39</v>
      </c>
      <c r="S22" s="3">
        <v>2.2013199999999999</v>
      </c>
      <c r="T22" s="3">
        <v>265</v>
      </c>
      <c r="U22" s="3">
        <v>0.14716981132075471</v>
      </c>
      <c r="V22" s="44">
        <v>0.53584905660377358</v>
      </c>
      <c r="W22" s="3">
        <v>2</v>
      </c>
      <c r="X22" s="98">
        <v>5</v>
      </c>
      <c r="Y22" s="27">
        <f t="shared" si="1"/>
        <v>41.666666666666671</v>
      </c>
      <c r="Z22" s="3">
        <f t="shared" si="0"/>
        <v>0.19607843137254902</v>
      </c>
      <c r="AA22" s="61"/>
      <c r="AB22" s="18"/>
      <c r="AC22" s="18"/>
      <c r="AD22" s="18"/>
      <c r="AE22" s="18"/>
      <c r="AF22" s="18"/>
      <c r="AG22" s="18"/>
      <c r="AH22" s="18"/>
      <c r="AI22" s="67"/>
      <c r="AJ22" s="57"/>
      <c r="AK22" s="33"/>
      <c r="AL22" s="19"/>
      <c r="AM22" s="73"/>
      <c r="AN22" s="54"/>
      <c r="AO22" s="47"/>
      <c r="AP22" s="60"/>
      <c r="AQ22" s="59"/>
      <c r="AR22" s="59"/>
      <c r="AS22" s="61"/>
      <c r="AT22" s="63"/>
      <c r="AU22" s="63"/>
      <c r="AV22" s="33"/>
    </row>
    <row r="23" spans="1:48" ht="15.75">
      <c r="A23" s="3">
        <v>21</v>
      </c>
      <c r="B23" s="94" t="s">
        <v>61</v>
      </c>
      <c r="C23" s="2">
        <v>2010</v>
      </c>
      <c r="D23" s="1">
        <v>2012</v>
      </c>
      <c r="E23" s="2" t="s">
        <v>62</v>
      </c>
      <c r="F23" s="3">
        <v>8</v>
      </c>
      <c r="G23" s="3">
        <v>3.44</v>
      </c>
      <c r="H23" s="3">
        <v>28</v>
      </c>
      <c r="I23" s="3">
        <v>1.9495199999999999</v>
      </c>
      <c r="J23" s="3">
        <v>200</v>
      </c>
      <c r="K23" s="3">
        <v>0.14000000000000001</v>
      </c>
      <c r="L23" s="3">
        <v>0.43</v>
      </c>
      <c r="M23" s="4">
        <v>2</v>
      </c>
      <c r="N23" s="86" t="s">
        <v>63</v>
      </c>
      <c r="O23" s="3">
        <v>1</v>
      </c>
      <c r="P23" s="3">
        <v>12.4</v>
      </c>
      <c r="Q23" s="3">
        <v>6.76</v>
      </c>
      <c r="R23" s="3">
        <v>53</v>
      </c>
      <c r="S23" s="3">
        <v>2.8118000000000007</v>
      </c>
      <c r="T23" s="3">
        <v>310</v>
      </c>
      <c r="U23" s="3">
        <v>0.17096774193548386</v>
      </c>
      <c r="V23" s="44">
        <v>0.54516129032258065</v>
      </c>
      <c r="W23" s="3">
        <v>2</v>
      </c>
      <c r="X23" s="97">
        <v>11</v>
      </c>
      <c r="Y23" s="27">
        <f t="shared" si="1"/>
        <v>39.285714285714285</v>
      </c>
      <c r="Z23" s="3">
        <f t="shared" si="0"/>
        <v>0.27160493827160492</v>
      </c>
      <c r="AA23" s="61"/>
      <c r="AB23" s="18"/>
      <c r="AC23" s="18"/>
      <c r="AD23" s="18"/>
      <c r="AE23" s="18"/>
      <c r="AF23" s="18"/>
      <c r="AG23" s="18"/>
      <c r="AH23" s="18"/>
      <c r="AI23" s="67"/>
      <c r="AJ23" s="57"/>
      <c r="AK23" s="33"/>
      <c r="AL23" s="19"/>
      <c r="AM23" s="73"/>
      <c r="AN23" s="54"/>
      <c r="AO23" s="47"/>
      <c r="AP23" s="60"/>
      <c r="AQ23" s="59"/>
      <c r="AR23" s="59"/>
      <c r="AS23" s="61"/>
      <c r="AT23" s="63"/>
      <c r="AU23" s="63"/>
      <c r="AV23" s="33"/>
    </row>
    <row r="24" spans="1:48" ht="15.75">
      <c r="A24" s="3">
        <v>22</v>
      </c>
      <c r="B24" s="94" t="s">
        <v>64</v>
      </c>
      <c r="C24" s="2">
        <v>2012</v>
      </c>
      <c r="D24" s="1">
        <v>2013</v>
      </c>
      <c r="E24" s="2" t="s">
        <v>65</v>
      </c>
      <c r="F24" s="3">
        <v>9.4</v>
      </c>
      <c r="G24" s="3">
        <v>4.4000000000000004</v>
      </c>
      <c r="H24" s="3">
        <v>38</v>
      </c>
      <c r="I24" s="3">
        <v>2.1595599999999995</v>
      </c>
      <c r="J24" s="3">
        <v>235</v>
      </c>
      <c r="K24" s="3">
        <v>0.16170212765957448</v>
      </c>
      <c r="L24" s="3">
        <v>0.46808510638297873</v>
      </c>
      <c r="M24" s="3">
        <v>1</v>
      </c>
      <c r="N24" s="88" t="s">
        <v>66</v>
      </c>
      <c r="O24" s="8">
        <v>1</v>
      </c>
      <c r="P24" s="3">
        <v>8.7200000000000006</v>
      </c>
      <c r="Q24" s="3">
        <v>3.56</v>
      </c>
      <c r="R24" s="3">
        <v>31</v>
      </c>
      <c r="S24" s="3">
        <v>1.8300000000000003</v>
      </c>
      <c r="T24" s="3">
        <v>218</v>
      </c>
      <c r="U24" s="3">
        <v>0.14220183486238533</v>
      </c>
      <c r="V24" s="44">
        <v>0.40825688073394495</v>
      </c>
      <c r="W24" s="3">
        <v>1</v>
      </c>
      <c r="X24" s="98">
        <v>1</v>
      </c>
      <c r="Y24" s="27">
        <f t="shared" si="1"/>
        <v>2.6315789473684208</v>
      </c>
      <c r="Z24" s="3">
        <f t="shared" si="0"/>
        <v>2.8985507246376812E-2</v>
      </c>
      <c r="AA24" s="65" t="s">
        <v>115</v>
      </c>
      <c r="AB24" s="26">
        <v>7.2</v>
      </c>
      <c r="AC24" s="26">
        <v>3.08</v>
      </c>
      <c r="AD24" s="26">
        <v>21</v>
      </c>
      <c r="AE24" s="26">
        <v>1.3444</v>
      </c>
      <c r="AF24" s="26">
        <v>180</v>
      </c>
      <c r="AG24" s="26">
        <v>0.11666666666666667</v>
      </c>
      <c r="AH24" s="26">
        <v>0.42777777777777776</v>
      </c>
      <c r="AI24" s="69">
        <v>6</v>
      </c>
      <c r="AJ24" s="57">
        <f>(AI24/H24)*100</f>
        <v>15.789473684210526</v>
      </c>
      <c r="AK24" s="33">
        <f>2*AI24/(AD24+H24)</f>
        <v>0.20338983050847459</v>
      </c>
      <c r="AL24" s="51">
        <v>2</v>
      </c>
      <c r="AM24" s="75">
        <v>4</v>
      </c>
      <c r="AN24" s="54">
        <f>(AM24/H24)*100</f>
        <v>10.526315789473683</v>
      </c>
      <c r="AO24" s="47">
        <f>2*AM24/(AD24+H24)</f>
        <v>0.13559322033898305</v>
      </c>
      <c r="AP24" s="80"/>
      <c r="AQ24" s="58"/>
      <c r="AR24" s="59"/>
      <c r="AS24" s="61"/>
      <c r="AT24" s="63"/>
      <c r="AU24" s="63"/>
      <c r="AV24" s="33"/>
    </row>
    <row r="25" spans="1:48" ht="15.75">
      <c r="A25" s="3">
        <v>23</v>
      </c>
      <c r="B25" s="95" t="s">
        <v>67</v>
      </c>
      <c r="C25" s="9">
        <v>2012</v>
      </c>
      <c r="D25" s="10">
        <v>2013</v>
      </c>
      <c r="E25" s="10" t="s">
        <v>68</v>
      </c>
      <c r="F25" s="11">
        <v>11.32</v>
      </c>
      <c r="G25" s="3">
        <v>5</v>
      </c>
      <c r="H25" s="3">
        <v>17</v>
      </c>
      <c r="I25" s="3">
        <v>2.78</v>
      </c>
      <c r="J25" s="3">
        <v>283</v>
      </c>
      <c r="K25" s="3">
        <v>6.0070671378091869E-2</v>
      </c>
      <c r="L25" s="3">
        <v>0.44169611307420492</v>
      </c>
      <c r="M25" s="3">
        <v>1</v>
      </c>
      <c r="N25" s="88" t="s">
        <v>66</v>
      </c>
      <c r="O25" s="8">
        <v>1</v>
      </c>
      <c r="P25" s="3">
        <v>8.7200000000000006</v>
      </c>
      <c r="Q25" s="3">
        <v>3.56</v>
      </c>
      <c r="R25" s="3">
        <v>31</v>
      </c>
      <c r="S25" s="3">
        <v>1.8300000000000003</v>
      </c>
      <c r="T25" s="3">
        <v>218</v>
      </c>
      <c r="U25" s="3">
        <v>0.14220183486238533</v>
      </c>
      <c r="V25" s="44">
        <v>0.40825688073394495</v>
      </c>
      <c r="W25" s="3">
        <v>1</v>
      </c>
      <c r="X25" s="98">
        <v>1</v>
      </c>
      <c r="Y25" s="27">
        <f t="shared" si="1"/>
        <v>5.8823529411764701</v>
      </c>
      <c r="Z25" s="3">
        <f t="shared" si="0"/>
        <v>4.1666666666666664E-2</v>
      </c>
      <c r="AA25" s="65" t="s">
        <v>115</v>
      </c>
      <c r="AB25" s="26">
        <v>7.2</v>
      </c>
      <c r="AC25" s="26">
        <v>3.08</v>
      </c>
      <c r="AD25" s="26">
        <v>21</v>
      </c>
      <c r="AE25" s="26">
        <v>1.3444</v>
      </c>
      <c r="AF25" s="26">
        <v>180</v>
      </c>
      <c r="AG25" s="26">
        <v>0.11666666666666667</v>
      </c>
      <c r="AH25" s="26">
        <v>0.42777777777777776</v>
      </c>
      <c r="AI25" s="69">
        <v>4</v>
      </c>
      <c r="AJ25" s="57">
        <f>(AI25/H25)*100</f>
        <v>23.52941176470588</v>
      </c>
      <c r="AK25" s="33">
        <f>2*AI25/(AD25+H25)</f>
        <v>0.21052631578947367</v>
      </c>
      <c r="AL25" s="51">
        <v>2</v>
      </c>
      <c r="AM25" s="75">
        <v>2</v>
      </c>
      <c r="AN25" s="54">
        <f>(AM25/H25)*100</f>
        <v>11.76470588235294</v>
      </c>
      <c r="AO25" s="47">
        <f>2*AM25/(AD25+H25)</f>
        <v>0.10526315789473684</v>
      </c>
      <c r="AP25" s="80">
        <v>2</v>
      </c>
      <c r="AQ25" s="59">
        <f>(AP25/R25)*100</f>
        <v>6.4516129032258061</v>
      </c>
      <c r="AR25" s="59">
        <f>(2*AP25)/(AD25+R25)</f>
        <v>7.6923076923076927E-2</v>
      </c>
      <c r="AS25" s="24">
        <v>0</v>
      </c>
      <c r="AT25" s="63">
        <f>(AS25/R25)*100</f>
        <v>0</v>
      </c>
      <c r="AU25" s="63">
        <f>(2*AS25)/(R25+AD27)</f>
        <v>0</v>
      </c>
      <c r="AV25" s="33"/>
    </row>
    <row r="26" spans="1:48" ht="15.75">
      <c r="A26" s="3">
        <v>24</v>
      </c>
      <c r="B26" s="95" t="s">
        <v>69</v>
      </c>
      <c r="C26" s="9">
        <v>2013</v>
      </c>
      <c r="D26" s="10">
        <v>2014</v>
      </c>
      <c r="E26" s="10" t="s">
        <v>70</v>
      </c>
      <c r="F26" s="11">
        <v>9.08</v>
      </c>
      <c r="G26" s="3">
        <v>4.4400000000000004</v>
      </c>
      <c r="H26" s="3">
        <v>16</v>
      </c>
      <c r="I26" s="3">
        <v>1.8356799999999998</v>
      </c>
      <c r="J26" s="3">
        <v>227</v>
      </c>
      <c r="K26" s="3">
        <v>7.0484581497797363E-2</v>
      </c>
      <c r="L26" s="3">
        <v>0.48898678414096919</v>
      </c>
      <c r="M26" s="3">
        <v>1</v>
      </c>
      <c r="N26" s="88" t="s">
        <v>67</v>
      </c>
      <c r="O26" s="8">
        <v>1</v>
      </c>
      <c r="P26" s="64">
        <v>11.32</v>
      </c>
      <c r="Q26" s="3">
        <v>5</v>
      </c>
      <c r="R26" s="3">
        <v>17</v>
      </c>
      <c r="S26" s="3">
        <v>2.78</v>
      </c>
      <c r="T26" s="3">
        <v>283</v>
      </c>
      <c r="U26" s="3">
        <v>6.0070671378091869E-2</v>
      </c>
      <c r="V26" s="44">
        <v>0.44169611307420492</v>
      </c>
      <c r="W26" s="3">
        <v>2</v>
      </c>
      <c r="X26" s="98">
        <v>5</v>
      </c>
      <c r="Y26" s="27">
        <f t="shared" si="1"/>
        <v>31.25</v>
      </c>
      <c r="Z26" s="3">
        <f t="shared" si="0"/>
        <v>0.30303030303030304</v>
      </c>
      <c r="AA26" s="61"/>
      <c r="AB26" s="18"/>
      <c r="AC26" s="18"/>
      <c r="AD26" s="18"/>
      <c r="AE26" s="18"/>
      <c r="AF26" s="18"/>
      <c r="AG26" s="18"/>
      <c r="AH26" s="18"/>
      <c r="AI26" s="67"/>
      <c r="AJ26" s="57"/>
      <c r="AK26" s="33"/>
      <c r="AL26" s="19"/>
      <c r="AM26" s="73"/>
      <c r="AN26" s="54"/>
      <c r="AO26" s="47"/>
      <c r="AP26" s="60"/>
      <c r="AQ26" s="59"/>
      <c r="AR26" s="59"/>
      <c r="AS26" s="61"/>
      <c r="AT26" s="63"/>
      <c r="AU26" s="63"/>
      <c r="AV26" s="33"/>
    </row>
    <row r="27" spans="1:48" ht="15.75">
      <c r="A27" s="3">
        <v>25</v>
      </c>
      <c r="B27" s="95" t="s">
        <v>71</v>
      </c>
      <c r="C27" s="9">
        <v>2012</v>
      </c>
      <c r="D27" s="10">
        <v>2014</v>
      </c>
      <c r="E27" s="10" t="s">
        <v>72</v>
      </c>
      <c r="F27" s="3">
        <v>7.92</v>
      </c>
      <c r="G27" s="3">
        <v>3.64</v>
      </c>
      <c r="H27" s="3">
        <v>18</v>
      </c>
      <c r="I27" s="3">
        <v>1.9510800000000004</v>
      </c>
      <c r="J27" s="3">
        <v>198</v>
      </c>
      <c r="K27" s="3">
        <v>9.0909090909090912E-2</v>
      </c>
      <c r="L27" s="3">
        <v>0.45959595959595961</v>
      </c>
      <c r="M27" s="3">
        <v>2</v>
      </c>
      <c r="N27" s="88" t="s">
        <v>73</v>
      </c>
      <c r="O27" s="8">
        <v>1</v>
      </c>
      <c r="P27" s="3">
        <v>9.56</v>
      </c>
      <c r="Q27" s="3">
        <v>3.88</v>
      </c>
      <c r="R27" s="3">
        <v>21</v>
      </c>
      <c r="S27" s="3">
        <v>1.71208</v>
      </c>
      <c r="T27" s="3">
        <v>239</v>
      </c>
      <c r="U27" s="3">
        <v>8.7866108786610872E-2</v>
      </c>
      <c r="V27" s="44">
        <v>0.40585774058577401</v>
      </c>
      <c r="W27" s="3">
        <v>2</v>
      </c>
      <c r="X27" s="98">
        <v>1</v>
      </c>
      <c r="Y27" s="27">
        <f t="shared" si="1"/>
        <v>5.5555555555555554</v>
      </c>
      <c r="Z27" s="3">
        <f t="shared" si="0"/>
        <v>5.128205128205128E-2</v>
      </c>
      <c r="AA27" s="65" t="s">
        <v>116</v>
      </c>
      <c r="AB27" s="26">
        <v>8.24</v>
      </c>
      <c r="AC27" s="26">
        <v>7.04</v>
      </c>
      <c r="AD27" s="26">
        <v>14</v>
      </c>
      <c r="AE27" s="26">
        <v>1.60432</v>
      </c>
      <c r="AF27" s="26">
        <v>206</v>
      </c>
      <c r="AG27" s="26">
        <v>6.7961165048543687E-2</v>
      </c>
      <c r="AH27" s="26">
        <v>0.85436893203883491</v>
      </c>
      <c r="AI27" s="70">
        <v>0</v>
      </c>
      <c r="AJ27" s="100">
        <v>0</v>
      </c>
      <c r="AK27" s="100">
        <v>0</v>
      </c>
      <c r="AL27" s="20"/>
      <c r="AM27" s="77">
        <v>0</v>
      </c>
      <c r="AN27" s="100">
        <v>0</v>
      </c>
      <c r="AO27" s="100">
        <v>0</v>
      </c>
      <c r="AP27" s="99">
        <v>0</v>
      </c>
      <c r="AQ27" s="100">
        <v>0</v>
      </c>
      <c r="AR27" s="100">
        <v>0</v>
      </c>
      <c r="AS27" s="24">
        <v>4</v>
      </c>
      <c r="AT27" s="63">
        <f>(AS27/R27)*100</f>
        <v>19.047619047619047</v>
      </c>
      <c r="AU27" s="63">
        <f>(2*AS27)/(R27+AD24)</f>
        <v>0.19047619047619047</v>
      </c>
      <c r="AV27" s="33"/>
    </row>
    <row r="28" spans="1:48" ht="15.75">
      <c r="A28" s="3">
        <v>26</v>
      </c>
      <c r="B28" s="95" t="s">
        <v>74</v>
      </c>
      <c r="C28" s="9">
        <v>2012</v>
      </c>
      <c r="D28" s="10">
        <v>2014</v>
      </c>
      <c r="E28" s="10" t="s">
        <v>75</v>
      </c>
      <c r="F28" s="11">
        <v>10.28</v>
      </c>
      <c r="G28" s="3">
        <v>5.92</v>
      </c>
      <c r="H28" s="3">
        <v>65</v>
      </c>
      <c r="I28" s="3">
        <v>2.4215999999999998</v>
      </c>
      <c r="J28" s="3">
        <v>257</v>
      </c>
      <c r="K28" s="3">
        <v>0.25291828793774318</v>
      </c>
      <c r="L28" s="3">
        <v>0.57587548638132302</v>
      </c>
      <c r="M28" s="3">
        <v>2</v>
      </c>
      <c r="N28" s="89" t="s">
        <v>76</v>
      </c>
      <c r="O28" s="8">
        <v>1</v>
      </c>
      <c r="P28" s="3">
        <v>6.04</v>
      </c>
      <c r="Q28" s="3">
        <v>3.24</v>
      </c>
      <c r="R28" s="3">
        <v>20</v>
      </c>
      <c r="S28" s="3">
        <v>2.4215999999999998</v>
      </c>
      <c r="T28" s="3">
        <v>151</v>
      </c>
      <c r="U28" s="3">
        <v>0.13245033112582782</v>
      </c>
      <c r="V28" s="44">
        <v>0.53642384105960272</v>
      </c>
      <c r="W28" s="3">
        <v>1</v>
      </c>
      <c r="X28" s="98">
        <v>5</v>
      </c>
      <c r="Y28" s="27">
        <f t="shared" si="1"/>
        <v>7.6923076923076925</v>
      </c>
      <c r="Z28" s="3">
        <f t="shared" si="0"/>
        <v>0.11764705882352941</v>
      </c>
      <c r="AA28" s="61"/>
      <c r="AB28" s="18"/>
      <c r="AC28" s="18"/>
      <c r="AD28" s="18"/>
      <c r="AE28" s="18"/>
      <c r="AF28" s="18"/>
      <c r="AG28" s="18"/>
      <c r="AH28" s="18"/>
      <c r="AI28" s="36"/>
      <c r="AJ28" s="48"/>
      <c r="AK28" s="48"/>
      <c r="AL28" s="19"/>
      <c r="AM28" s="72"/>
      <c r="AN28" s="55"/>
      <c r="AO28" s="48"/>
      <c r="AP28" s="60"/>
      <c r="AQ28" s="19"/>
      <c r="AR28" s="19"/>
      <c r="AS28" s="61"/>
      <c r="AT28" s="63"/>
      <c r="AU28" s="63"/>
      <c r="AV28" s="33"/>
    </row>
    <row r="29" spans="1:48" ht="15.75">
      <c r="A29" s="3">
        <v>27</v>
      </c>
      <c r="B29" s="95" t="s">
        <v>77</v>
      </c>
      <c r="C29" s="9">
        <v>2014</v>
      </c>
      <c r="D29" s="10">
        <v>2015</v>
      </c>
      <c r="E29" s="10" t="s">
        <v>78</v>
      </c>
      <c r="F29" s="11">
        <v>8.2799999999999994</v>
      </c>
      <c r="G29" s="3">
        <v>3.16</v>
      </c>
      <c r="H29" s="3">
        <v>20</v>
      </c>
      <c r="I29" s="3">
        <v>1.9565600000000001</v>
      </c>
      <c r="J29" s="3">
        <v>207</v>
      </c>
      <c r="K29" s="3">
        <v>9.6618357487922704E-2</v>
      </c>
      <c r="L29" s="3">
        <v>0.38164251207729472</v>
      </c>
      <c r="M29" s="3">
        <v>1</v>
      </c>
      <c r="N29" s="88" t="s">
        <v>69</v>
      </c>
      <c r="O29" s="12">
        <v>1</v>
      </c>
      <c r="P29" s="11">
        <v>9.08</v>
      </c>
      <c r="Q29" s="3">
        <v>4.4400000000000004</v>
      </c>
      <c r="R29" s="3">
        <v>16</v>
      </c>
      <c r="S29" s="3">
        <v>1.8356799999999998</v>
      </c>
      <c r="T29" s="3">
        <v>227</v>
      </c>
      <c r="U29" s="3">
        <v>7.0484581497797363E-2</v>
      </c>
      <c r="V29" s="44">
        <v>0.48898678414096919</v>
      </c>
      <c r="W29" s="3">
        <v>1</v>
      </c>
      <c r="X29" s="98">
        <v>2</v>
      </c>
      <c r="Y29" s="27">
        <f t="shared" si="1"/>
        <v>10</v>
      </c>
      <c r="Z29" s="3">
        <f t="shared" si="0"/>
        <v>0.1111111111111111</v>
      </c>
      <c r="AA29" s="61"/>
      <c r="AB29" s="18"/>
      <c r="AC29" s="18"/>
      <c r="AD29" s="18"/>
      <c r="AE29" s="18"/>
      <c r="AF29" s="18"/>
      <c r="AG29" s="18"/>
      <c r="AH29" s="18"/>
      <c r="AI29" s="36"/>
      <c r="AJ29" s="48"/>
      <c r="AK29" s="48"/>
      <c r="AL29" s="42"/>
      <c r="AM29" s="38"/>
      <c r="AN29" s="55"/>
      <c r="AO29" s="48"/>
      <c r="AP29" s="60"/>
      <c r="AQ29" s="19"/>
      <c r="AR29" s="19"/>
      <c r="AS29" s="61"/>
      <c r="AT29" s="63"/>
      <c r="AU29" s="63"/>
      <c r="AV29" s="33"/>
    </row>
    <row r="30" spans="1:48" ht="15.75">
      <c r="A30" s="3">
        <v>28</v>
      </c>
      <c r="B30" s="95" t="s">
        <v>79</v>
      </c>
      <c r="C30" s="9">
        <v>2013</v>
      </c>
      <c r="D30" s="10">
        <v>2015</v>
      </c>
      <c r="E30" s="10" t="s">
        <v>80</v>
      </c>
      <c r="F30" s="11">
        <v>8.1199999999999992</v>
      </c>
      <c r="G30" s="3">
        <v>3.12</v>
      </c>
      <c r="H30" s="3">
        <v>14</v>
      </c>
      <c r="I30" s="3">
        <v>1.7266799999999995</v>
      </c>
      <c r="J30" s="3">
        <v>203</v>
      </c>
      <c r="K30" s="3">
        <v>6.8965517241379309E-2</v>
      </c>
      <c r="L30" s="3">
        <v>0.38423645320197047</v>
      </c>
      <c r="M30" s="3">
        <v>2</v>
      </c>
      <c r="N30" s="88" t="s">
        <v>67</v>
      </c>
      <c r="O30" s="12">
        <v>1</v>
      </c>
      <c r="P30" s="11">
        <v>11.32</v>
      </c>
      <c r="Q30" s="3">
        <v>5</v>
      </c>
      <c r="R30" s="3">
        <v>17</v>
      </c>
      <c r="S30" s="3">
        <v>2.78</v>
      </c>
      <c r="T30" s="3">
        <v>283</v>
      </c>
      <c r="U30" s="3">
        <v>6.0070671378091869E-2</v>
      </c>
      <c r="V30" s="44">
        <v>0.44169611307420492</v>
      </c>
      <c r="W30" s="3">
        <v>1</v>
      </c>
      <c r="X30" s="98">
        <v>4</v>
      </c>
      <c r="Y30" s="27">
        <f t="shared" si="1"/>
        <v>28.571428571428569</v>
      </c>
      <c r="Z30" s="3">
        <f t="shared" si="0"/>
        <v>0.25806451612903225</v>
      </c>
      <c r="AA30" s="61"/>
      <c r="AB30" s="18"/>
      <c r="AC30" s="18"/>
      <c r="AD30" s="18"/>
      <c r="AE30" s="18"/>
      <c r="AF30" s="18"/>
      <c r="AG30" s="18"/>
      <c r="AH30" s="18"/>
      <c r="AI30" s="36"/>
      <c r="AJ30" s="48"/>
      <c r="AK30" s="48"/>
      <c r="AL30" s="42"/>
      <c r="AM30" s="38"/>
      <c r="AN30" s="55"/>
      <c r="AO30" s="48"/>
      <c r="AP30" s="60"/>
      <c r="AQ30" s="19"/>
      <c r="AR30" s="19"/>
      <c r="AS30" s="61"/>
      <c r="AT30" s="63"/>
      <c r="AU30" s="63"/>
      <c r="AV30" s="33"/>
    </row>
    <row r="31" spans="1:48">
      <c r="A31" s="43" t="s">
        <v>94</v>
      </c>
      <c r="B31" s="96"/>
      <c r="C31" s="13"/>
      <c r="D31" s="13"/>
      <c r="E31" s="13"/>
      <c r="F31" s="13">
        <f>AVERAGE(F3:F30)</f>
        <v>9.0728571428571438</v>
      </c>
      <c r="G31" s="13">
        <f>AVERAGE(G3:G30)</f>
        <v>4.45</v>
      </c>
      <c r="H31" s="13">
        <f t="shared" ref="H31:I31" si="2">AVERAGE(H3:H30)</f>
        <v>27.785714285714285</v>
      </c>
      <c r="I31" s="13">
        <f t="shared" si="2"/>
        <v>1.9435076190476188</v>
      </c>
      <c r="J31" s="13">
        <f>AVERAGE(J3:J30)</f>
        <v>226.82142857142858</v>
      </c>
      <c r="K31" s="13">
        <f>AVERAGE(K3:K30)</f>
        <v>0.12183976179757676</v>
      </c>
      <c r="L31" s="13">
        <f>AVERAGE(L3:L30)</f>
        <v>0.49447531383127485</v>
      </c>
      <c r="M31" s="13"/>
      <c r="N31" s="90"/>
      <c r="O31" s="13"/>
      <c r="P31" s="13">
        <f>AVERAGE(P3:P28)</f>
        <v>10.016923076923076</v>
      </c>
      <c r="Q31" s="13">
        <f t="shared" ref="Q31:V31" si="3">AVERAGE(Q3:Q28)</f>
        <v>5.0246153846153838</v>
      </c>
      <c r="R31" s="13">
        <f t="shared" si="3"/>
        <v>33.42307692307692</v>
      </c>
      <c r="S31" s="13">
        <f t="shared" si="3"/>
        <v>2.037813846153846</v>
      </c>
      <c r="T31" s="13">
        <f t="shared" si="3"/>
        <v>249.38461538461539</v>
      </c>
      <c r="U31" s="13">
        <f t="shared" si="3"/>
        <v>0.13537963621664548</v>
      </c>
      <c r="V31" s="45">
        <f t="shared" si="3"/>
        <v>0.50001639177854351</v>
      </c>
      <c r="W31" s="13"/>
      <c r="X31" s="97"/>
      <c r="Y31" s="13">
        <v>20.697760607831977</v>
      </c>
      <c r="Z31" s="13">
        <f>AVERAGE(Z3:Z30)</f>
        <v>0.17337708669240273</v>
      </c>
      <c r="AA31" s="61"/>
      <c r="AB31" s="13">
        <f>AVERAGE(AB5:AB27)</f>
        <v>9.088000000000001</v>
      </c>
      <c r="AC31" s="13">
        <f t="shared" ref="AC31:AG31" si="4">AVERAGE(AC5:AC27)</f>
        <v>4.602666666666666</v>
      </c>
      <c r="AD31" s="13">
        <f t="shared" si="4"/>
        <v>24.733333333333334</v>
      </c>
      <c r="AE31" s="13">
        <f t="shared" si="4"/>
        <v>1.9741546666666663</v>
      </c>
      <c r="AF31" s="13">
        <f t="shared" si="4"/>
        <v>227.2</v>
      </c>
      <c r="AG31" s="13">
        <f t="shared" si="4"/>
        <v>0.10631169042084093</v>
      </c>
      <c r="AH31" s="13">
        <f t="shared" ref="AH31:AO31" si="5">AVERAGE(AH5:AH27)</f>
        <v>0.50580097519822642</v>
      </c>
      <c r="AI31" s="71">
        <f t="shared" si="5"/>
        <v>1.8666666666666667</v>
      </c>
      <c r="AJ31" s="49">
        <f t="shared" si="5"/>
        <v>7.3789168042522011</v>
      </c>
      <c r="AK31" s="13">
        <f t="shared" si="5"/>
        <v>6.7628813860827197E-2</v>
      </c>
      <c r="AL31" s="13">
        <f t="shared" si="5"/>
        <v>2</v>
      </c>
      <c r="AM31" s="78">
        <f t="shared" si="5"/>
        <v>0.8</v>
      </c>
      <c r="AN31" s="56">
        <f t="shared" si="5"/>
        <v>2.9543880631083934</v>
      </c>
      <c r="AO31" s="49">
        <f t="shared" si="5"/>
        <v>2.8308511959755027E-2</v>
      </c>
      <c r="AP31" s="81">
        <f t="shared" ref="AP31:AT31" si="6">AVERAGE(AP5:AP27)</f>
        <v>3.3333333333333335</v>
      </c>
      <c r="AQ31" s="49">
        <f t="shared" si="6"/>
        <v>12.161439372714478</v>
      </c>
      <c r="AR31" s="49">
        <f t="shared" ref="AR31" si="7">AVERAGE(AR5:AR27)</f>
        <v>0.11464233826783223</v>
      </c>
      <c r="AS31" s="83">
        <f t="shared" si="6"/>
        <v>2.5</v>
      </c>
      <c r="AT31" s="49">
        <f t="shared" si="6"/>
        <v>11.03657872525797</v>
      </c>
      <c r="AU31" s="49">
        <f t="shared" ref="AU31" si="8">AVERAGE(AU5:AU27)</f>
        <v>0.10687734437734438</v>
      </c>
    </row>
    <row r="32" spans="1:48">
      <c r="A32" s="19" t="s">
        <v>97</v>
      </c>
      <c r="B32" s="17"/>
      <c r="C32" s="3"/>
      <c r="D32" s="3"/>
      <c r="E32" s="3"/>
      <c r="F32" s="13">
        <f t="shared" ref="F32:L32" si="9">VAR(F3:F30)</f>
        <v>2.2993841269841075</v>
      </c>
      <c r="G32" s="13">
        <f t="shared" si="9"/>
        <v>1.2343259259259236</v>
      </c>
      <c r="H32" s="13">
        <f t="shared" si="9"/>
        <v>195.65608465608469</v>
      </c>
      <c r="I32" s="13">
        <f t="shared" si="9"/>
        <v>0.11344619407971852</v>
      </c>
      <c r="J32" s="13">
        <f t="shared" si="9"/>
        <v>1437.1150793650756</v>
      </c>
      <c r="K32" s="13">
        <f t="shared" si="9"/>
        <v>2.9558069314047754E-3</v>
      </c>
      <c r="L32" s="13">
        <f t="shared" si="9"/>
        <v>6.3349142277412517E-3</v>
      </c>
      <c r="M32" s="3"/>
      <c r="N32" s="86"/>
      <c r="O32" s="3"/>
      <c r="P32" s="13">
        <f t="shared" ref="P32:V32" si="10">VAR(P3:P30)</f>
        <v>2.5632740740741071</v>
      </c>
      <c r="Q32" s="13">
        <f t="shared" si="10"/>
        <v>1.0002878306878318</v>
      </c>
      <c r="R32" s="13">
        <f t="shared" si="10"/>
        <v>181.28571428571431</v>
      </c>
      <c r="S32" s="13">
        <f t="shared" si="10"/>
        <v>0.12370926903491969</v>
      </c>
      <c r="T32" s="13">
        <f t="shared" si="10"/>
        <v>1588.3968253968267</v>
      </c>
      <c r="U32" s="13">
        <f t="shared" si="10"/>
        <v>2.5666469477404722E-3</v>
      </c>
      <c r="V32" s="45">
        <f t="shared" si="10"/>
        <v>5.6892920627354257E-3</v>
      </c>
      <c r="W32" s="3"/>
      <c r="X32" s="25"/>
      <c r="Y32" s="3"/>
      <c r="Z32" s="3"/>
      <c r="AA32" s="66"/>
      <c r="AB32" s="13">
        <f>VAR(AB5:AB27)</f>
        <v>2.1977599999999842</v>
      </c>
      <c r="AC32" s="13">
        <f t="shared" ref="AC32:AG32" si="11">VAR(AC5:AC27)</f>
        <v>1.3454780952381011</v>
      </c>
      <c r="AD32" s="13">
        <f t="shared" si="11"/>
        <v>166.63809523809519</v>
      </c>
      <c r="AE32" s="13">
        <f t="shared" si="11"/>
        <v>0.16961785414095232</v>
      </c>
      <c r="AF32" s="13">
        <f t="shared" si="11"/>
        <v>1373.6000000000017</v>
      </c>
      <c r="AG32" s="13">
        <f t="shared" si="11"/>
        <v>1.8736698203218427E-3</v>
      </c>
      <c r="AH32" s="13">
        <f t="shared" ref="AH32:AO32" si="12">VAR(AH5:AH27)</f>
        <v>1.0693738873424508E-2</v>
      </c>
      <c r="AI32" s="71">
        <f t="shared" si="12"/>
        <v>4.5523809523809522</v>
      </c>
      <c r="AJ32" s="49">
        <f t="shared" si="12"/>
        <v>73.657687808177499</v>
      </c>
      <c r="AK32" s="13">
        <f t="shared" si="12"/>
        <v>5.8830842127815539E-3</v>
      </c>
      <c r="AL32" s="13">
        <f t="shared" si="12"/>
        <v>2</v>
      </c>
      <c r="AM32" s="78">
        <f t="shared" si="12"/>
        <v>1.3142857142857143</v>
      </c>
      <c r="AN32" s="56">
        <f t="shared" si="12"/>
        <v>16.583996410497729</v>
      </c>
      <c r="AO32" s="49">
        <f t="shared" si="12"/>
        <v>1.748385152819645E-3</v>
      </c>
      <c r="AP32" s="81">
        <f t="shared" ref="AP32:AT32" si="13">VAR(AP5:AP27)</f>
        <v>8.0606060606060606</v>
      </c>
      <c r="AQ32" s="49">
        <f t="shared" si="13"/>
        <v>177.61652201046752</v>
      </c>
      <c r="AR32" s="49">
        <f t="shared" ref="AR32" si="14">VAR(AR5:AR27)</f>
        <v>1.3696178498755762E-2</v>
      </c>
      <c r="AS32" s="83">
        <f t="shared" si="13"/>
        <v>3.5</v>
      </c>
      <c r="AT32" s="49">
        <f t="shared" si="13"/>
        <v>95.968292971027694</v>
      </c>
      <c r="AU32" s="49">
        <f t="shared" ref="AU32" si="15">VAR(AU5:AU27)</f>
        <v>1.1076809415701194E-2</v>
      </c>
    </row>
  </sheetData>
  <pageMargins left="0" right="0" top="0.17" bottom="0.74803149606299202" header="0.17" footer="0.31496062992126"/>
  <pageSetup paperSize="9" orientation="landscape" r:id="rId1"/>
  <ignoredErrors>
    <ignoredError sqref="P31:V31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Antonieta</dc:creator>
  <cp:lastModifiedBy>Antonieta Labra Lillo</cp:lastModifiedBy>
  <dcterms:created xsi:type="dcterms:W3CDTF">2017-10-06T09:51:23Z</dcterms:created>
  <dcterms:modified xsi:type="dcterms:W3CDTF">2018-03-30T17:51:03Z</dcterms:modified>
</cp:coreProperties>
</file>