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<sst xmlns="http://schemas.openxmlformats.org/spreadsheetml/2006/main" count="136" uniqueCount="106">
  <si>
    <t>gene_ID</t>
  </si>
  <si>
    <t>transcript_id(s)</t>
  </si>
  <si>
    <t>length</t>
  </si>
  <si>
    <t>effective_length</t>
  </si>
  <si>
    <t>Name</t>
  </si>
  <si>
    <t>Annotation</t>
  </si>
  <si>
    <t>GO_Term</t>
  </si>
  <si>
    <t>KOG_des</t>
  </si>
  <si>
    <t>KEGG_KO</t>
  </si>
  <si>
    <t>KEGG_Pathway</t>
  </si>
  <si>
    <t>L1_LCG_count</t>
  </si>
  <si>
    <t>L2_LCG_count</t>
  </si>
  <si>
    <t>L3_LCG_count</t>
  </si>
  <si>
    <t>L1_LCK_count</t>
  </si>
  <si>
    <t>L2_LCK_count</t>
  </si>
  <si>
    <t>L3_LCK_count</t>
  </si>
  <si>
    <t>L1_LCG_rpkm</t>
  </si>
  <si>
    <t>L2_LCG_rpkm</t>
  </si>
  <si>
    <t>L3_LCG_rpkm</t>
  </si>
  <si>
    <t>L1_LCK_rpkm</t>
  </si>
  <si>
    <t>L2_LCK_rpkm</t>
  </si>
  <si>
    <t>L3_LCK_rpkm</t>
  </si>
  <si>
    <t>mean_count_LCG</t>
  </si>
  <si>
    <t>mean_count_LCK</t>
  </si>
  <si>
    <t>mean_rpkm_LCG</t>
  </si>
  <si>
    <t>mean_rpkm_LCK</t>
  </si>
  <si>
    <t>log2fold_change</t>
  </si>
  <si>
    <t>ABS(log2fold_change)</t>
  </si>
  <si>
    <t>pvalue</t>
  </si>
  <si>
    <t>FDR</t>
  </si>
  <si>
    <t>significant</t>
  </si>
  <si>
    <t>rpkm max</t>
  </si>
  <si>
    <t>rpkm min</t>
  </si>
  <si>
    <t>max/min</t>
  </si>
  <si>
    <t>average</t>
  </si>
  <si>
    <t>SD</t>
  </si>
  <si>
    <t>CV</t>
  </si>
  <si>
    <t>comp17564_c0</t>
  </si>
  <si>
    <t>comp17564_c0_seq1</t>
  </si>
  <si>
    <t>Q9XF61</t>
  </si>
  <si>
    <t xml:space="preserve">prolyl 4-hydroxylase, beta polypeptide </t>
  </si>
  <si>
    <t>GO:0005788(endoplasmic reticulum lumen);GO:0009055(electron carrier activity);GO:0003756(protein disulfide isomerase activity);GO:0015035(protein disulfide oxidoreductase activity);GO:0045454(cell redox homeostasis);GO:0006662(glycerol ether metabolic process)</t>
  </si>
  <si>
    <t xml:space="preserve">[O] Posttranslational modification, protein turnover, chaperones </t>
  </si>
  <si>
    <t>K09580</t>
  </si>
  <si>
    <t>-</t>
  </si>
  <si>
    <t>no</t>
  </si>
  <si>
    <t>comp11127_c2</t>
  </si>
  <si>
    <t>comp11127_c2_seq1</t>
  </si>
  <si>
    <t>comp19078_c0</t>
  </si>
  <si>
    <t>comp19078_c0_seq1</t>
  </si>
  <si>
    <t>Q9Y7K5</t>
  </si>
  <si>
    <t>GO:0005829(cytosol)</t>
  </si>
  <si>
    <t>comp17353_c0</t>
  </si>
  <si>
    <t>comp17353_c0_seq1</t>
  </si>
  <si>
    <t>Q39010</t>
  </si>
  <si>
    <t>GO:0005524(ATP binding);GO:0004674(protein serine/threonine kinase activity);GO:0009742(brassinosteroid mediated signaling pathway);GO:0032880(regulation of protein localization)</t>
  </si>
  <si>
    <t xml:space="preserve">[G] Carbohydrate transport and metabolism </t>
  </si>
  <si>
    <t>K00924</t>
  </si>
  <si>
    <t>comp18589_c0</t>
  </si>
  <si>
    <t>comp18589_c0_seq1</t>
  </si>
  <si>
    <t>P34727</t>
  </si>
  <si>
    <t>Arf/Sar family, other</t>
  </si>
  <si>
    <t>GO:0005794(Golgi apparatus);GO:0005525(GTP binding);GO:0015031(protein transport);GO:0007264(small GTPase mediated signal transduction);GO:0016192(vesicle-mediated transport)</t>
  </si>
  <si>
    <t xml:space="preserve">[U] Intracellular trafficking, secretion, and vesicular transport </t>
  </si>
  <si>
    <t>K07977</t>
  </si>
  <si>
    <t>comp17031_c0</t>
  </si>
  <si>
    <t>comp17031_c0_seq1</t>
  </si>
  <si>
    <t>P59169</t>
  </si>
  <si>
    <t>histone H3</t>
  </si>
  <si>
    <t>GO:0000786(nucleosome);GO:0005634(nucleus);GO:0003677(DNA binding);GO:0006334(nucleosome assembly)</t>
  </si>
  <si>
    <t xml:space="preserve">[B] Chromatin structure and dynamics </t>
  </si>
  <si>
    <t>K11253</t>
  </si>
  <si>
    <t>ko05322(Systemic lupus erythematosus)</t>
  </si>
  <si>
    <t>comp17102_c0</t>
  </si>
  <si>
    <t>comp17102_c0_seq1</t>
  </si>
  <si>
    <t>P0CG85</t>
  </si>
  <si>
    <t>ubiquitin C</t>
  </si>
  <si>
    <t>GO:0005737(cytoplasm);GO:0005634(nucleus)</t>
  </si>
  <si>
    <t xml:space="preserve">[O] Posttranslational modification, protein turnover, chaperones ;[R] General function prediction only </t>
  </si>
  <si>
    <t>K08770</t>
  </si>
  <si>
    <t>ko03320(PPAR signaling pathway)</t>
  </si>
  <si>
    <t>comp18435_c0</t>
  </si>
  <si>
    <t>comp18435_c0_seq1</t>
  </si>
  <si>
    <t>Q8RXN3</t>
  </si>
  <si>
    <t>GO:0031969(chloroplast membrane);GO:0016021(integral to membrane);GO:0005739(mitochondrion);GO:0009528(plastid inner membrane);GO:0015121(phosphoenolpyruvate:phosphate antiporter activity);GO:0015120(phosphoglycerate transmembrane transporter activity);GO:0008643(carbohydrate transport)</t>
  </si>
  <si>
    <t xml:space="preserve">[G] Carbohydrate transport and metabolism ;[E] Amino acid transport and metabolism </t>
  </si>
  <si>
    <t>comp17694_c0</t>
  </si>
  <si>
    <t>comp17694_c0_seq1</t>
  </si>
  <si>
    <t>Q39817</t>
  </si>
  <si>
    <t>calnexin</t>
  </si>
  <si>
    <t>GO:0005789(endoplasmic reticulum membrane);GO:0016021(integral to membrane);GO:0005509(calcium ion binding);GO:0005529(sugar binding);GO:0051082(unfolded protein binding);GO:0006457(protein folding)</t>
  </si>
  <si>
    <t>K08054</t>
  </si>
  <si>
    <t>ko04145(Phagosome);ko04612(Antigen processing and presentation)</t>
  </si>
  <si>
    <t>comp18229_c0</t>
  </si>
  <si>
    <t>comp18229_c0_seq1</t>
  </si>
  <si>
    <t>Q39193</t>
  </si>
  <si>
    <t>GO:0005829(cytosol);GO:0005634(nucleus);GO:0005524(ATP binding);GO:0005515(protein binding);GO:0004674(protein serine/threonine kinase activity);GO:0009738(abscisic acid mediated signaling pathway);GO:0009789(positive regulation of abscisic acid mediated signaling pathway);GO:0010029(regulation of seed germination);GO:0009739(response to gibberellin stimulus);GO:0009651(response to salt stress)</t>
  </si>
  <si>
    <t xml:space="preserve">[T] Signal transduction mechanisms </t>
  </si>
  <si>
    <t>comp17092_c0</t>
  </si>
  <si>
    <t>comp17092_c0_seq1</t>
  </si>
  <si>
    <t>Q07346</t>
  </si>
  <si>
    <t xml:space="preserve">glutamate decarboxylase </t>
  </si>
  <si>
    <t>GO:0005516(calmodulin binding);GO:0004351(glutamate decarboxylase activity);GO:0030170(pyridoxal phosphate binding);GO:0006536(glutamate metabolic process)</t>
  </si>
  <si>
    <t xml:space="preserve">[E] Amino acid transport and metabolism </t>
  </si>
  <si>
    <t>K01580</t>
  </si>
  <si>
    <t>ko00250(Alanine, aspartate and glutamate metabolism);ko00410(beta-Alanine metabolism);ko00430(Taurine and hypotaurine metabolism);ko00650(Butanoate metabolism);ko04940(Type I diabetes mellitus)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</si>
</sst>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Courier New"/>
      <family val="3"/>
    </font>
    <font>
      <sz val="9"/>
      <name val="宋体"/>
      <family val="0"/>
    </font>
    <font>
      <sz val="11"/>
      <name val="Courier New"/>
      <family val="3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ourier New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20" fillId="0" borderId="0" xfId="0" applyNumberFormat="1" applyFont="1" applyAlignment="1">
      <alignment/>
    </xf>
    <xf numFmtId="0" fontId="39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tabSelected="1" zoomScalePageLayoutView="0" workbookViewId="0" topLeftCell="A1">
      <selection activeCell="AC2" sqref="AC2:AC13"/>
    </sheetView>
  </sheetViews>
  <sheetFormatPr defaultColWidth="9.140625" defaultRowHeight="15"/>
  <sheetData>
    <row r="1" spans="1:3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</row>
    <row r="2" spans="1:37" ht="15">
      <c r="A2" s="1" t="s">
        <v>37</v>
      </c>
      <c r="B2" s="1" t="s">
        <v>38</v>
      </c>
      <c r="C2" s="1">
        <v>1859</v>
      </c>
      <c r="D2" s="2">
        <v>1859</v>
      </c>
      <c r="E2" s="1" t="s">
        <v>39</v>
      </c>
      <c r="F2" s="1" t="s">
        <v>40</v>
      </c>
      <c r="G2" s="1" t="s">
        <v>41</v>
      </c>
      <c r="H2" s="1" t="s">
        <v>42</v>
      </c>
      <c r="I2" s="1" t="s">
        <v>43</v>
      </c>
      <c r="J2" s="1" t="s">
        <v>44</v>
      </c>
      <c r="K2" s="2">
        <v>3596.73</v>
      </c>
      <c r="L2" s="2">
        <v>3917.69</v>
      </c>
      <c r="M2" s="2">
        <v>4717.44</v>
      </c>
      <c r="N2" s="2">
        <v>3660.61</v>
      </c>
      <c r="O2" s="2">
        <v>2632.29</v>
      </c>
      <c r="P2" s="2">
        <v>6131.64</v>
      </c>
      <c r="Q2" s="2">
        <v>52.97</v>
      </c>
      <c r="R2" s="2">
        <v>50.49</v>
      </c>
      <c r="S2" s="2">
        <v>49.39</v>
      </c>
      <c r="T2" s="2">
        <v>54.88</v>
      </c>
      <c r="U2" s="2">
        <v>60.52</v>
      </c>
      <c r="V2" s="2">
        <v>62.21</v>
      </c>
      <c r="W2" s="2">
        <v>4077.28666666667</v>
      </c>
      <c r="X2" s="2">
        <v>4141.51333333333</v>
      </c>
      <c r="Y2" s="2">
        <v>50.95</v>
      </c>
      <c r="Z2" s="2">
        <v>59.2033333333333</v>
      </c>
      <c r="AA2" s="2">
        <v>-0.21659626000514</v>
      </c>
      <c r="AB2" s="2">
        <v>0.21659626000514</v>
      </c>
      <c r="AC2" s="5">
        <v>0.0467411209351846</v>
      </c>
      <c r="AD2" s="2">
        <v>0.800877462514316</v>
      </c>
      <c r="AE2" s="1" t="s">
        <v>45</v>
      </c>
      <c r="AF2" s="3">
        <f aca="true" t="shared" si="0" ref="AF2:AF8">MAX(Q2,R2,S2,T2,U2,V2)</f>
        <v>62.21</v>
      </c>
      <c r="AG2" s="3">
        <f aca="true" t="shared" si="1" ref="AG2:AG8">MIN(Q2,R2,S2,T2,U2,V2,W2)</f>
        <v>49.39</v>
      </c>
      <c r="AH2" s="4">
        <f aca="true" t="shared" si="2" ref="AH2:AH8">AF2/AG2</f>
        <v>1.2595667139096984</v>
      </c>
      <c r="AI2" s="3">
        <f aca="true" t="shared" si="3" ref="AI2:AI8">AVERAGE(Q2:V2)</f>
        <v>55.07666666666666</v>
      </c>
      <c r="AJ2" s="4">
        <f aca="true" t="shared" si="4" ref="AJ2:AJ8">STDEV(Q2:V2)</f>
        <v>5.260546232727853</v>
      </c>
      <c r="AK2" s="4">
        <f aca="true" t="shared" si="5" ref="AK2:AK8">AJ2/AI2</f>
        <v>0.09551315559028965</v>
      </c>
    </row>
    <row r="3" spans="1:37" ht="15">
      <c r="A3" s="1" t="s">
        <v>46</v>
      </c>
      <c r="B3" s="1" t="s">
        <v>47</v>
      </c>
      <c r="C3" s="1">
        <v>2096</v>
      </c>
      <c r="D3" s="2">
        <v>2096</v>
      </c>
      <c r="E3" s="1" t="s">
        <v>44</v>
      </c>
      <c r="F3" s="1" t="s">
        <v>44</v>
      </c>
      <c r="G3" s="1" t="s">
        <v>44</v>
      </c>
      <c r="H3" s="1" t="s">
        <v>44</v>
      </c>
      <c r="I3" s="1" t="s">
        <v>44</v>
      </c>
      <c r="J3" s="1" t="s">
        <v>44</v>
      </c>
      <c r="K3" s="2">
        <v>5326</v>
      </c>
      <c r="L3" s="2">
        <v>5107.56</v>
      </c>
      <c r="M3" s="2">
        <v>7857.16</v>
      </c>
      <c r="N3" s="2">
        <v>6308.05</v>
      </c>
      <c r="O3" s="2">
        <v>3807.51</v>
      </c>
      <c r="P3" s="2">
        <v>9693.03</v>
      </c>
      <c r="Q3" s="2">
        <v>69.25</v>
      </c>
      <c r="R3" s="2">
        <v>58.11</v>
      </c>
      <c r="S3" s="2">
        <v>72.62</v>
      </c>
      <c r="T3" s="2">
        <v>83.49</v>
      </c>
      <c r="U3" s="2">
        <v>77.27</v>
      </c>
      <c r="V3" s="2">
        <v>86.82</v>
      </c>
      <c r="W3" s="2">
        <v>6096.90666666667</v>
      </c>
      <c r="X3" s="2">
        <v>6602.86333333333</v>
      </c>
      <c r="Y3" s="2">
        <v>66.66</v>
      </c>
      <c r="Z3" s="2">
        <v>82.5266666666667</v>
      </c>
      <c r="AA3" s="2">
        <v>-0.308039052230547</v>
      </c>
      <c r="AB3" s="2">
        <v>0.308039052230547</v>
      </c>
      <c r="AC3" s="5">
        <v>0.0470869717887117</v>
      </c>
      <c r="AD3" s="2">
        <v>0.800877462514316</v>
      </c>
      <c r="AE3" s="1" t="s">
        <v>45</v>
      </c>
      <c r="AF3" s="3">
        <f t="shared" si="0"/>
        <v>86.82</v>
      </c>
      <c r="AG3" s="3">
        <f t="shared" si="1"/>
        <v>58.11</v>
      </c>
      <c r="AH3" s="4">
        <f t="shared" si="2"/>
        <v>1.49406298399587</v>
      </c>
      <c r="AI3" s="3">
        <f t="shared" si="3"/>
        <v>74.59333333333333</v>
      </c>
      <c r="AJ3" s="4">
        <f t="shared" si="4"/>
        <v>10.391844237990917</v>
      </c>
      <c r="AK3" s="4">
        <f t="shared" si="5"/>
        <v>0.13931331090344423</v>
      </c>
    </row>
    <row r="4" spans="1:37" ht="15">
      <c r="A4" s="1" t="s">
        <v>48</v>
      </c>
      <c r="B4" s="1" t="s">
        <v>49</v>
      </c>
      <c r="C4" s="1">
        <v>1715</v>
      </c>
      <c r="D4" s="2">
        <v>1715</v>
      </c>
      <c r="E4" s="1" t="s">
        <v>50</v>
      </c>
      <c r="F4" s="1" t="s">
        <v>44</v>
      </c>
      <c r="G4" s="1" t="s">
        <v>51</v>
      </c>
      <c r="H4" s="1" t="s">
        <v>44</v>
      </c>
      <c r="I4" s="1" t="s">
        <v>44</v>
      </c>
      <c r="J4" s="1" t="s">
        <v>44</v>
      </c>
      <c r="K4" s="2">
        <v>3793.27</v>
      </c>
      <c r="L4" s="2">
        <v>3721.33</v>
      </c>
      <c r="M4" s="2">
        <v>4722.61</v>
      </c>
      <c r="N4" s="2">
        <v>2544.96</v>
      </c>
      <c r="O4" s="2">
        <v>1763.71</v>
      </c>
      <c r="P4" s="2">
        <v>4168.69</v>
      </c>
      <c r="Q4" s="2">
        <v>60.77</v>
      </c>
      <c r="R4" s="2">
        <v>52.17</v>
      </c>
      <c r="S4" s="2">
        <v>53.78</v>
      </c>
      <c r="T4" s="2">
        <v>41.51</v>
      </c>
      <c r="U4" s="2">
        <v>44.11</v>
      </c>
      <c r="V4" s="2">
        <v>46.01</v>
      </c>
      <c r="W4" s="2">
        <v>4079.07</v>
      </c>
      <c r="X4" s="2">
        <v>2825.78666666667</v>
      </c>
      <c r="Y4" s="2">
        <v>55.5733333333333</v>
      </c>
      <c r="Z4" s="2">
        <v>43.8766666666667</v>
      </c>
      <c r="AA4" s="2">
        <v>0.340938849288512</v>
      </c>
      <c r="AB4" s="2">
        <v>0.340938849288512</v>
      </c>
      <c r="AC4" s="5">
        <v>0.0299352434352306</v>
      </c>
      <c r="AD4" s="2">
        <v>0.800877462514316</v>
      </c>
      <c r="AE4" s="1" t="s">
        <v>45</v>
      </c>
      <c r="AF4" s="3">
        <f t="shared" si="0"/>
        <v>60.77</v>
      </c>
      <c r="AG4" s="3">
        <f t="shared" si="1"/>
        <v>41.51</v>
      </c>
      <c r="AH4" s="4">
        <f t="shared" si="2"/>
        <v>1.463984582028427</v>
      </c>
      <c r="AI4" s="3">
        <f t="shared" si="3"/>
        <v>49.724999999999994</v>
      </c>
      <c r="AJ4" s="4">
        <f t="shared" si="4"/>
        <v>7.172569274674228</v>
      </c>
      <c r="AK4" s="4">
        <f t="shared" si="5"/>
        <v>0.14424473151682712</v>
      </c>
    </row>
    <row r="5" spans="1:37" ht="15">
      <c r="A5" s="1" t="s">
        <v>52</v>
      </c>
      <c r="B5" s="1" t="s">
        <v>53</v>
      </c>
      <c r="C5" s="1">
        <v>1836</v>
      </c>
      <c r="D5" s="2">
        <v>1836</v>
      </c>
      <c r="E5" s="1" t="s">
        <v>54</v>
      </c>
      <c r="F5" s="1" t="s">
        <v>44</v>
      </c>
      <c r="G5" s="1" t="s">
        <v>55</v>
      </c>
      <c r="H5" s="1" t="s">
        <v>56</v>
      </c>
      <c r="I5" s="1" t="s">
        <v>57</v>
      </c>
      <c r="J5" s="1" t="s">
        <v>44</v>
      </c>
      <c r="K5" s="2">
        <v>8359.34</v>
      </c>
      <c r="L5" s="2">
        <v>8168.71</v>
      </c>
      <c r="M5" s="2">
        <v>9832.08</v>
      </c>
      <c r="N5" s="2">
        <v>5279.81</v>
      </c>
      <c r="O5" s="2">
        <v>3592.01</v>
      </c>
      <c r="P5" s="2">
        <v>9388.8</v>
      </c>
      <c r="Q5" s="2">
        <v>124.73</v>
      </c>
      <c r="R5" s="2">
        <v>106.65</v>
      </c>
      <c r="S5" s="2">
        <v>104.28</v>
      </c>
      <c r="T5" s="2">
        <v>80.19</v>
      </c>
      <c r="U5" s="2">
        <v>83.66</v>
      </c>
      <c r="V5" s="2">
        <v>96.51</v>
      </c>
      <c r="W5" s="2">
        <v>8786.71</v>
      </c>
      <c r="X5" s="2">
        <v>6086.87333333333</v>
      </c>
      <c r="Y5" s="2">
        <v>111.886666666667</v>
      </c>
      <c r="Z5" s="2">
        <v>86.7866666666667</v>
      </c>
      <c r="AA5" s="2">
        <v>0.366492804559391</v>
      </c>
      <c r="AB5" s="2">
        <v>0.366492804559391</v>
      </c>
      <c r="AC5" s="5">
        <v>0.0401667926352631</v>
      </c>
      <c r="AD5" s="2">
        <v>0.800877462514316</v>
      </c>
      <c r="AE5" s="1" t="s">
        <v>45</v>
      </c>
      <c r="AF5" s="3">
        <f t="shared" si="0"/>
        <v>124.73</v>
      </c>
      <c r="AG5" s="3">
        <f t="shared" si="1"/>
        <v>80.19</v>
      </c>
      <c r="AH5" s="4">
        <f t="shared" si="2"/>
        <v>1.555430851727148</v>
      </c>
      <c r="AI5" s="3">
        <f t="shared" si="3"/>
        <v>99.33666666666666</v>
      </c>
      <c r="AJ5" s="4">
        <f t="shared" si="4"/>
        <v>16.389542600898526</v>
      </c>
      <c r="AK5" s="4">
        <f t="shared" si="5"/>
        <v>0.1649898587386181</v>
      </c>
    </row>
    <row r="6" spans="1:37" ht="15">
      <c r="A6" s="1" t="s">
        <v>58</v>
      </c>
      <c r="B6" s="1" t="s">
        <v>59</v>
      </c>
      <c r="C6" s="1">
        <v>1013</v>
      </c>
      <c r="D6" s="2">
        <v>1013</v>
      </c>
      <c r="E6" s="1" t="s">
        <v>60</v>
      </c>
      <c r="F6" s="1" t="s">
        <v>61</v>
      </c>
      <c r="G6" s="1" t="s">
        <v>62</v>
      </c>
      <c r="H6" s="1" t="s">
        <v>63</v>
      </c>
      <c r="I6" s="1" t="s">
        <v>64</v>
      </c>
      <c r="J6" s="1" t="s">
        <v>44</v>
      </c>
      <c r="K6" s="2">
        <v>2586.52</v>
      </c>
      <c r="L6" s="2">
        <v>2363.94</v>
      </c>
      <c r="M6" s="2">
        <v>3371.06</v>
      </c>
      <c r="N6" s="2">
        <v>1672.82</v>
      </c>
      <c r="O6" s="2">
        <v>1287.21</v>
      </c>
      <c r="P6" s="2">
        <v>2557.72</v>
      </c>
      <c r="Q6" s="2">
        <v>72.42</v>
      </c>
      <c r="R6" s="2">
        <v>57.91</v>
      </c>
      <c r="S6" s="2">
        <v>67.09</v>
      </c>
      <c r="T6" s="2">
        <v>47.68</v>
      </c>
      <c r="U6" s="2">
        <v>56.25</v>
      </c>
      <c r="V6" s="2">
        <v>49.33</v>
      </c>
      <c r="W6" s="2">
        <v>2773.84</v>
      </c>
      <c r="X6" s="2">
        <v>1839.25</v>
      </c>
      <c r="Y6" s="2">
        <v>65.8066666666667</v>
      </c>
      <c r="Z6" s="2">
        <v>51.0866666666667</v>
      </c>
      <c r="AA6" s="2">
        <v>0.365286941285605</v>
      </c>
      <c r="AB6" s="2">
        <v>0.365286941285605</v>
      </c>
      <c r="AC6" s="5">
        <v>0.0524287386198707</v>
      </c>
      <c r="AD6" s="2">
        <v>0.800877462514316</v>
      </c>
      <c r="AE6" s="1" t="s">
        <v>45</v>
      </c>
      <c r="AF6" s="3">
        <f t="shared" si="0"/>
        <v>72.42</v>
      </c>
      <c r="AG6" s="3">
        <f t="shared" si="1"/>
        <v>47.68</v>
      </c>
      <c r="AH6" s="4">
        <f t="shared" si="2"/>
        <v>1.5188758389261745</v>
      </c>
      <c r="AI6" s="3">
        <f t="shared" si="3"/>
        <v>58.446666666666665</v>
      </c>
      <c r="AJ6" s="4">
        <f t="shared" si="4"/>
        <v>9.737652009938882</v>
      </c>
      <c r="AK6" s="4">
        <f t="shared" si="5"/>
        <v>0.1666074827752746</v>
      </c>
    </row>
    <row r="7" spans="1:37" ht="15">
      <c r="A7" s="1" t="s">
        <v>65</v>
      </c>
      <c r="B7" s="1" t="s">
        <v>66</v>
      </c>
      <c r="C7" s="1">
        <v>1365</v>
      </c>
      <c r="D7" s="2">
        <v>1365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2">
        <v>25843.05</v>
      </c>
      <c r="L7" s="2">
        <v>26555.55</v>
      </c>
      <c r="M7" s="2">
        <v>33339.92</v>
      </c>
      <c r="N7" s="2">
        <v>16035.6</v>
      </c>
      <c r="O7" s="2">
        <v>12043.7</v>
      </c>
      <c r="P7" s="2">
        <v>27195.35</v>
      </c>
      <c r="Q7" s="2">
        <v>526.28</v>
      </c>
      <c r="R7" s="2">
        <v>473.19</v>
      </c>
      <c r="S7" s="2">
        <v>482.61</v>
      </c>
      <c r="T7" s="2">
        <v>332.43</v>
      </c>
      <c r="U7" s="2">
        <v>382.83</v>
      </c>
      <c r="V7" s="2">
        <v>381.52</v>
      </c>
      <c r="W7" s="2">
        <v>28579.5066666667</v>
      </c>
      <c r="X7" s="2">
        <v>18424.8833333333</v>
      </c>
      <c r="Y7" s="2">
        <v>494.026666666667</v>
      </c>
      <c r="Z7" s="2">
        <v>365.593333333333</v>
      </c>
      <c r="AA7" s="2">
        <v>0.434349155176137</v>
      </c>
      <c r="AB7" s="2">
        <v>0.434349155176137</v>
      </c>
      <c r="AC7" s="5">
        <v>0.00528306231547723</v>
      </c>
      <c r="AD7" s="2">
        <v>0.800877462514316</v>
      </c>
      <c r="AE7" s="1" t="s">
        <v>45</v>
      </c>
      <c r="AF7" s="3">
        <f t="shared" si="0"/>
        <v>526.28</v>
      </c>
      <c r="AG7" s="3">
        <f t="shared" si="1"/>
        <v>332.43</v>
      </c>
      <c r="AH7" s="4">
        <f t="shared" si="2"/>
        <v>1.5831302830671117</v>
      </c>
      <c r="AI7" s="3">
        <f t="shared" si="3"/>
        <v>429.81</v>
      </c>
      <c r="AJ7" s="4">
        <f t="shared" si="4"/>
        <v>74.83052077862301</v>
      </c>
      <c r="AK7" s="4">
        <f t="shared" si="5"/>
        <v>0.17410139545060146</v>
      </c>
    </row>
    <row r="8" spans="1:37" ht="15">
      <c r="A8" s="1" t="s">
        <v>73</v>
      </c>
      <c r="B8" s="1" t="s">
        <v>74</v>
      </c>
      <c r="C8" s="1">
        <v>484</v>
      </c>
      <c r="D8" s="2">
        <v>484</v>
      </c>
      <c r="E8" s="1" t="s">
        <v>75</v>
      </c>
      <c r="F8" s="1" t="s">
        <v>76</v>
      </c>
      <c r="G8" s="1" t="s">
        <v>77</v>
      </c>
      <c r="H8" s="1" t="s">
        <v>78</v>
      </c>
      <c r="I8" s="1" t="s">
        <v>79</v>
      </c>
      <c r="J8" s="1" t="s">
        <v>80</v>
      </c>
      <c r="K8" s="2">
        <v>17316.58</v>
      </c>
      <c r="L8" s="2">
        <v>15859.51</v>
      </c>
      <c r="M8" s="2">
        <v>21412.91</v>
      </c>
      <c r="N8" s="2">
        <v>10600.39</v>
      </c>
      <c r="O8" s="2">
        <v>7981.62</v>
      </c>
      <c r="P8" s="2">
        <v>16635.35</v>
      </c>
      <c r="Q8" s="2">
        <v>1110.4</v>
      </c>
      <c r="R8" s="2">
        <v>889.85</v>
      </c>
      <c r="S8" s="2">
        <v>976</v>
      </c>
      <c r="T8" s="2">
        <v>691.95</v>
      </c>
      <c r="U8" s="2">
        <v>798.88</v>
      </c>
      <c r="V8" s="2">
        <v>734.86</v>
      </c>
      <c r="W8" s="2">
        <v>18196.3333333333</v>
      </c>
      <c r="X8" s="2">
        <v>11739.12</v>
      </c>
      <c r="Y8" s="2">
        <v>992.083333333333</v>
      </c>
      <c r="Z8" s="2">
        <v>741.896666666667</v>
      </c>
      <c r="AA8" s="2">
        <v>0.419243051210749</v>
      </c>
      <c r="AB8" s="2">
        <v>0.419243051210749</v>
      </c>
      <c r="AC8" s="5">
        <v>0.0416286318222429</v>
      </c>
      <c r="AD8" s="2">
        <v>0.800877462514316</v>
      </c>
      <c r="AE8" s="1" t="s">
        <v>45</v>
      </c>
      <c r="AF8" s="3">
        <f t="shared" si="0"/>
        <v>1110.4</v>
      </c>
      <c r="AG8" s="3">
        <f t="shared" si="1"/>
        <v>691.95</v>
      </c>
      <c r="AH8" s="4">
        <f t="shared" si="2"/>
        <v>1.6047402268950068</v>
      </c>
      <c r="AI8" s="3">
        <f t="shared" si="3"/>
        <v>866.9899999999999</v>
      </c>
      <c r="AJ8" s="4">
        <f t="shared" si="4"/>
        <v>157.72792929598853</v>
      </c>
      <c r="AK8" s="4">
        <f t="shared" si="5"/>
        <v>0.18192589222019695</v>
      </c>
    </row>
    <row r="9" ht="13.5" hidden="1">
      <c r="AC9" s="6"/>
    </row>
    <row r="10" spans="1:37" ht="15">
      <c r="A10" s="1" t="s">
        <v>81</v>
      </c>
      <c r="B10" s="1" t="s">
        <v>82</v>
      </c>
      <c r="C10" s="1">
        <v>1735</v>
      </c>
      <c r="D10" s="2">
        <v>1735</v>
      </c>
      <c r="E10" s="1" t="s">
        <v>83</v>
      </c>
      <c r="F10" s="1" t="s">
        <v>44</v>
      </c>
      <c r="G10" s="1" t="s">
        <v>84</v>
      </c>
      <c r="H10" s="1" t="s">
        <v>85</v>
      </c>
      <c r="I10" s="1" t="s">
        <v>44</v>
      </c>
      <c r="J10" s="1" t="s">
        <v>44</v>
      </c>
      <c r="K10" s="2">
        <v>3039.81</v>
      </c>
      <c r="L10" s="2">
        <v>3110.9</v>
      </c>
      <c r="M10" s="2">
        <v>4411.94</v>
      </c>
      <c r="N10" s="2">
        <v>4303.57</v>
      </c>
      <c r="O10" s="2">
        <v>2438.66</v>
      </c>
      <c r="P10" s="2">
        <v>6651.29</v>
      </c>
      <c r="Q10" s="2">
        <v>48.11</v>
      </c>
      <c r="R10" s="2">
        <v>43.09</v>
      </c>
      <c r="S10" s="2">
        <v>49.64</v>
      </c>
      <c r="T10" s="2">
        <v>69.34</v>
      </c>
      <c r="U10" s="2">
        <v>60.25</v>
      </c>
      <c r="V10" s="2">
        <v>72.53</v>
      </c>
      <c r="W10" s="2">
        <v>3520.88333333333</v>
      </c>
      <c r="X10" s="2">
        <v>4464.50666666667</v>
      </c>
      <c r="Y10" s="2">
        <v>46.9466666666667</v>
      </c>
      <c r="Z10" s="2">
        <v>67.3733333333333</v>
      </c>
      <c r="AA10" s="2">
        <v>-0.52115495275482</v>
      </c>
      <c r="AB10" s="2">
        <v>0.52115495275482</v>
      </c>
      <c r="AC10" s="5">
        <v>0.0155260774972026</v>
      </c>
      <c r="AD10" s="2">
        <v>0.800877462514316</v>
      </c>
      <c r="AE10" s="1" t="s">
        <v>45</v>
      </c>
      <c r="AF10" s="3">
        <f>MAX(Q10,R10,S10,T10,U10,V10)</f>
        <v>72.53</v>
      </c>
      <c r="AG10" s="3">
        <f>MIN(Q10,R10,S10,T10,U10,V10,W10)</f>
        <v>43.09</v>
      </c>
      <c r="AH10" s="4">
        <f>AF10/AG10</f>
        <v>1.683221165003481</v>
      </c>
      <c r="AI10" s="3">
        <f>AVERAGE(Q10:V10)</f>
        <v>57.160000000000004</v>
      </c>
      <c r="AJ10" s="4">
        <f>STDEV(Q10:V10)</f>
        <v>12.087639968165819</v>
      </c>
      <c r="AK10" s="4">
        <f>AJ10/AI10</f>
        <v>0.2114702583653922</v>
      </c>
    </row>
    <row r="11" spans="1:37" ht="15">
      <c r="A11" s="1" t="s">
        <v>86</v>
      </c>
      <c r="B11" s="1" t="s">
        <v>87</v>
      </c>
      <c r="C11" s="1">
        <v>2097</v>
      </c>
      <c r="D11" s="2">
        <v>2097</v>
      </c>
      <c r="E11" s="1" t="s">
        <v>88</v>
      </c>
      <c r="F11" s="1" t="s">
        <v>89</v>
      </c>
      <c r="G11" s="1" t="s">
        <v>90</v>
      </c>
      <c r="H11" s="1" t="s">
        <v>42</v>
      </c>
      <c r="I11" s="1" t="s">
        <v>91</v>
      </c>
      <c r="J11" s="1" t="s">
        <v>92</v>
      </c>
      <c r="K11" s="2">
        <v>9361.49</v>
      </c>
      <c r="L11" s="2">
        <v>10884.08</v>
      </c>
      <c r="M11" s="2">
        <v>13079.42</v>
      </c>
      <c r="N11" s="2">
        <v>13179.73</v>
      </c>
      <c r="O11" s="2">
        <v>9492.86</v>
      </c>
      <c r="P11" s="2">
        <v>18933.17</v>
      </c>
      <c r="Q11" s="2">
        <v>121.66</v>
      </c>
      <c r="R11" s="2">
        <v>123.77</v>
      </c>
      <c r="S11" s="2">
        <v>120.82</v>
      </c>
      <c r="T11" s="2">
        <v>174.36</v>
      </c>
      <c r="U11" s="2">
        <v>192.56</v>
      </c>
      <c r="V11" s="2">
        <v>169.5</v>
      </c>
      <c r="W11" s="2">
        <v>11108.33</v>
      </c>
      <c r="X11" s="2">
        <v>13868.5866666667</v>
      </c>
      <c r="Y11" s="2">
        <v>122.083333333333</v>
      </c>
      <c r="Z11" s="2">
        <v>178.806666666667</v>
      </c>
      <c r="AA11" s="2">
        <v>-0.550534268466109</v>
      </c>
      <c r="AB11" s="2">
        <v>0.550534268466109</v>
      </c>
      <c r="AC11" s="5">
        <v>0.0138834525797283</v>
      </c>
      <c r="AD11" s="2">
        <v>0.800877462514316</v>
      </c>
      <c r="AE11" s="1" t="s">
        <v>45</v>
      </c>
      <c r="AF11" s="3">
        <f>MAX(Q11,R11,S11,T11,U11,V11)</f>
        <v>192.56</v>
      </c>
      <c r="AG11" s="3">
        <f>MIN(Q11,R11,S11,T11,U11,V11,W11)</f>
        <v>120.82</v>
      </c>
      <c r="AH11" s="4">
        <f>AF11/AG11</f>
        <v>1.593775864923026</v>
      </c>
      <c r="AI11" s="3">
        <f>AVERAGE(Q11:V11)</f>
        <v>150.44500000000002</v>
      </c>
      <c r="AJ11" s="4">
        <f>STDEV(Q11:V11)</f>
        <v>32.02019971830277</v>
      </c>
      <c r="AK11" s="4">
        <f>AJ11/AI11</f>
        <v>0.21283658292600463</v>
      </c>
    </row>
    <row r="12" spans="1:37" ht="15">
      <c r="A12" s="1" t="s">
        <v>93</v>
      </c>
      <c r="B12" s="1" t="s">
        <v>94</v>
      </c>
      <c r="C12" s="1">
        <v>1975</v>
      </c>
      <c r="D12" s="2">
        <v>1975</v>
      </c>
      <c r="E12" s="1" t="s">
        <v>95</v>
      </c>
      <c r="F12" s="1" t="s">
        <v>44</v>
      </c>
      <c r="G12" s="1" t="s">
        <v>96</v>
      </c>
      <c r="H12" s="1" t="s">
        <v>97</v>
      </c>
      <c r="I12" s="1" t="s">
        <v>57</v>
      </c>
      <c r="J12" s="1" t="s">
        <v>44</v>
      </c>
      <c r="K12" s="2">
        <v>9178.23</v>
      </c>
      <c r="L12" s="2">
        <v>8115.81</v>
      </c>
      <c r="M12" s="2">
        <v>10087.37</v>
      </c>
      <c r="N12" s="2">
        <v>4543.67</v>
      </c>
      <c r="O12" s="2">
        <v>3983.13</v>
      </c>
      <c r="P12" s="2">
        <v>7569.19</v>
      </c>
      <c r="Q12" s="2">
        <v>126.93</v>
      </c>
      <c r="R12" s="2">
        <v>98.21</v>
      </c>
      <c r="S12" s="2">
        <v>99.16</v>
      </c>
      <c r="T12" s="2">
        <v>63.97</v>
      </c>
      <c r="U12" s="2">
        <v>85.98</v>
      </c>
      <c r="V12" s="2">
        <v>72.11</v>
      </c>
      <c r="W12" s="2">
        <v>9127.13666666667</v>
      </c>
      <c r="X12" s="2">
        <v>5365.33</v>
      </c>
      <c r="Y12" s="2">
        <v>108.1</v>
      </c>
      <c r="Z12" s="2">
        <v>74.02</v>
      </c>
      <c r="AA12" s="2">
        <v>0.546379482321792</v>
      </c>
      <c r="AB12" s="2">
        <v>0.546379482321792</v>
      </c>
      <c r="AC12" s="5">
        <v>0.0473272488718542</v>
      </c>
      <c r="AD12" s="2">
        <v>0.800877462514316</v>
      </c>
      <c r="AE12" s="1" t="s">
        <v>45</v>
      </c>
      <c r="AF12" s="3">
        <f>MAX(Q12,R12,S12,T12,U12,V12)</f>
        <v>126.93</v>
      </c>
      <c r="AG12" s="3">
        <f>MIN(Q12,R12,S12,T12,U12,V12,W12)</f>
        <v>63.97</v>
      </c>
      <c r="AH12" s="4">
        <f>AF12/AG12</f>
        <v>1.9842113490698767</v>
      </c>
      <c r="AI12" s="3">
        <f>AVERAGE(Q12:V12)</f>
        <v>91.06</v>
      </c>
      <c r="AJ12" s="4">
        <f>STDEV(Q12:V12)</f>
        <v>22.459592160143934</v>
      </c>
      <c r="AK12" s="4">
        <f>AJ12/AI12</f>
        <v>0.24664608126668058</v>
      </c>
    </row>
    <row r="13" spans="1:37" ht="15">
      <c r="A13" s="1" t="s">
        <v>98</v>
      </c>
      <c r="B13" s="1" t="s">
        <v>99</v>
      </c>
      <c r="C13" s="1">
        <v>1934</v>
      </c>
      <c r="D13" s="2">
        <v>1934</v>
      </c>
      <c r="E13" s="1" t="s">
        <v>100</v>
      </c>
      <c r="F13" s="1" t="s">
        <v>101</v>
      </c>
      <c r="G13" s="1" t="s">
        <v>102</v>
      </c>
      <c r="H13" s="1" t="s">
        <v>103</v>
      </c>
      <c r="I13" s="1" t="s">
        <v>104</v>
      </c>
      <c r="J13" s="1" t="s">
        <v>105</v>
      </c>
      <c r="K13" s="2">
        <v>58526.01</v>
      </c>
      <c r="L13" s="2">
        <v>73303.43</v>
      </c>
      <c r="M13" s="2">
        <v>90394.78</v>
      </c>
      <c r="N13" s="2">
        <v>31510.74</v>
      </c>
      <c r="O13" s="2">
        <v>28959.05</v>
      </c>
      <c r="P13" s="2">
        <v>66939.61</v>
      </c>
      <c r="Q13" s="2">
        <v>827.25</v>
      </c>
      <c r="R13" s="2">
        <v>906.61</v>
      </c>
      <c r="S13" s="2">
        <v>908.22</v>
      </c>
      <c r="T13" s="2">
        <v>453.4</v>
      </c>
      <c r="U13" s="2">
        <v>638.92</v>
      </c>
      <c r="V13" s="2">
        <v>651.81</v>
      </c>
      <c r="W13" s="2">
        <v>74074.74</v>
      </c>
      <c r="X13" s="2">
        <v>42469.8</v>
      </c>
      <c r="Y13" s="2">
        <v>880.693333333333</v>
      </c>
      <c r="Z13" s="2">
        <v>581.376666666667</v>
      </c>
      <c r="AA13" s="2">
        <v>0.599166574411962</v>
      </c>
      <c r="AB13" s="2">
        <v>0.599166574411962</v>
      </c>
      <c r="AC13" s="5">
        <v>0.0289136722264665</v>
      </c>
      <c r="AD13" s="2">
        <v>0.800877462514316</v>
      </c>
      <c r="AE13" s="1" t="s">
        <v>45</v>
      </c>
      <c r="AF13" s="3">
        <f>MAX(Q13,R13,S13,T13,U13,V13)</f>
        <v>908.22</v>
      </c>
      <c r="AG13" s="3">
        <f>MIN(Q13,R13,S13,T13,U13,V13,W13)</f>
        <v>453.4</v>
      </c>
      <c r="AH13" s="4">
        <f>AF13/AG13</f>
        <v>2.0031318923687693</v>
      </c>
      <c r="AI13" s="3">
        <f>AVERAGE(Q13:V13)</f>
        <v>731.035</v>
      </c>
      <c r="AJ13" s="4">
        <f>STDEV(Q13:V13)</f>
        <v>180.73261916433387</v>
      </c>
      <c r="AK13" s="4">
        <f>AJ13/AI13</f>
        <v>0.24722840789337566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2017-12-16T07:57:13Z</dcterms:created>
  <dcterms:modified xsi:type="dcterms:W3CDTF">2017-12-16T07:58:21Z</dcterms:modified>
  <cp:category/>
  <cp:version/>
  <cp:contentType/>
  <cp:contentStatus/>
</cp:coreProperties>
</file>