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2575" windowHeight="91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K87" i="1"/>
  <c r="AJ87"/>
  <c r="AI87"/>
  <c r="AH87"/>
  <c r="AG87"/>
  <c r="AF87"/>
  <c r="AJ86"/>
  <c r="AK86" s="1"/>
  <c r="AI86"/>
  <c r="AG86"/>
  <c r="AF86"/>
  <c r="AH86" s="1"/>
  <c r="AK85"/>
  <c r="AJ85"/>
  <c r="AI85"/>
  <c r="AH85"/>
  <c r="AG85"/>
  <c r="AF85"/>
  <c r="AJ84"/>
  <c r="AK84" s="1"/>
  <c r="AI84"/>
  <c r="AG84"/>
  <c r="AF84"/>
  <c r="AH84" s="1"/>
  <c r="AK83"/>
  <c r="AJ83"/>
  <c r="AI83"/>
  <c r="AH83"/>
  <c r="AG83"/>
  <c r="AF83"/>
  <c r="AJ82"/>
  <c r="AK82" s="1"/>
  <c r="AI82"/>
  <c r="AG82"/>
  <c r="AF82"/>
  <c r="AH82" s="1"/>
  <c r="AK81"/>
  <c r="AJ81"/>
  <c r="AI81"/>
  <c r="AH81"/>
  <c r="AG81"/>
  <c r="AF81"/>
  <c r="AJ80"/>
  <c r="AK80" s="1"/>
  <c r="AI80"/>
  <c r="AG80"/>
  <c r="AF80"/>
  <c r="AH80" s="1"/>
  <c r="AK79"/>
  <c r="AJ79"/>
  <c r="AI79"/>
  <c r="AH79"/>
  <c r="AG79"/>
  <c r="AF79"/>
  <c r="AJ78"/>
  <c r="AK78" s="1"/>
  <c r="AI78"/>
  <c r="AG78"/>
  <c r="AF78"/>
  <c r="AH78" s="1"/>
  <c r="AK77"/>
  <c r="AJ77"/>
  <c r="AI77"/>
  <c r="AH77"/>
  <c r="AG77"/>
  <c r="AF77"/>
  <c r="AJ76"/>
  <c r="AK76" s="1"/>
  <c r="AI76"/>
  <c r="AG76"/>
  <c r="AF76"/>
  <c r="AH76" s="1"/>
  <c r="AK75"/>
  <c r="AJ75"/>
  <c r="AI75"/>
  <c r="AH75"/>
  <c r="AG75"/>
  <c r="AF75"/>
  <c r="AJ74"/>
  <c r="AK74" s="1"/>
  <c r="AI74"/>
  <c r="AG74"/>
  <c r="AF74"/>
  <c r="AH74" s="1"/>
  <c r="AK73"/>
  <c r="AJ73"/>
  <c r="AI73"/>
  <c r="AH73"/>
  <c r="AG73"/>
  <c r="AF73"/>
  <c r="AJ72"/>
  <c r="AK72" s="1"/>
  <c r="AI72"/>
  <c r="AG72"/>
  <c r="AF72"/>
  <c r="AH72" s="1"/>
  <c r="AK71"/>
  <c r="AJ71"/>
  <c r="AI71"/>
  <c r="AH71"/>
  <c r="AG71"/>
  <c r="AF71"/>
  <c r="AJ70"/>
  <c r="AK70" s="1"/>
  <c r="AI70"/>
  <c r="AG70"/>
  <c r="AF70"/>
  <c r="AH70" s="1"/>
  <c r="AK69"/>
  <c r="AJ69"/>
  <c r="AI69"/>
  <c r="AH69"/>
  <c r="AG69"/>
  <c r="AF69"/>
  <c r="AJ68"/>
  <c r="AK68" s="1"/>
  <c r="AI68"/>
  <c r="AG68"/>
  <c r="AF68"/>
  <c r="AH68" s="1"/>
  <c r="AK67"/>
  <c r="AJ67"/>
  <c r="AI67"/>
  <c r="AH67"/>
  <c r="AG67"/>
  <c r="AF67"/>
  <c r="AJ66"/>
  <c r="AK66" s="1"/>
  <c r="AI66"/>
  <c r="AG66"/>
  <c r="AF66"/>
  <c r="AH66" s="1"/>
  <c r="AK65"/>
  <c r="AJ65"/>
  <c r="AI65"/>
  <c r="AH65"/>
  <c r="AG65"/>
  <c r="AF65"/>
  <c r="AJ64"/>
  <c r="AK64" s="1"/>
  <c r="AI64"/>
  <c r="AG64"/>
  <c r="AF64"/>
  <c r="AH64" s="1"/>
  <c r="AK63"/>
  <c r="AJ63"/>
  <c r="AI63"/>
  <c r="AH63"/>
  <c r="AG63"/>
  <c r="AF63"/>
  <c r="AJ62"/>
  <c r="AK62" s="1"/>
  <c r="AI62"/>
  <c r="AG62"/>
  <c r="AF62"/>
  <c r="AH62" s="1"/>
  <c r="AK61"/>
  <c r="AJ61"/>
  <c r="AI61"/>
  <c r="AH61"/>
  <c r="AG61"/>
  <c r="AF61"/>
  <c r="AJ60"/>
  <c r="AK60" s="1"/>
  <c r="AI60"/>
  <c r="AG60"/>
  <c r="AF60"/>
  <c r="AH60" s="1"/>
  <c r="AK59"/>
  <c r="AJ59"/>
  <c r="AI59"/>
  <c r="AH59"/>
  <c r="AG59"/>
  <c r="AF59"/>
  <c r="AJ58"/>
  <c r="AK58" s="1"/>
  <c r="AI58"/>
  <c r="AG58"/>
  <c r="AF58"/>
  <c r="AH58" s="1"/>
  <c r="AK57"/>
  <c r="AJ57"/>
  <c r="AI57"/>
  <c r="AH57"/>
  <c r="AG57"/>
  <c r="AF57"/>
  <c r="AJ56"/>
  <c r="AK56" s="1"/>
  <c r="AI56"/>
  <c r="AG56"/>
  <c r="AF56"/>
  <c r="AH56" s="1"/>
  <c r="AK55"/>
  <c r="AJ55"/>
  <c r="AI55"/>
  <c r="AH55"/>
  <c r="AG55"/>
  <c r="AF55"/>
  <c r="AJ54"/>
  <c r="AK54" s="1"/>
  <c r="AI54"/>
  <c r="AG54"/>
  <c r="AF54"/>
  <c r="AH54" s="1"/>
  <c r="AK53"/>
  <c r="AJ53"/>
  <c r="AI53"/>
  <c r="AH53"/>
  <c r="AG53"/>
  <c r="AF53"/>
  <c r="AJ52"/>
  <c r="AK52" s="1"/>
  <c r="AI52"/>
  <c r="AG52"/>
  <c r="AF52"/>
  <c r="AH52" s="1"/>
  <c r="AK51"/>
  <c r="AJ51"/>
  <c r="AI51"/>
  <c r="AH51"/>
  <c r="AG51"/>
  <c r="AF51"/>
  <c r="AJ50"/>
  <c r="AK50" s="1"/>
  <c r="AI50"/>
  <c r="AG50"/>
  <c r="AF50"/>
  <c r="AH50" s="1"/>
  <c r="AK49"/>
  <c r="AJ49"/>
  <c r="AI49"/>
  <c r="AH49"/>
  <c r="AG49"/>
  <c r="AF49"/>
  <c r="AJ48"/>
  <c r="AK48" s="1"/>
  <c r="AI48"/>
  <c r="AG48"/>
  <c r="AF48"/>
  <c r="AH48" s="1"/>
  <c r="AK47"/>
  <c r="AJ47"/>
  <c r="AI47"/>
  <c r="AH47"/>
  <c r="AG47"/>
  <c r="AF47"/>
  <c r="AJ46"/>
  <c r="AK46" s="1"/>
  <c r="AI46"/>
  <c r="AG46"/>
  <c r="AF46"/>
  <c r="AH46" s="1"/>
  <c r="AK45"/>
  <c r="AJ45"/>
  <c r="AI45"/>
  <c r="AH45"/>
  <c r="AG45"/>
  <c r="AF45"/>
  <c r="AJ44"/>
  <c r="AK44" s="1"/>
  <c r="AI44"/>
  <c r="AG44"/>
  <c r="AF44"/>
  <c r="AH44" s="1"/>
  <c r="AK43"/>
  <c r="AJ43"/>
  <c r="AI43"/>
  <c r="AH43"/>
  <c r="AG43"/>
  <c r="AF43"/>
  <c r="AJ42"/>
  <c r="AK42" s="1"/>
  <c r="AI42"/>
  <c r="AG42"/>
  <c r="AF42"/>
  <c r="AH42" s="1"/>
  <c r="AK41"/>
  <c r="AJ41"/>
  <c r="AI41"/>
  <c r="AH41"/>
  <c r="AG41"/>
  <c r="AF41"/>
  <c r="AJ40"/>
  <c r="AK40" s="1"/>
  <c r="AI40"/>
  <c r="AG40"/>
  <c r="AF40"/>
  <c r="AH40" s="1"/>
  <c r="AK39"/>
  <c r="AJ39"/>
  <c r="AI39"/>
  <c r="AH39"/>
  <c r="AG39"/>
  <c r="AF39"/>
  <c r="AJ38"/>
  <c r="AK38" s="1"/>
  <c r="AI38"/>
  <c r="AG38"/>
  <c r="AF38"/>
  <c r="AH38" s="1"/>
  <c r="AK37"/>
  <c r="AJ37"/>
  <c r="AI37"/>
  <c r="AH37"/>
  <c r="AG37"/>
  <c r="AF37"/>
  <c r="AJ36"/>
  <c r="AK36" s="1"/>
  <c r="AI36"/>
  <c r="AG36"/>
  <c r="AF36"/>
  <c r="AH36" s="1"/>
  <c r="AK35"/>
  <c r="AJ35"/>
  <c r="AI35"/>
  <c r="AH35"/>
  <c r="AG35"/>
  <c r="AF35"/>
  <c r="AJ34"/>
  <c r="AK34" s="1"/>
  <c r="AI34"/>
  <c r="AG34"/>
  <c r="AF34"/>
  <c r="AH34" s="1"/>
  <c r="AK33"/>
  <c r="AJ33"/>
  <c r="AI33"/>
  <c r="AH33"/>
  <c r="AG33"/>
  <c r="AF33"/>
  <c r="AJ32"/>
  <c r="AK32" s="1"/>
  <c r="AI32"/>
  <c r="AG32"/>
  <c r="AF32"/>
  <c r="AH32" s="1"/>
  <c r="AK31"/>
  <c r="AJ31"/>
  <c r="AI31"/>
  <c r="AH31"/>
  <c r="AG31"/>
  <c r="AF31"/>
  <c r="AJ30"/>
  <c r="AK30" s="1"/>
  <c r="AI30"/>
  <c r="AG30"/>
  <c r="AF30"/>
  <c r="AH30" s="1"/>
  <c r="AK29"/>
  <c r="AJ29"/>
  <c r="AI29"/>
  <c r="AH29"/>
  <c r="AG29"/>
  <c r="AF29"/>
  <c r="AJ28"/>
  <c r="AK28" s="1"/>
  <c r="AI28"/>
  <c r="AG28"/>
  <c r="AF28"/>
  <c r="AH28" s="1"/>
  <c r="AK27"/>
  <c r="AJ27"/>
  <c r="AI27"/>
  <c r="AH27"/>
  <c r="AG27"/>
  <c r="AF27"/>
  <c r="AJ26"/>
  <c r="AK26" s="1"/>
  <c r="AI26"/>
  <c r="AG26"/>
  <c r="AF26"/>
  <c r="AH26" s="1"/>
  <c r="AK25"/>
  <c r="AJ25"/>
  <c r="AI25"/>
  <c r="AH25"/>
  <c r="AG25"/>
  <c r="AF25"/>
  <c r="AJ24"/>
  <c r="AK24" s="1"/>
  <c r="AI24"/>
  <c r="AG24"/>
  <c r="AF24"/>
  <c r="AH24" s="1"/>
  <c r="AK23"/>
  <c r="AJ23"/>
  <c r="AI23"/>
  <c r="AH23"/>
  <c r="AG23"/>
  <c r="AF23"/>
  <c r="AJ22"/>
  <c r="AK22" s="1"/>
  <c r="AI22"/>
  <c r="AG22"/>
  <c r="AF22"/>
  <c r="AH22" s="1"/>
  <c r="AK21"/>
  <c r="AJ21"/>
  <c r="AI21"/>
  <c r="AH21"/>
  <c r="AG21"/>
  <c r="AF21"/>
  <c r="AJ20"/>
  <c r="AK20" s="1"/>
  <c r="AI20"/>
  <c r="AG20"/>
  <c r="AF20"/>
  <c r="AH20" s="1"/>
  <c r="AK19"/>
  <c r="AJ19"/>
  <c r="AI19"/>
  <c r="AH19"/>
  <c r="AG19"/>
  <c r="AF19"/>
  <c r="AJ18"/>
  <c r="AK18" s="1"/>
  <c r="AI18"/>
  <c r="AG18"/>
  <c r="AF18"/>
  <c r="AH18" s="1"/>
  <c r="AK17"/>
  <c r="AJ17"/>
  <c r="AI17"/>
  <c r="AH17"/>
  <c r="AG17"/>
  <c r="AF17"/>
  <c r="AJ16"/>
  <c r="AK16" s="1"/>
  <c r="AI16"/>
  <c r="AG16"/>
  <c r="AF16"/>
  <c r="AH16" s="1"/>
  <c r="AK15"/>
  <c r="AJ15"/>
  <c r="AI15"/>
  <c r="AH15"/>
  <c r="AG15"/>
  <c r="AF15"/>
  <c r="AJ14"/>
  <c r="AK14" s="1"/>
  <c r="AI14"/>
  <c r="AG14"/>
  <c r="AF14"/>
  <c r="AH14" s="1"/>
  <c r="AK13"/>
  <c r="AJ13"/>
  <c r="AI13"/>
  <c r="AH13"/>
  <c r="AG13"/>
  <c r="AF13"/>
  <c r="AJ12"/>
  <c r="AK12" s="1"/>
  <c r="AI12"/>
  <c r="AG12"/>
  <c r="AF12"/>
  <c r="AH12" s="1"/>
  <c r="AK11"/>
  <c r="AJ11"/>
  <c r="AI11"/>
  <c r="AH11"/>
  <c r="AG11"/>
  <c r="AF11"/>
  <c r="AJ10"/>
  <c r="AK10" s="1"/>
  <c r="AI10"/>
  <c r="AG10"/>
  <c r="AF10"/>
  <c r="AH10" s="1"/>
  <c r="AK9"/>
  <c r="AJ9"/>
  <c r="AI9"/>
  <c r="AH9"/>
  <c r="AG9"/>
  <c r="AF9"/>
  <c r="AJ8"/>
  <c r="AK8" s="1"/>
  <c r="AI8"/>
  <c r="AG8"/>
  <c r="AF8"/>
  <c r="AH8" s="1"/>
  <c r="AK7"/>
  <c r="AJ7"/>
  <c r="AI7"/>
  <c r="AH7"/>
  <c r="AG7"/>
  <c r="AF7"/>
  <c r="AJ6"/>
  <c r="AK6" s="1"/>
  <c r="AI6"/>
  <c r="AG6"/>
  <c r="AF6"/>
  <c r="AH6" s="1"/>
  <c r="AK5"/>
  <c r="AJ5"/>
  <c r="AI5"/>
  <c r="AH5"/>
  <c r="AG5"/>
  <c r="AF5"/>
  <c r="AJ4"/>
  <c r="AK4" s="1"/>
  <c r="AI4"/>
  <c r="AG4"/>
  <c r="AF4"/>
  <c r="AH4" s="1"/>
  <c r="AK3"/>
  <c r="AJ3"/>
  <c r="AI3"/>
  <c r="AH3"/>
  <c r="AG3"/>
  <c r="AF3"/>
  <c r="AJ2"/>
  <c r="AK2" s="1"/>
  <c r="AI2"/>
  <c r="AG2"/>
  <c r="AF2"/>
  <c r="AH2" s="1"/>
</calcChain>
</file>

<file path=xl/sharedStrings.xml><?xml version="1.0" encoding="utf-8"?>
<sst xmlns="http://schemas.openxmlformats.org/spreadsheetml/2006/main" count="811" uniqueCount="463">
  <si>
    <t>gene_ID</t>
    <phoneticPr fontId="1" type="noConversion"/>
  </si>
  <si>
    <t>transcript_id(s)</t>
  </si>
  <si>
    <t>length</t>
  </si>
  <si>
    <t>effective_length</t>
  </si>
  <si>
    <t>Name</t>
  </si>
  <si>
    <t>Annotation</t>
  </si>
  <si>
    <t>GO_Term</t>
  </si>
  <si>
    <t>KOG_des</t>
  </si>
  <si>
    <t>KEGG_KO</t>
  </si>
  <si>
    <t>KEGG_Pathway</t>
  </si>
  <si>
    <t>F1_FCG_count</t>
  </si>
  <si>
    <t>F2_FCG_count</t>
  </si>
  <si>
    <t>F3_FCG_count</t>
  </si>
  <si>
    <t>F1_FCK_count</t>
  </si>
  <si>
    <t>F2_FCK_count</t>
  </si>
  <si>
    <t>F3_FCK_count</t>
  </si>
  <si>
    <t>F1_FCG_rpkm</t>
  </si>
  <si>
    <t>F2_FCG_rpkm</t>
  </si>
  <si>
    <t>F3_FCG_rpkm</t>
  </si>
  <si>
    <t>F1_FCK_rpkm</t>
  </si>
  <si>
    <t>F2_FCK_rpkm</t>
  </si>
  <si>
    <t>F3_FCK_rpkm</t>
  </si>
  <si>
    <t>mean_count_FCG</t>
  </si>
  <si>
    <t>mean_count_FCK</t>
  </si>
  <si>
    <t>mean_rpkm_FCG</t>
  </si>
  <si>
    <t>mean_rpkm_FCK</t>
  </si>
  <si>
    <t>log2fold_change</t>
  </si>
  <si>
    <t>ABS(log2fold_change)</t>
  </si>
  <si>
    <t>pvalue</t>
  </si>
  <si>
    <t>FDR</t>
  </si>
  <si>
    <t>significant</t>
  </si>
  <si>
    <t>comp18112_c0</t>
  </si>
  <si>
    <t>comp18112_c0_seq1</t>
  </si>
  <si>
    <t>-</t>
  </si>
  <si>
    <t xml:space="preserve">prolyl 4-hydroxylase </t>
  </si>
  <si>
    <t xml:space="preserve">[E] Amino acid transport and metabolism </t>
  </si>
  <si>
    <t>K00472</t>
  </si>
  <si>
    <t>ko00330(Arginine and proline metabolism)</t>
  </si>
  <si>
    <t>no</t>
  </si>
  <si>
    <t>comp17950_c0</t>
  </si>
  <si>
    <t>comp17950_c0_seq1</t>
  </si>
  <si>
    <t>B9DHT4</t>
  </si>
  <si>
    <t>BTB/POZ domain-containing protein 11</t>
  </si>
  <si>
    <t>GO:0005634(nucleus);GO:0005886(plasma membrane);GO:0005515(protein binding);GO:0010187(negative regulation of seed germination);GO:0009737(response to abscisic acid stimulus);GO:0009651(response to salt stress)</t>
  </si>
  <si>
    <t xml:space="preserve">[S] Function unknown </t>
  </si>
  <si>
    <t>K10483</t>
  </si>
  <si>
    <t>comp4224_c1</t>
  </si>
  <si>
    <t>comp4224_c1_seq1</t>
  </si>
  <si>
    <t>Q5HZL1</t>
  </si>
  <si>
    <t>GO:0005622(intracellular);GO:0004527(exonuclease activity);GO:0003676(nucleic acid binding);GO:0008270(zinc ion binding)</t>
  </si>
  <si>
    <t xml:space="preserve">[L] Replication, recombination and repair </t>
  </si>
  <si>
    <t>K01175</t>
  </si>
  <si>
    <t>comp4452_c0</t>
  </si>
  <si>
    <t>comp4452_c0_seq1</t>
  </si>
  <si>
    <t>Q9FI56</t>
  </si>
  <si>
    <t>ATP-dependent Clp protease ATP-binding subunit ClpC</t>
  </si>
  <si>
    <t>GO:0005618(cell wall);GO:0009570(chloroplast stroma);GO:0009535(chloroplast thylakoid membrane);GO:0005739(mitochondrion);GO:0031897(Tic complex);GO:0005524(ATP binding);GO:0004176(ATP-dependent peptidase activity);GO:0003677(DNA binding);GO:0004518(nuclease activity);GO:0009658(chloroplast organization);GO:0006289(nucleotide-excision repair);GO:0045037(protein import into chloroplast stroma);GO:0019538(protein metabolic process);GO:0010380(regulation of chlorophyll biosynthetic process)</t>
  </si>
  <si>
    <t xml:space="preserve">[O] Posttranslational modification, protein turnover, chaperones </t>
  </si>
  <si>
    <t>K03696</t>
  </si>
  <si>
    <t>comp18144_c0</t>
  </si>
  <si>
    <t>comp18144_c0_seq1</t>
  </si>
  <si>
    <t>Q8RY59</t>
  </si>
  <si>
    <t>GO:0005737(cytoplasm);GO:0016363(nuclear matrix);GO:0003950(NAD+ ADP-ribosyltransferase activity);GO:0005515(protein binding);GO:0009816(defense response to bacterium, incompatible interaction);GO:0009790(embryo development);GO:0009873(ethylene mediated signaling pathway);GO:0044419(interspecies interaction between organisms);GO:0009867(jasmonic acid mediated signaling pathway);GO:0010102(lateral root morphogenesis);GO:0006809(nitric oxide biosynthetic process);GO:0012501(programmed cell death);GO:2000377(regulation of reactive oxygen species metabolic process);GO:0010193(response to ozone);GO:0009651(response to salt stress);GO:0000303(response to superoxide);GO:0009414(response to water deprivation)</t>
  </si>
  <si>
    <t>comp18719_c0</t>
  </si>
  <si>
    <t>comp18719_c0_seq1</t>
  </si>
  <si>
    <t>Q4KLL4</t>
  </si>
  <si>
    <t>GO:0016021(integral to membrane)</t>
  </si>
  <si>
    <t xml:space="preserve">[U] Intracellular trafficking, secretion, and vesicular transport </t>
  </si>
  <si>
    <t>comp20335_c0</t>
  </si>
  <si>
    <t>comp20335_c0_seq1</t>
  </si>
  <si>
    <t>Q8LBM4</t>
  </si>
  <si>
    <t>GO:0005739(mitochondrion);GO:0051536(iron-sulfur cluster binding);GO:0046872(metal ion binding);GO:0005198(structural molecule activity);GO:0016226(iron-sulfur cluster assembly)</t>
  </si>
  <si>
    <t xml:space="preserve">[P] Inorganic ion transport and metabolism </t>
  </si>
  <si>
    <t>comp17829_c0</t>
  </si>
  <si>
    <t>comp17829_c0_seq1</t>
  </si>
  <si>
    <t>P54168</t>
  </si>
  <si>
    <t>GO:0046872(metal ion binding);GO:0008081(phosphoric diester hydrolase activity)</t>
  </si>
  <si>
    <t>K06950</t>
  </si>
  <si>
    <t>comp18758_c0</t>
  </si>
  <si>
    <t>comp18758_c0_seq1</t>
  </si>
  <si>
    <t>O80507</t>
  </si>
  <si>
    <t>casein kinase 2, beta polypeptide</t>
  </si>
  <si>
    <t>GO:0005737(cytoplasm);GO:0005634(nucleus);GO:0005956(protein kinase CK2 complex);GO:0019887(protein kinase regulator activity);GO:0004674(protein serine/threonine kinase activity);GO:0007623(circadian rhythm);GO:0048573(photoperiodism, flowering);GO:0042753(positive regulation of circadian rhythm)</t>
  </si>
  <si>
    <t xml:space="preserve">[T] Signal transduction mechanisms ;[D] Cell cycle control, cell division, chromosome partitioning ;[K] Transcription </t>
  </si>
  <si>
    <t>K03115</t>
  </si>
  <si>
    <t>ko04310(Wnt signaling pathway);ko04520(Adherens junction);ko04530(Tight junction);ko04712(Circadian rhythm - plant)</t>
  </si>
  <si>
    <t>comp15199_c0</t>
  </si>
  <si>
    <t>comp15199_c0_seq1</t>
  </si>
  <si>
    <t>P47192</t>
  </si>
  <si>
    <t>vesicle-associated membrane protein 72</t>
  </si>
  <si>
    <t>GO:0005768(endosome);GO:0016021(integral to membrane);GO:0005886(plasma membrane);GO:0009506(plasmodesma);GO:0005774(vacuolar membrane);GO:0015031(protein transport);GO:0016192(vesicle-mediated transport)</t>
  </si>
  <si>
    <t>K08511</t>
  </si>
  <si>
    <t>comp19688_c0</t>
  </si>
  <si>
    <t>comp19688_c0_seq1</t>
  </si>
  <si>
    <t>Q8VZU2</t>
  </si>
  <si>
    <t>syntaxin 1B/2/3</t>
  </si>
  <si>
    <t>GO:0016021(integral to membrane);GO:0005886(plasma membrane);GO:0009506(plasmodesma);GO:0005484(SNAP receptor activity);GO:0006886(intracellular protein transport);GO:0009737(response to abscisic acid stimulus);GO:0016192(vesicle-mediated transport)</t>
  </si>
  <si>
    <t>K08486</t>
  </si>
  <si>
    <t>ko04130(SNARE interactions in vesicular transport)</t>
  </si>
  <si>
    <t>comp17000_c0</t>
  </si>
  <si>
    <t>comp17000_c0_seq1</t>
  </si>
  <si>
    <t>Q8BZJ7</t>
  </si>
  <si>
    <t>comp17647_c0</t>
  </si>
  <si>
    <t>comp17647_c0_seq1</t>
  </si>
  <si>
    <t>P48724</t>
  </si>
  <si>
    <t>translation initiation factor eIF-5</t>
  </si>
  <si>
    <t>GO:0005525(GTP binding);GO:0003743(translation initiation factor activity);GO:0016070(RNA metabolic process)</t>
  </si>
  <si>
    <t xml:space="preserve">[J] Translation, ribosomal structure and biogenesis </t>
  </si>
  <si>
    <t>K03262</t>
  </si>
  <si>
    <t>comp17987_c0</t>
  </si>
  <si>
    <t>comp17987_c0_seq1</t>
  </si>
  <si>
    <t>comp18530_c0</t>
  </si>
  <si>
    <t>comp18530_c0_seq1</t>
  </si>
  <si>
    <t>Q9ASQ5</t>
  </si>
  <si>
    <t xml:space="preserve">interleukin-1 receptor-associated kinase 4 </t>
  </si>
  <si>
    <t xml:space="preserve">[T] Signal transduction mechanisms </t>
  </si>
  <si>
    <t>K04733</t>
  </si>
  <si>
    <t>ko04210(Apoptosis);ko04620(Toll-like receptor signaling pathway);ko04722(Neurotrophin signaling pathway);ko05140(Leishmaniasis);ko05142(Chagas disease)</t>
  </si>
  <si>
    <t>comp18701_c0</t>
  </si>
  <si>
    <t>comp18701_c0_seq1</t>
  </si>
  <si>
    <t>Q39255</t>
  </si>
  <si>
    <t>S-phase kinase-associated protein 1</t>
  </si>
  <si>
    <t>GO:0005829(cytosol);GO:0005634(nucleus);GO:0009524(phragmoplast);GO:0005886(plasma membrane);GO:0005819(spindle);GO:0005515(protein binding);GO:0009734(auxin mediated signaling pathway);GO:0007059(chromosome segregation);GO:0009873(ethylene mediated signaling pathway);GO:0044419(interspecies interaction between organisms);GO:0007275(multicellular organismal development);GO:0045910(negative regulation of DNA recombination);GO:0046686(response to cadmium ion);GO:0006511(ubiquitin-dependent protein catabolic process)</t>
  </si>
  <si>
    <t>K03094</t>
  </si>
  <si>
    <t>ko04110(Cell cycle);ko04111(Cell cycle - yeast);ko04114(Oocyte meiosis);ko04120(Ubiquitin mediated proteolysis);ko04310(Wnt signaling pathway);ko04350(TGF-beta signaling pathway)</t>
  </si>
  <si>
    <t>comp18740_c0</t>
  </si>
  <si>
    <t>comp18740_c0_seq1</t>
  </si>
  <si>
    <t>Q94AT1</t>
  </si>
  <si>
    <t xml:space="preserve">protein phosphatase </t>
  </si>
  <si>
    <t>GO:0008287(protein serine/threonine phosphatase complex);GO:0046872(metal ion binding);GO:0004722(protein serine/threonine phosphatase activity);GO:0006470(protein dephosphorylation)</t>
  </si>
  <si>
    <t>K01090</t>
  </si>
  <si>
    <t>comp18415_c0</t>
  </si>
  <si>
    <t>comp18415_c0_seq1</t>
  </si>
  <si>
    <t>comp17907_c0</t>
  </si>
  <si>
    <t>comp17907_c0_seq1</t>
  </si>
  <si>
    <t>Q93ZG7</t>
  </si>
  <si>
    <t>GO:0005737(cytoplasm);GO:0005635(nuclear envelope);GO:0005886(plasma membrane);GO:0005524(ATP binding);GO:0008026(ATP-dependent helicase activity);GO:0003723(RNA binding);GO:0008186(RNA-dependent ATPase activity);GO:0016973(poly(A)+ mRNA export from nucleus);GO:0009737(response to abscisic acid stimulus);GO:0009409(response to cold);GO:0009408(response to heat)</t>
  </si>
  <si>
    <t xml:space="preserve">[A] RNA processing and modification </t>
  </si>
  <si>
    <t>K01529</t>
  </si>
  <si>
    <t>comp18039_c0</t>
  </si>
  <si>
    <t>comp18039_c0_seq1</t>
  </si>
  <si>
    <t>O48964</t>
  </si>
  <si>
    <t xml:space="preserve">isopentenyl-diphosphate delta-isomerase </t>
  </si>
  <si>
    <t>GO:0016787(hydrolase activity);GO:0004452(isopentenyl-diphosphate delta-isomerase activity);GO:0046872(metal ion binding);GO:0015995(chlorophyll biosynthetic process);GO:0008299(isoprenoid biosynthetic process);GO:0015979(photosynthesis)</t>
  </si>
  <si>
    <t xml:space="preserve">[Q] Secondary metabolites biosynthesis, transport and catabolism </t>
  </si>
  <si>
    <t>K01823</t>
  </si>
  <si>
    <t>ko00900(Terpenoid backbone biosynthesis)</t>
  </si>
  <si>
    <t>comp17892_c0</t>
  </si>
  <si>
    <t>comp17892_c0_seq1</t>
  </si>
  <si>
    <t>P35016</t>
  </si>
  <si>
    <t>heat shock protein 90kDa beta</t>
  </si>
  <si>
    <t>GO:0005788(endoplasmic reticulum lumen);GO:0005524(ATP binding);GO:0051082(unfolded protein binding);GO:0006457(protein folding);GO:0006950(response to stress)</t>
  </si>
  <si>
    <t>K09487</t>
  </si>
  <si>
    <t>ko04621(NOD-like receptor signaling pathway);ko04626(Plant-pathogen interaction);ko05200(Pathways in cancer);ko05215(Prostate cancer)</t>
  </si>
  <si>
    <t>comp20034_c0</t>
  </si>
  <si>
    <t>comp20034_c0_seq1</t>
  </si>
  <si>
    <t>P24068</t>
  </si>
  <si>
    <t xml:space="preserve">extracellular signal-regulated kinase 1/2 </t>
  </si>
  <si>
    <t>GO:0005634(nucleus);GO:0046983(protein dimerization activity);GO:0043565(sequence-specific DNA binding);GO:0003700(sequence-specific DNA binding transcription factor activity)</t>
  </si>
  <si>
    <t>K04371</t>
  </si>
  <si>
    <t>ko04010(MAPK signaling pathway);ko04012(ErbB signaling pathway);ko04013(MAPK signaling pathway - fly);ko04062(Chemokine signaling pathway);ko04114(Oocyte meiosis);ko04150(mTOR signaling pathway);ko04270(Vascular smooth muscle contraction);ko04320(Dorso-ventral axis formation);ko04350(TGF-beta signaling pathway);ko04360(Axon guidance);ko04370(VEGF signaling pathway);ko04510(Focal adhesion);ko04520(Adherens junction);ko04540(Gap junction);ko04620(Toll-like receptor signaling pathway);ko04621(NOD-like receptor signaling pathway);ko04650(Natural killer cell mediated cytotoxicity);ko04660(T cell receptor signaling pathway);ko04662(B cell receptor signaling pathway);ko04664(Fc epsilon RI signaling pathway);ko04666(Fc gamma R-mediated phagocytosis);ko04720(Long-term potentiation);ko04722(Neurotrophin signaling pathway);ko04730(Long-term depression);ko04810(Regulation of actin cytoskeleton);ko04910(Insulin signaling pathway);ko04912(GnRH signaling pathway);ko04914(Progesterone-mediated oocyte maturation);ko04916(Melanogenesis);ko04930(Type II diabetes mellitus);ko04960(Aldosterone-regulated sodium reabsorption);ko05010(Alzheimer's disease);ko05020(Prion diseases);ko05131(Shigellosis);ko05140(Leishmaniasis);ko05142(Chagas disease);ko05200(Pathways in cancer);ko05210(Colorectal cancer);ko05211(Renal cell carcinoma);ko05212(Pancreatic cancer);ko05213(Endometrial cancer);ko05214(Glioma);ko05215(Prostate cancer);ko05216(Thyroid cancer);ko05218(Melanoma);ko05219(Bladder cancer);ko05220(Chronic myeloid leukemia);ko05221(Acute myeloid leukemia);ko05223(Non-small cell lung cancer)</t>
  </si>
  <si>
    <t>comp19078_c0_seq1</t>
  </si>
  <si>
    <t>GO:0005829(cytosol)</t>
  </si>
  <si>
    <t>comp18665_c0</t>
  </si>
  <si>
    <t>comp18665_c0_seq1</t>
  </si>
  <si>
    <t>Q9SHI7</t>
  </si>
  <si>
    <t xml:space="preserve">ubiquitin-conjugating enzyme E2 J2 </t>
  </si>
  <si>
    <t>GO:0016021(integral to membrane);GO:0005524(ATP binding);GO:0004842(ubiquitin-protein ligase activity);GO:0006511(ubiquitin-dependent protein catabolic process)</t>
  </si>
  <si>
    <t>K04554</t>
  </si>
  <si>
    <t>ko04120(Ubiquitin mediated proteolysis);ko05012(Parkinson's disease)</t>
  </si>
  <si>
    <t>comp17965_c0</t>
  </si>
  <si>
    <t>comp17965_c0_seq1</t>
  </si>
  <si>
    <t>Q96321</t>
  </si>
  <si>
    <t>GO:0005618(cell wall);GO:0005829(cytosol);GO:0005643(nuclear pore);GO:0005730(nucleolus);GO:0005515(protein binding);GO:0008565(protein transporter activity);GO:0006606(protein import into nucleus)</t>
  </si>
  <si>
    <t>comp17208_c0</t>
  </si>
  <si>
    <t>comp17208_c0_seq1</t>
  </si>
  <si>
    <t>comp18035_c0</t>
  </si>
  <si>
    <t>comp18035_c0_seq1</t>
  </si>
  <si>
    <t>Q9FKZ0</t>
  </si>
  <si>
    <t>GO:0005524(ATP binding);GO:0006915(apoptosis);GO:0006952(defense response)</t>
  </si>
  <si>
    <t>comp18346_c0</t>
  </si>
  <si>
    <t>comp18346_c0_seq1</t>
  </si>
  <si>
    <t>A3RCV9</t>
  </si>
  <si>
    <t>translation initiation factor eIF-4E</t>
  </si>
  <si>
    <t>K03259</t>
  </si>
  <si>
    <t>ko04150(mTOR signaling pathway);ko04910(Insulin signaling pathway)</t>
  </si>
  <si>
    <t>comp19540_c0</t>
  </si>
  <si>
    <t>comp19540_c0_seq1</t>
  </si>
  <si>
    <t>Q13435</t>
  </si>
  <si>
    <t>GO:0071013(catalytic step 2 spliceosome);GO:0005654(nucleoplasm);GO:0005689(U12-type spliceosomal complex);GO:0003676(nucleic acid binding);GO:0044419(interspecies interaction between organisms);GO:0000398(nuclear mRNA splicing, via spliceosome)</t>
  </si>
  <si>
    <t>comp18929_c0</t>
  </si>
  <si>
    <t>comp18929_c0_seq1</t>
  </si>
  <si>
    <t xml:space="preserve">[R] General function prediction only </t>
  </si>
  <si>
    <t>comp18326_c0</t>
  </si>
  <si>
    <t>comp18326_c0_seq1</t>
  </si>
  <si>
    <t>comp18089_c0</t>
  </si>
  <si>
    <t>comp18089_c0_seq1</t>
  </si>
  <si>
    <t>Q9Y5Z4</t>
  </si>
  <si>
    <t>GO:0005739(mitochondrion)</t>
  </si>
  <si>
    <t>comp7631_c0</t>
  </si>
  <si>
    <t>comp7631_c0_seq1</t>
  </si>
  <si>
    <t>Q39030</t>
  </si>
  <si>
    <t xml:space="preserve">p70 ribosomal S6 kinase </t>
  </si>
  <si>
    <t>GO:0005634(nucleus);GO:0005524(ATP binding);GO:0004674(protein serine/threonine kinase activity);GO:0045727(positive regulation of translation);GO:0009409(response to cold);GO:0009408(response to heat);GO:0009651(response to salt stress)</t>
  </si>
  <si>
    <t xml:space="preserve">[R] General function prediction only ;[T] Signal transduction mechanisms </t>
  </si>
  <si>
    <t>K04688</t>
  </si>
  <si>
    <t>ko04012(ErbB signaling pathway);ko04150(mTOR signaling pathway);ko04350(TGF-beta signaling pathway);ko04666(Fc gamma R-mediated phagocytosis);ko04910(Insulin signaling pathway);ko05221(Acute myeloid leukemia)</t>
  </si>
  <si>
    <t>comp17158_c0</t>
  </si>
  <si>
    <t>comp17158_c0_seq1</t>
  </si>
  <si>
    <t>P35133</t>
  </si>
  <si>
    <t xml:space="preserve">ubiquitin-conjugating enzyme E2 D/E </t>
  </si>
  <si>
    <t>GO:0005524(ATP binding);GO:0031625(ubiquitin protein ligase binding);GO:0004842(ubiquitin-protein ligase activity);GO:0006511(ubiquitin-dependent protein catabolic process)</t>
  </si>
  <si>
    <t>K06689</t>
  </si>
  <si>
    <t>ko04120(Ubiquitin mediated proteolysis)</t>
  </si>
  <si>
    <t>comp17947_c0</t>
  </si>
  <si>
    <t>comp17947_c0_seq1</t>
  </si>
  <si>
    <t>Q9Y5K3</t>
  </si>
  <si>
    <t xml:space="preserve">choline-phosphate cytidylyltransferase </t>
  </si>
  <si>
    <t>GO:0005783(endoplasmic reticulum);GO:0004105(choline-phosphate cytidylyltransferase activity)</t>
  </si>
  <si>
    <t xml:space="preserve">[I] Lipid transport and metabolism </t>
  </si>
  <si>
    <t>K00968</t>
  </si>
  <si>
    <t>ko00440(Phosphonate and phosphinate metabolism);ko00564(Glycerophospholipid metabolism)</t>
  </si>
  <si>
    <t>comp17649_c0</t>
  </si>
  <si>
    <t>comp17649_c0_seq1</t>
  </si>
  <si>
    <t>Q8LES0</t>
  </si>
  <si>
    <t xml:space="preserve">[G] Carbohydrate transport and metabolism </t>
  </si>
  <si>
    <t>comp18459_c0</t>
  </si>
  <si>
    <t>comp18459_c0_seq1</t>
  </si>
  <si>
    <t>Q8GT74</t>
  </si>
  <si>
    <t xml:space="preserve">E3 ubiquitin-protein ligase RNF115/126 </t>
  </si>
  <si>
    <t>GO:0009535(chloroplast thylakoid membrane);GO:0031351(integral to plastid membrane);GO:0005515(protein binding);GO:0008270(zinc ion binding);GO:0009299(mRNA transcription);GO:0009416(response to light stimulus)</t>
  </si>
  <si>
    <t>K11982</t>
  </si>
  <si>
    <t>comp5366_c0</t>
  </si>
  <si>
    <t>comp5366_c0_seq1</t>
  </si>
  <si>
    <t>Q9FGK3</t>
  </si>
  <si>
    <t>calcium binding protein 39</t>
  </si>
  <si>
    <t>GO:0005488(binding)</t>
  </si>
  <si>
    <t>K08272</t>
  </si>
  <si>
    <t>ko04150(mTOR signaling pathway)</t>
  </si>
  <si>
    <t>comp17467_c0</t>
  </si>
  <si>
    <t>comp17467_c0_seq1</t>
  </si>
  <si>
    <t>Q0WQK2</t>
  </si>
  <si>
    <t>GO:0016021(integral to membrane);GO:0005886(plasma membrane);GO:0016746(transferase activity, transferring acyl groups);GO:0008270(zinc ion binding)</t>
  </si>
  <si>
    <t>comp18138_c0</t>
  </si>
  <si>
    <t>comp18138_c0_seq1</t>
  </si>
  <si>
    <t>Q6NRL0</t>
  </si>
  <si>
    <t xml:space="preserve">prolyl-tRNA synthetase </t>
  </si>
  <si>
    <t>K01881</t>
  </si>
  <si>
    <t>ko00970(Aminoacyl-tRNA biosynthesis)</t>
  </si>
  <si>
    <t>comp17128_c0</t>
  </si>
  <si>
    <t>comp17128_c0_seq1</t>
  </si>
  <si>
    <t>Q9LS28</t>
  </si>
  <si>
    <t xml:space="preserve">E1A/CREB-binding protein </t>
  </si>
  <si>
    <t>GO:0005634(nucleus);GO:0006355(regulation of transcription, DNA-dependent);GO:0006351(transcription, DNA-dependent)</t>
  </si>
  <si>
    <t xml:space="preserve">[K] Transcription </t>
  </si>
  <si>
    <t>K04498</t>
  </si>
  <si>
    <t>ko04110(Cell cycle);ko04310(Wnt signaling pathway);ko04330(Notch signaling pathway);ko04350(TGF-beta signaling pathway);ko04520(Adherens junction);ko04630(Jak-STAT signaling pathway);ko04720(Long-term potentiation);ko04916(Melanogenesis);ko05016(Huntington's disease);ko05200(Pathways in cancer);ko05211(Renal cell carcinoma);ko05215(Prostate cancer)</t>
  </si>
  <si>
    <t>comp18703_c0</t>
  </si>
  <si>
    <t>comp18703_c0_seq1</t>
  </si>
  <si>
    <t>comp17419_c0</t>
  </si>
  <si>
    <t>comp17419_c0_seq1</t>
  </si>
  <si>
    <t>P0CH30</t>
  </si>
  <si>
    <t>GO:0016874(ligase activity);GO:0008270(zinc ion binding)</t>
  </si>
  <si>
    <t>comp18902_c0</t>
  </si>
  <si>
    <t>comp18902_c0_seq1</t>
  </si>
  <si>
    <t>Q9FG38</t>
  </si>
  <si>
    <t>comp17356_c0</t>
  </si>
  <si>
    <t>comp17356_c0_seq1</t>
  </si>
  <si>
    <t>Q94AH6</t>
  </si>
  <si>
    <t>cullin 3</t>
  </si>
  <si>
    <t>GO:0000794(condensed nuclear chromosome);GO:0031461(cullin-RING ubiquitin ligase complex);GO:0005829(cytosol);GO:0009524(phragmoplast);GO:0005819(spindle);GO:0031625(ubiquitin protein ligase binding);GO:0009734(auxin mediated signaling pathway);GO:0007049(cell cycle);GO:0009793(embryo development ending in seed dormancy);GO:0009873(ethylene mediated signaling pathway);GO:0009867(jasmonic acid mediated signaling pathway);GO:0042752(regulation of circadian rhythm);GO:0010265(SCF complex assembly);GO:0006511(ubiquitin-dependent protein catabolic process)</t>
  </si>
  <si>
    <t xml:space="preserve">[D] Cell cycle control, cell division, chromosome partitioning </t>
  </si>
  <si>
    <t>K03869</t>
  </si>
  <si>
    <t>comp19665_c0</t>
  </si>
  <si>
    <t>comp19665_c0_seq1</t>
  </si>
  <si>
    <t>Q688R1</t>
  </si>
  <si>
    <t>cation efflux system protein, CDF family</t>
  </si>
  <si>
    <t>GO:0016021(integral to membrane);GO:0006829(zinc ion transport)</t>
  </si>
  <si>
    <t>K03295</t>
  </si>
  <si>
    <t>comp18454_c0</t>
  </si>
  <si>
    <t>comp18454_c0_seq1</t>
  </si>
  <si>
    <t>Q9S7V4</t>
  </si>
  <si>
    <t>GO:0016021(integral to membrane);GO:0042538(hyperosmotic salinity response);GO:0009737(response to abscisic acid stimulus);GO:0009409(response to cold);GO:0009414(response to water deprivation)</t>
  </si>
  <si>
    <t>comp18303_c0</t>
  </si>
  <si>
    <t>comp18303_c0_seq1</t>
  </si>
  <si>
    <t>comp18808_c0</t>
  </si>
  <si>
    <t>comp18808_c0_seq1</t>
  </si>
  <si>
    <t>comp18093_c0</t>
  </si>
  <si>
    <t>comp18093_c0_seq1</t>
  </si>
  <si>
    <t>Q9SAI5</t>
  </si>
  <si>
    <t>large subunit ribosomal protein L7e</t>
  </si>
  <si>
    <t>GO:0022625(cytosolic large ribosomal subunit);GO:0005730(nucleolus);GO:0003735(structural constituent of ribosome);GO:0006412(translation)</t>
  </si>
  <si>
    <t>K02937</t>
  </si>
  <si>
    <t>ko03010(Ribosome)</t>
  </si>
  <si>
    <t>comp19045_c0</t>
  </si>
  <si>
    <t>comp19045_c0_seq1</t>
  </si>
  <si>
    <t>Q03389</t>
  </si>
  <si>
    <t>GO:0005737(cytoplasm);GO:0005515(protein binding);GO:0003743(translation initiation factor activity);GO:0006417(regulation of translation)</t>
  </si>
  <si>
    <t>comp18214_c0</t>
  </si>
  <si>
    <t>comp18214_c0_seq1</t>
  </si>
  <si>
    <t>translocation protein SEC62</t>
  </si>
  <si>
    <t>K12275</t>
  </si>
  <si>
    <t>ko03060(Protein export)</t>
  </si>
  <si>
    <t>comp17432_c0</t>
  </si>
  <si>
    <t>comp17432_c0_seq1</t>
  </si>
  <si>
    <t>Q13442</t>
  </si>
  <si>
    <t>GO:0008283(cell proliferation);GO:0007165(signal transduction)</t>
  </si>
  <si>
    <t>comp17624_c0</t>
  </si>
  <si>
    <t>comp17624_c0_seq1</t>
  </si>
  <si>
    <t>Q2KJD3</t>
  </si>
  <si>
    <t>GO:0005681(spliceosomal complex);GO:0003723(RNA binding);GO:0000398(nuclear mRNA splicing, via spliceosome)</t>
  </si>
  <si>
    <t>comp19264_c0</t>
  </si>
  <si>
    <t>comp19264_c0_seq1</t>
  </si>
  <si>
    <t>Q0VD51</t>
  </si>
  <si>
    <t>GO:0005789(endoplasmic reticulum membrane);GO:0000139(Golgi membrane);GO:0016021(integral to membrane);GO:0031902(late endosome membrane);GO:0005765(lysosomal membrane);GO:0005637(nuclear inner membrane);GO:0004842(ubiquitin-protein ligase activity);GO:0008270(zinc ion binding);GO:0051865(protein autoubiquitination)</t>
  </si>
  <si>
    <t>comp19069_c0</t>
  </si>
  <si>
    <t>comp19069_c0_seq1</t>
  </si>
  <si>
    <t>Q01484</t>
  </si>
  <si>
    <t>ankyrin</t>
  </si>
  <si>
    <t>GO:0016324(apical plasma membrane);GO:0016323(basolateral plasma membrane);GO:0005856(cytoskeleton);GO:0005829(cytosol);GO:0030017(sarcomere);GO:0005515(protein binding);GO:0007411(axon guidance);GO:0007165(signal transduction)</t>
  </si>
  <si>
    <t>K10380</t>
  </si>
  <si>
    <t>comp18788_c0</t>
  </si>
  <si>
    <t>comp18788_c0_seq1</t>
  </si>
  <si>
    <t>Q9M028</t>
  </si>
  <si>
    <t>comp17019_c0</t>
  </si>
  <si>
    <t>comp17019_c0_seq1</t>
  </si>
  <si>
    <t>Q9FUM1</t>
  </si>
  <si>
    <t>elongation factor EF-1 gamma subunit</t>
  </si>
  <si>
    <t>GO:0005853(eukaryotic translation elongation factor 1 complex);GO:0003746(translation elongation factor activity)</t>
  </si>
  <si>
    <t>K03233</t>
  </si>
  <si>
    <t>comp18596_c0</t>
  </si>
  <si>
    <t>comp18596_c0_seq1</t>
  </si>
  <si>
    <t>Q9LFE4</t>
  </si>
  <si>
    <t xml:space="preserve">phosphatidylinositol 4-kinase </t>
  </si>
  <si>
    <t>K00888</t>
  </si>
  <si>
    <t>ko00562(Inositol phosphate metabolism);ko04070(Phosphatidylinositol signaling system)</t>
  </si>
  <si>
    <t>comp18182_c0</t>
  </si>
  <si>
    <t>comp18182_c0_seq1</t>
  </si>
  <si>
    <t>Q9FYF9</t>
  </si>
  <si>
    <t>GO:0005634(nucleus);GO:0008270(zinc ion binding)</t>
  </si>
  <si>
    <t>comp4147_c0</t>
  </si>
  <si>
    <t>comp4147_c0_seq1</t>
  </si>
  <si>
    <t>Q9SZJ5</t>
  </si>
  <si>
    <t xml:space="preserve">glycine hydroxymethyltransferase </t>
  </si>
  <si>
    <t>GO:0048046(apoplast);GO:0009507(chloroplast);GO:0022626(cytosolic ribosome);GO:0005739(mitochondrion);GO:0005634(nucleus);GO:0005886(plasma membrane);GO:0010319(stromule);GO:0004372(glycine hydroxymethyltransferase activity);GO:0008266(poly(U) RNA binding);GO:0005515(protein binding);GO:0030170(pyridoxal phosphate binding);GO:0006544(glycine metabolic process);GO:0006563(L-serine metabolic process);GO:0006730(one-carbon metabolic process);GO:0009853(photorespiration);GO:0009626(plant-type hypersensitive response);GO:0046686(response to cadmium ion);GO:0009409(response to cold)</t>
  </si>
  <si>
    <t>K00600</t>
  </si>
  <si>
    <t>ko00260(Glycine, serine and threonine metabolism);ko00460(Cyanoamino acid metabolism);ko00670(One carbon pool by folate);ko00680(Methane metabolism)</t>
  </si>
  <si>
    <t>comp4548_c0</t>
  </si>
  <si>
    <t>comp4548_c0_seq1</t>
  </si>
  <si>
    <t>Q9ZQ34</t>
  </si>
  <si>
    <t>comp17696_c0</t>
  </si>
  <si>
    <t>comp17696_c0_seq1</t>
  </si>
  <si>
    <t>Q54ZS8</t>
  </si>
  <si>
    <t>GO:0005737(cytoplasm);GO:0005634(nucleus);GO:0000166(nucleotide binding);GO:0008143(poly(A) RNA binding);GO:0006378(mRNA polyadenylation)</t>
  </si>
  <si>
    <t>comp18747_c0</t>
  </si>
  <si>
    <t>comp18747_c0_seq1</t>
  </si>
  <si>
    <t>Q8GW78</t>
  </si>
  <si>
    <t>GO:0009941(chloroplast envelope);GO:0009570(chloroplast stroma);GO:0043424(protein histidine kinase binding);GO:0019538(protein metabolic process)</t>
  </si>
  <si>
    <t>comp19050_c0</t>
  </si>
  <si>
    <t>comp19050_c0_seq1</t>
  </si>
  <si>
    <t>B9DFG5</t>
  </si>
  <si>
    <t>GO:0005886(plasma membrane);GO:0005524(ATP binding);GO:0004715(non-membrane spanning protein tyrosine kinase activity);GO:0019901(protein kinase binding)</t>
  </si>
  <si>
    <t>K00924</t>
  </si>
  <si>
    <t>comp19365_c0</t>
  </si>
  <si>
    <t>comp19365_c0_seq1</t>
  </si>
  <si>
    <t>Q9M5P2</t>
  </si>
  <si>
    <t>GO:0016021(integral to membrane);GO:0005886(plasma membrane);GO:0030658(transport vesicle membrane);GO:0015031(protein transport)</t>
  </si>
  <si>
    <t>comp11295_c1</t>
  </si>
  <si>
    <t>comp11295_c1_seq1</t>
  </si>
  <si>
    <t>P53492</t>
  </si>
  <si>
    <t>actin, other eukaryote</t>
  </si>
  <si>
    <t>GO:0005618(cell wall);GO:0005856(cytoskeleton);GO:0005829(cytosol);GO:0005739(mitochondrion);GO:0005730(nucleolus);GO:0005886(plasma membrane);GO:0009506(plasmodesma);GO:0005524(ATP binding);GO:0005515(protein binding);GO:0051301(cell division);GO:0009733(response to auxin stimulus);GO:0009416(response to light stimulus);GO:0009611(response to wounding);GO:0048767(root hair elongation);GO:0009845(seed germination)</t>
  </si>
  <si>
    <t xml:space="preserve">[Z] Cytoskeleton </t>
  </si>
  <si>
    <t>K10355</t>
  </si>
  <si>
    <t>comp18805_c0</t>
  </si>
  <si>
    <t>comp18805_c0_seq1</t>
  </si>
  <si>
    <t>Q9C6I8</t>
  </si>
  <si>
    <t>GO:0016020(membrane);GO:0005730(nucleolus);GO:0005525(GTP binding);GO:0042254(ribosome biogenesis)</t>
  </si>
  <si>
    <t>K06943</t>
  </si>
  <si>
    <t>comp18669_c0</t>
  </si>
  <si>
    <t>comp18669_c0_seq1</t>
  </si>
  <si>
    <t>O22892</t>
  </si>
  <si>
    <t>comp17083_c0</t>
  </si>
  <si>
    <t>comp17083_c0_seq1</t>
  </si>
  <si>
    <t>Q9M2Z4</t>
  </si>
  <si>
    <t xml:space="preserve">dihydrofolate reductase </t>
  </si>
  <si>
    <t>GO:0009535(chloroplast thylakoid membrane);GO:0016021(integral to membrane);GO:0005634(nucleus);GO:0005886(plasma membrane);GO:0020037(heme binding);GO:0005496(steroid binding)</t>
  </si>
  <si>
    <t>K00287</t>
  </si>
  <si>
    <t>ko00670(One carbon pool by folate);ko00790(Folate biosynthesis)</t>
  </si>
  <si>
    <t>comp19394_c0</t>
  </si>
  <si>
    <t>comp19394_c0_seq1</t>
  </si>
  <si>
    <t>Q9LUL8</t>
  </si>
  <si>
    <t>GO:0005618(cell wall);GO:0016021(integral to membrane);GO:0009506(plasmodesma);GO:0045330(aspartyl esterase activity);GO:0004857(enzyme inhibitor activity);GO:0030599(pectinesterase activity);GO:0042545(cell wall modification)</t>
  </si>
  <si>
    <t>comp18509_c0</t>
  </si>
  <si>
    <t>comp18509_c0_seq1</t>
  </si>
  <si>
    <t>Q9LK32</t>
  </si>
  <si>
    <t>GO:0005886(plasma membrane)</t>
  </si>
  <si>
    <t>comp17745_c0</t>
  </si>
  <si>
    <t>comp17745_c0_seq1</t>
  </si>
  <si>
    <t>Q9SRT0</t>
  </si>
  <si>
    <t>GO:0005634(nucleus);GO:0005886(plasma membrane);GO:0000151(ubiquitin ligase complex);GO:0070696(transmembrane receptor protein serine/threonine kinase binding);GO:0004842(ubiquitin-protein ligase activity);GO:0009738(abscisic acid mediated signaling pathway)</t>
  </si>
  <si>
    <t>comp19433_c0</t>
  </si>
  <si>
    <t>comp19433_c0_seq1</t>
  </si>
  <si>
    <t>P52481</t>
  </si>
  <si>
    <t>GO:0005886(plasma membrane);GO:0003779(actin binding);GO:0030036(actin cytoskeleton organization);GO:0000902(cell morphogenesis)</t>
  </si>
  <si>
    <t xml:space="preserve">[Z] Cytoskeleton ;[T] Signal transduction mechanisms </t>
  </si>
  <si>
    <t>comp17031_c0_seq1</t>
  </si>
  <si>
    <t>P59169</t>
  </si>
  <si>
    <t>histone H3</t>
  </si>
  <si>
    <t>GO:0000786(nucleosome);GO:0005634(nucleus);GO:0003677(DNA binding);GO:0006334(nucleosome assembly)</t>
  </si>
  <si>
    <t xml:space="preserve">[B] Chromatin structure and dynamics </t>
  </si>
  <si>
    <t>K11253</t>
  </si>
  <si>
    <t>ko05322(Systemic lupus erythematosus)</t>
  </si>
  <si>
    <t>comp19240_c0</t>
  </si>
  <si>
    <t>comp19240_c0_seq1</t>
  </si>
  <si>
    <t>comp17516_c0</t>
  </si>
  <si>
    <t>comp17516_c0_seq1</t>
  </si>
  <si>
    <t>comp18402_c0</t>
  </si>
  <si>
    <t>comp18402_c0_seq1</t>
  </si>
  <si>
    <t>comp17981_c0</t>
  </si>
  <si>
    <t>comp17981_c0_seq1</t>
  </si>
  <si>
    <t>Q42290</t>
  </si>
  <si>
    <t xml:space="preserve">mitochondrial processing peptidase </t>
  </si>
  <si>
    <t>GO:0005618(cell wall);GO:0009507(chloroplast);GO:0005758(mitochondrial intermembrane space);GO:0005759(mitochondrial matrix);GO:0005741(mitochondrial outer membrane);GO:0005750(mitochondrial respiratory chain complex III);GO:0005730(nucleolus);GO:0005774(vacuolar membrane);GO:0004222(metalloendopeptidase activity);GO:0016491(oxidoreductase activity);GO:0008270(zinc ion binding);GO:0006508(proteolysis)</t>
  </si>
  <si>
    <t>K01412</t>
  </si>
  <si>
    <t>comp5856_c0</t>
  </si>
  <si>
    <t>comp5856_c0_seq1</t>
  </si>
  <si>
    <t>O64517</t>
  </si>
  <si>
    <t>GO:0005829(cytosol);GO:0005886(plasma membrane);GO:0009506(plasmodesma);GO:0004197(cysteine-type endopeptidase activity);GO:0006952(defense response);GO:0043068(positive regulation of programmed cell death);GO:0016540(protein autoprocessing);GO:0006508(proteolysis)</t>
  </si>
  <si>
    <t xml:space="preserve">[D] Cell cycle control, cell division, chromosome partitioning ;[O] Posttranslational modification, protein turnover, chaperones </t>
  </si>
  <si>
    <t>comp19298_c1</t>
  </si>
  <si>
    <t>comp19298_c1_seq1</t>
  </si>
  <si>
    <t>comp18555_c0</t>
  </si>
  <si>
    <t>comp18555_c0_seq1</t>
  </si>
  <si>
    <t>A7RWP6</t>
  </si>
  <si>
    <t>translation initiation factor eIF-3 subunit 6</t>
  </si>
  <si>
    <t>GO:0005737(cytoplasm);GO:0003743(translation initiation factor activity)</t>
  </si>
  <si>
    <t>K03250</t>
  </si>
  <si>
    <t>comp4271_c1</t>
  </si>
  <si>
    <t>comp4271_c1_seq1</t>
  </si>
  <si>
    <t>comp4447_c0</t>
  </si>
  <si>
    <t>comp4447_c0_seq1</t>
  </si>
  <si>
    <t>P56331</t>
  </si>
  <si>
    <t>translation initiation factor eIF-1A</t>
  </si>
  <si>
    <t>GO:0003743(translation initiation factor activity)</t>
  </si>
  <si>
    <t>K03236</t>
  </si>
  <si>
    <t>comp18546_c0</t>
  </si>
  <si>
    <t>comp18546_c0_seq1</t>
  </si>
  <si>
    <t>Q9FK12</t>
  </si>
  <si>
    <t>EREBP-like factor</t>
  </si>
  <si>
    <t>GO:0005737(cytoplasm);GO:0005634(nucleus);GO:0003677(DNA binding);GO:0005515(protein binding);GO:0003700(sequence-specific DNA binding transcription factor activity);GO:0048825(cotyledon development);GO:0009736(cytokinin mediated signaling pathway);GO:0009873(ethylene mediated signaling pathway);GO:0048366(leaf development);GO:0042991(transcription factor import into nucleus)</t>
  </si>
  <si>
    <t>K09286</t>
  </si>
  <si>
    <t>comp18148_c0</t>
  </si>
  <si>
    <t>comp18148_c0_seq1</t>
  </si>
  <si>
    <t>rpkm max</t>
    <phoneticPr fontId="1" type="noConversion"/>
  </si>
  <si>
    <t>rpkm min</t>
    <phoneticPr fontId="1" type="noConversion"/>
  </si>
  <si>
    <t>max/min</t>
    <phoneticPr fontId="1" type="noConversion"/>
  </si>
  <si>
    <t>Average</t>
    <phoneticPr fontId="1" type="noConversion"/>
  </si>
  <si>
    <t>SD</t>
    <phoneticPr fontId="1" type="noConversion"/>
  </si>
  <si>
    <t>CV</t>
    <phoneticPr fontId="1" type="noConversion"/>
  </si>
  <si>
    <t>comp19078_c0</t>
    <phoneticPr fontId="1" type="noConversion"/>
  </si>
  <si>
    <t>Q9Y7K5</t>
    <phoneticPr fontId="1" type="noConversion"/>
  </si>
  <si>
    <t>comp17031_c0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</si>
</sst>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Courier New"/>
      <family val="2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2" fontId="2" fillId="0" borderId="0" xfId="0" applyNumberFormat="1" applyFont="1" applyAlignment="1"/>
    <xf numFmtId="2" fontId="3" fillId="0" borderId="0" xfId="0" applyNumberFormat="1" applyFont="1" applyAlignment="1"/>
    <xf numFmtId="176" fontId="3" fillId="0" borderId="0" xfId="0" applyNumberFormat="1" applyFont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7"/>
  <sheetViews>
    <sheetView tabSelected="1" topLeftCell="Q1" workbookViewId="0">
      <selection activeCell="F2" sqref="F2"/>
    </sheetView>
  </sheetViews>
  <sheetFormatPr defaultRowHeight="13.5"/>
  <cols>
    <col min="1" max="1" width="17.75" customWidth="1"/>
    <col min="2" max="2" width="23.125" customWidth="1"/>
    <col min="6" max="6" width="18.75" customWidth="1"/>
  </cols>
  <sheetData>
    <row r="1" spans="1:37" s="2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454</v>
      </c>
      <c r="AG1" s="1" t="s">
        <v>455</v>
      </c>
      <c r="AH1" s="1" t="s">
        <v>456</v>
      </c>
      <c r="AI1" s="1" t="s">
        <v>457</v>
      </c>
      <c r="AJ1" s="1" t="s">
        <v>458</v>
      </c>
      <c r="AK1" s="1" t="s">
        <v>459</v>
      </c>
    </row>
    <row r="2" spans="1:37" s="2" customFormat="1" ht="15">
      <c r="A2" s="1" t="s">
        <v>31</v>
      </c>
      <c r="B2" s="1" t="s">
        <v>32</v>
      </c>
      <c r="C2" s="1">
        <v>1496</v>
      </c>
      <c r="D2" s="3">
        <v>1496</v>
      </c>
      <c r="E2" s="1" t="s">
        <v>33</v>
      </c>
      <c r="F2" s="1" t="s">
        <v>34</v>
      </c>
      <c r="G2" s="1" t="s">
        <v>33</v>
      </c>
      <c r="H2" s="1" t="s">
        <v>35</v>
      </c>
      <c r="I2" s="1" t="s">
        <v>36</v>
      </c>
      <c r="J2" s="1" t="s">
        <v>37</v>
      </c>
      <c r="K2" s="3">
        <v>3217.77</v>
      </c>
      <c r="L2" s="3">
        <v>2876.67</v>
      </c>
      <c r="M2" s="3">
        <v>2406.5700000000002</v>
      </c>
      <c r="N2" s="3">
        <v>2842.68</v>
      </c>
      <c r="O2" s="3">
        <v>2490.89</v>
      </c>
      <c r="P2" s="3">
        <v>3091.11</v>
      </c>
      <c r="Q2" s="3">
        <v>50.48</v>
      </c>
      <c r="R2" s="3">
        <v>51.05</v>
      </c>
      <c r="S2" s="3">
        <v>48.19</v>
      </c>
      <c r="T2" s="3">
        <v>55.65</v>
      </c>
      <c r="U2" s="3">
        <v>57.8</v>
      </c>
      <c r="V2" s="3">
        <v>61.27</v>
      </c>
      <c r="W2" s="3">
        <v>2833.67</v>
      </c>
      <c r="X2" s="3">
        <v>2808.2266666666701</v>
      </c>
      <c r="Y2" s="3">
        <v>49.906666666666702</v>
      </c>
      <c r="Z2" s="3">
        <v>58.24</v>
      </c>
      <c r="AA2" s="3">
        <v>-0.22277780801989</v>
      </c>
      <c r="AB2" s="3">
        <v>0.22277780801989</v>
      </c>
      <c r="AC2" s="3">
        <v>1.9837641603842101E-2</v>
      </c>
      <c r="AD2" s="3">
        <v>0.11036573554886001</v>
      </c>
      <c r="AE2" s="1" t="s">
        <v>38</v>
      </c>
      <c r="AF2" s="4">
        <f t="shared" ref="AF2:AF65" si="0">MAX(Q2,R2,S2,T2,U2,V2)</f>
        <v>61.27</v>
      </c>
      <c r="AG2" s="4">
        <f t="shared" ref="AG2:AG65" si="1">MIN(Q2,R2,S2,T2,U2,V2)</f>
        <v>48.19</v>
      </c>
      <c r="AH2" s="5">
        <f t="shared" ref="AH2:AH65" si="2">AF2/AG2</f>
        <v>1.271425606972401</v>
      </c>
      <c r="AI2" s="4">
        <f t="shared" ref="AI2:AI65" si="3">AVERAGE(Q2,R2,S2,T2,U2,V2)</f>
        <v>54.073333333333331</v>
      </c>
      <c r="AJ2" s="5">
        <f t="shared" ref="AJ2:AJ65" si="4">STDEV(Q2:V2)</f>
        <v>4.9966415387404632</v>
      </c>
      <c r="AK2" s="5">
        <f t="shared" ref="AK2:AK65" si="5">AJ2/AI2</f>
        <v>9.2404910715210148E-2</v>
      </c>
    </row>
    <row r="3" spans="1:37" s="2" customFormat="1" ht="15">
      <c r="A3" s="1" t="s">
        <v>39</v>
      </c>
      <c r="B3" s="1" t="s">
        <v>40</v>
      </c>
      <c r="C3" s="1">
        <v>2612</v>
      </c>
      <c r="D3" s="3">
        <v>2612</v>
      </c>
      <c r="E3" s="1" t="s">
        <v>41</v>
      </c>
      <c r="F3" s="1" t="s">
        <v>42</v>
      </c>
      <c r="G3" s="1" t="s">
        <v>43</v>
      </c>
      <c r="H3" s="1" t="s">
        <v>44</v>
      </c>
      <c r="I3" s="1" t="s">
        <v>45</v>
      </c>
      <c r="J3" s="1" t="s">
        <v>33</v>
      </c>
      <c r="K3" s="3">
        <v>9788.14</v>
      </c>
      <c r="L3" s="3">
        <v>9255.42</v>
      </c>
      <c r="M3" s="3">
        <v>7909.94</v>
      </c>
      <c r="N3" s="3">
        <v>9247.2800000000007</v>
      </c>
      <c r="O3" s="3">
        <v>8135.21</v>
      </c>
      <c r="P3" s="3">
        <v>9709.64</v>
      </c>
      <c r="Q3" s="3">
        <v>86.04</v>
      </c>
      <c r="R3" s="3">
        <v>92.02</v>
      </c>
      <c r="S3" s="3">
        <v>88.75</v>
      </c>
      <c r="T3" s="3">
        <v>101.43</v>
      </c>
      <c r="U3" s="3">
        <v>105.76</v>
      </c>
      <c r="V3" s="3">
        <v>107.84</v>
      </c>
      <c r="W3" s="3">
        <v>8984.5</v>
      </c>
      <c r="X3" s="3">
        <v>9030.7099999999991</v>
      </c>
      <c r="Y3" s="3">
        <v>88.936666666666696</v>
      </c>
      <c r="Z3" s="3">
        <v>105.01</v>
      </c>
      <c r="AA3" s="3">
        <v>-0.23967648206167599</v>
      </c>
      <c r="AB3" s="3">
        <v>0.23967648206167599</v>
      </c>
      <c r="AC3" s="3">
        <v>3.3709084350836702E-3</v>
      </c>
      <c r="AD3" s="3">
        <v>5.8768660098175003E-2</v>
      </c>
      <c r="AE3" s="1" t="s">
        <v>38</v>
      </c>
      <c r="AF3" s="4">
        <f t="shared" si="0"/>
        <v>107.84</v>
      </c>
      <c r="AG3" s="4">
        <f t="shared" si="1"/>
        <v>86.04</v>
      </c>
      <c r="AH3" s="5">
        <f t="shared" si="2"/>
        <v>1.2533705253370524</v>
      </c>
      <c r="AI3" s="4">
        <f t="shared" si="3"/>
        <v>96.973333333333343</v>
      </c>
      <c r="AJ3" s="5">
        <f t="shared" si="4"/>
        <v>9.2395706970976512</v>
      </c>
      <c r="AK3" s="5">
        <f t="shared" si="5"/>
        <v>9.5279499832575804E-2</v>
      </c>
    </row>
    <row r="4" spans="1:37" s="2" customFormat="1" ht="15">
      <c r="A4" s="1" t="s">
        <v>46</v>
      </c>
      <c r="B4" s="1" t="s">
        <v>47</v>
      </c>
      <c r="C4" s="1">
        <v>1614</v>
      </c>
      <c r="D4" s="3">
        <v>1614</v>
      </c>
      <c r="E4" s="1" t="s">
        <v>48</v>
      </c>
      <c r="F4" s="1" t="s">
        <v>33</v>
      </c>
      <c r="G4" s="1" t="s">
        <v>49</v>
      </c>
      <c r="H4" s="1" t="s">
        <v>50</v>
      </c>
      <c r="I4" s="1" t="s">
        <v>51</v>
      </c>
      <c r="J4" s="1" t="s">
        <v>33</v>
      </c>
      <c r="K4" s="3">
        <v>13440.39</v>
      </c>
      <c r="L4" s="3">
        <v>12242.31</v>
      </c>
      <c r="M4" s="3">
        <v>9880.23</v>
      </c>
      <c r="N4" s="3">
        <v>8672.8799999999992</v>
      </c>
      <c r="O4" s="3">
        <v>8233.64</v>
      </c>
      <c r="P4" s="3">
        <v>8569.57</v>
      </c>
      <c r="Q4" s="3">
        <v>194.7</v>
      </c>
      <c r="R4" s="3">
        <v>200.6</v>
      </c>
      <c r="S4" s="3">
        <v>182.7</v>
      </c>
      <c r="T4" s="3">
        <v>156.77000000000001</v>
      </c>
      <c r="U4" s="3">
        <v>176.41</v>
      </c>
      <c r="V4" s="3">
        <v>156.85</v>
      </c>
      <c r="W4" s="3">
        <v>11854.31</v>
      </c>
      <c r="X4" s="3">
        <v>8492.0300000000007</v>
      </c>
      <c r="Y4" s="3">
        <v>192.666666666667</v>
      </c>
      <c r="Z4" s="3">
        <v>163.34333333333299</v>
      </c>
      <c r="AA4" s="3">
        <v>0.238199417934121</v>
      </c>
      <c r="AB4" s="3">
        <v>0.238199417934121</v>
      </c>
      <c r="AC4" s="3">
        <v>2.6876364592427999E-2</v>
      </c>
      <c r="AD4" s="3">
        <v>0.124609543564352</v>
      </c>
      <c r="AE4" s="1" t="s">
        <v>38</v>
      </c>
      <c r="AF4" s="4">
        <f t="shared" si="0"/>
        <v>200.6</v>
      </c>
      <c r="AG4" s="4">
        <f t="shared" si="1"/>
        <v>156.77000000000001</v>
      </c>
      <c r="AH4" s="5">
        <f t="shared" si="2"/>
        <v>1.2795815525929706</v>
      </c>
      <c r="AI4" s="4">
        <f t="shared" si="3"/>
        <v>178.005</v>
      </c>
      <c r="AJ4" s="5">
        <f t="shared" si="4"/>
        <v>18.505692907859316</v>
      </c>
      <c r="AK4" s="5">
        <f t="shared" si="5"/>
        <v>0.10396164662711338</v>
      </c>
    </row>
    <row r="5" spans="1:37" s="2" customFormat="1" ht="15">
      <c r="A5" s="1" t="s">
        <v>52</v>
      </c>
      <c r="B5" s="1" t="s">
        <v>53</v>
      </c>
      <c r="C5" s="1">
        <v>489</v>
      </c>
      <c r="D5" s="3">
        <v>489</v>
      </c>
      <c r="E5" s="1" t="s">
        <v>54</v>
      </c>
      <c r="F5" s="1" t="s">
        <v>55</v>
      </c>
      <c r="G5" s="1" t="s">
        <v>56</v>
      </c>
      <c r="H5" s="1" t="s">
        <v>57</v>
      </c>
      <c r="I5" s="1" t="s">
        <v>58</v>
      </c>
      <c r="J5" s="1" t="s">
        <v>33</v>
      </c>
      <c r="K5" s="3">
        <v>885.49</v>
      </c>
      <c r="L5" s="3">
        <v>832.7</v>
      </c>
      <c r="M5" s="3">
        <v>776.87</v>
      </c>
      <c r="N5" s="3">
        <v>829.01</v>
      </c>
      <c r="O5" s="3">
        <v>758</v>
      </c>
      <c r="P5" s="3">
        <v>938.95</v>
      </c>
      <c r="Q5" s="3">
        <v>47.6</v>
      </c>
      <c r="R5" s="3">
        <v>50.63</v>
      </c>
      <c r="S5" s="3">
        <v>53.31</v>
      </c>
      <c r="T5" s="3">
        <v>55.61</v>
      </c>
      <c r="U5" s="3">
        <v>60.27</v>
      </c>
      <c r="V5" s="3">
        <v>63.77</v>
      </c>
      <c r="W5" s="3">
        <v>831.68666666666695</v>
      </c>
      <c r="X5" s="3">
        <v>841.98666666666702</v>
      </c>
      <c r="Y5" s="3">
        <v>50.5133333333333</v>
      </c>
      <c r="Z5" s="3">
        <v>59.883333333333297</v>
      </c>
      <c r="AA5" s="3">
        <v>-0.24549028233634199</v>
      </c>
      <c r="AB5" s="3">
        <v>0.24549028233634199</v>
      </c>
      <c r="AC5" s="3">
        <v>3.6894246512327103E-2</v>
      </c>
      <c r="AD5" s="3">
        <v>0.14387197396861001</v>
      </c>
      <c r="AE5" s="1" t="s">
        <v>38</v>
      </c>
      <c r="AF5" s="4">
        <f t="shared" si="0"/>
        <v>63.77</v>
      </c>
      <c r="AG5" s="4">
        <f t="shared" si="1"/>
        <v>47.6</v>
      </c>
      <c r="AH5" s="5">
        <f t="shared" si="2"/>
        <v>1.3397058823529413</v>
      </c>
      <c r="AI5" s="4">
        <f t="shared" si="3"/>
        <v>55.198333333333331</v>
      </c>
      <c r="AJ5" s="5">
        <f t="shared" si="4"/>
        <v>6.0255270862113584</v>
      </c>
      <c r="AK5" s="5">
        <f t="shared" si="5"/>
        <v>0.10916139532373607</v>
      </c>
    </row>
    <row r="6" spans="1:37" s="2" customFormat="1" ht="15">
      <c r="A6" s="1" t="s">
        <v>59</v>
      </c>
      <c r="B6" s="1" t="s">
        <v>60</v>
      </c>
      <c r="C6" s="1">
        <v>2393</v>
      </c>
      <c r="D6" s="3">
        <v>2393</v>
      </c>
      <c r="E6" s="1" t="s">
        <v>61</v>
      </c>
      <c r="F6" s="1" t="s">
        <v>33</v>
      </c>
      <c r="G6" s="1" t="s">
        <v>62</v>
      </c>
      <c r="H6" s="1" t="s">
        <v>33</v>
      </c>
      <c r="I6" s="1" t="s">
        <v>33</v>
      </c>
      <c r="J6" s="1" t="s">
        <v>33</v>
      </c>
      <c r="K6" s="3">
        <v>8945.3799999999992</v>
      </c>
      <c r="L6" s="3">
        <v>8282.39</v>
      </c>
      <c r="M6" s="3">
        <v>7194.75</v>
      </c>
      <c r="N6" s="3">
        <v>9352.06</v>
      </c>
      <c r="O6" s="3">
        <v>7388.74</v>
      </c>
      <c r="P6" s="3">
        <v>8556.4699999999993</v>
      </c>
      <c r="Q6" s="3">
        <v>86.06</v>
      </c>
      <c r="R6" s="3">
        <v>90.12</v>
      </c>
      <c r="S6" s="3">
        <v>88.35</v>
      </c>
      <c r="T6" s="3">
        <v>112.26</v>
      </c>
      <c r="U6" s="3">
        <v>105.13</v>
      </c>
      <c r="V6" s="3">
        <v>104</v>
      </c>
      <c r="W6" s="3">
        <v>8140.84</v>
      </c>
      <c r="X6" s="3">
        <v>8432.4233333333304</v>
      </c>
      <c r="Y6" s="3">
        <v>88.176666666666705</v>
      </c>
      <c r="Z6" s="3">
        <v>107.13</v>
      </c>
      <c r="AA6" s="3">
        <v>-0.28089369471081099</v>
      </c>
      <c r="AB6" s="3">
        <v>0.28089369471081099</v>
      </c>
      <c r="AC6" s="3">
        <v>8.5568322526849098E-3</v>
      </c>
      <c r="AD6" s="3">
        <v>8.1519198253248298E-2</v>
      </c>
      <c r="AE6" s="1" t="s">
        <v>38</v>
      </c>
      <c r="AF6" s="4">
        <f t="shared" si="0"/>
        <v>112.26</v>
      </c>
      <c r="AG6" s="4">
        <f t="shared" si="1"/>
        <v>86.06</v>
      </c>
      <c r="AH6" s="5">
        <f t="shared" si="2"/>
        <v>1.3044387636532653</v>
      </c>
      <c r="AI6" s="4">
        <f t="shared" si="3"/>
        <v>97.653333333333322</v>
      </c>
      <c r="AJ6" s="5">
        <f t="shared" si="4"/>
        <v>10.837379141963668</v>
      </c>
      <c r="AK6" s="5">
        <f t="shared" si="5"/>
        <v>0.11097807695893981</v>
      </c>
    </row>
    <row r="7" spans="1:37" s="2" customFormat="1" ht="15">
      <c r="A7" s="1" t="s">
        <v>63</v>
      </c>
      <c r="B7" s="1" t="s">
        <v>64</v>
      </c>
      <c r="C7" s="1">
        <v>2713</v>
      </c>
      <c r="D7" s="3">
        <v>2713</v>
      </c>
      <c r="E7" s="1" t="s">
        <v>65</v>
      </c>
      <c r="F7" s="1" t="s">
        <v>33</v>
      </c>
      <c r="G7" s="1" t="s">
        <v>66</v>
      </c>
      <c r="H7" s="1" t="s">
        <v>67</v>
      </c>
      <c r="I7" s="1" t="s">
        <v>33</v>
      </c>
      <c r="J7" s="1" t="s">
        <v>33</v>
      </c>
      <c r="K7" s="3">
        <v>5998.68</v>
      </c>
      <c r="L7" s="3">
        <v>5555.04</v>
      </c>
      <c r="M7" s="3">
        <v>5556.43</v>
      </c>
      <c r="N7" s="3">
        <v>6042.57</v>
      </c>
      <c r="O7" s="3">
        <v>4937.76</v>
      </c>
      <c r="P7" s="3">
        <v>6402.25</v>
      </c>
      <c r="Q7" s="3">
        <v>50.71</v>
      </c>
      <c r="R7" s="3">
        <v>53.12</v>
      </c>
      <c r="S7" s="3">
        <v>59.96</v>
      </c>
      <c r="T7" s="3">
        <v>63.74</v>
      </c>
      <c r="U7" s="3">
        <v>61.74</v>
      </c>
      <c r="V7" s="3">
        <v>68.38</v>
      </c>
      <c r="W7" s="3">
        <v>5703.3833333333296</v>
      </c>
      <c r="X7" s="3">
        <v>5794.19333333333</v>
      </c>
      <c r="Y7" s="3">
        <v>54.5966666666667</v>
      </c>
      <c r="Z7" s="3">
        <v>64.62</v>
      </c>
      <c r="AA7" s="3">
        <v>-0.24316787876712201</v>
      </c>
      <c r="AB7" s="3">
        <v>0.24316787876712201</v>
      </c>
      <c r="AC7" s="3">
        <v>4.7713460908619297E-2</v>
      </c>
      <c r="AD7" s="3">
        <v>0.16088243796318</v>
      </c>
      <c r="AE7" s="1" t="s">
        <v>38</v>
      </c>
      <c r="AF7" s="4">
        <f t="shared" si="0"/>
        <v>68.38</v>
      </c>
      <c r="AG7" s="4">
        <f t="shared" si="1"/>
        <v>50.71</v>
      </c>
      <c r="AH7" s="5">
        <f t="shared" si="2"/>
        <v>1.3484519818576217</v>
      </c>
      <c r="AI7" s="4">
        <f t="shared" si="3"/>
        <v>59.608333333333327</v>
      </c>
      <c r="AJ7" s="5">
        <f t="shared" si="4"/>
        <v>6.6326357254613884</v>
      </c>
      <c r="AK7" s="5">
        <f t="shared" si="5"/>
        <v>0.11127027639527005</v>
      </c>
    </row>
    <row r="8" spans="1:37" s="2" customFormat="1" ht="15">
      <c r="A8" s="1" t="s">
        <v>68</v>
      </c>
      <c r="B8" s="1" t="s">
        <v>69</v>
      </c>
      <c r="C8" s="1">
        <v>831</v>
      </c>
      <c r="D8" s="3">
        <v>831</v>
      </c>
      <c r="E8" s="1" t="s">
        <v>70</v>
      </c>
      <c r="F8" s="1" t="s">
        <v>33</v>
      </c>
      <c r="G8" s="1" t="s">
        <v>71</v>
      </c>
      <c r="H8" s="1" t="s">
        <v>72</v>
      </c>
      <c r="I8" s="1" t="s">
        <v>33</v>
      </c>
      <c r="J8" s="1" t="s">
        <v>33</v>
      </c>
      <c r="K8" s="3">
        <v>1934.71</v>
      </c>
      <c r="L8" s="3">
        <v>1838.01</v>
      </c>
      <c r="M8" s="3">
        <v>1466.19</v>
      </c>
      <c r="N8" s="3">
        <v>1258.75</v>
      </c>
      <c r="O8" s="3">
        <v>1148.96</v>
      </c>
      <c r="P8" s="3">
        <v>1271.17</v>
      </c>
      <c r="Q8" s="3">
        <v>57.02</v>
      </c>
      <c r="R8" s="3">
        <v>61.27</v>
      </c>
      <c r="S8" s="3">
        <v>55.16</v>
      </c>
      <c r="T8" s="3">
        <v>46.29</v>
      </c>
      <c r="U8" s="3">
        <v>50.08</v>
      </c>
      <c r="V8" s="3">
        <v>47.33</v>
      </c>
      <c r="W8" s="3">
        <v>1746.3033333333301</v>
      </c>
      <c r="X8" s="3">
        <v>1226.2933333333301</v>
      </c>
      <c r="Y8" s="3">
        <v>57.816666666666698</v>
      </c>
      <c r="Z8" s="3">
        <v>47.9</v>
      </c>
      <c r="AA8" s="3">
        <v>0.27145977882904698</v>
      </c>
      <c r="AB8" s="3">
        <v>0.27145977882904698</v>
      </c>
      <c r="AC8" s="3">
        <v>1.45711305195299E-2</v>
      </c>
      <c r="AD8" s="3">
        <v>9.83721063497143E-2</v>
      </c>
      <c r="AE8" s="1" t="s">
        <v>38</v>
      </c>
      <c r="AF8" s="4">
        <f t="shared" si="0"/>
        <v>61.27</v>
      </c>
      <c r="AG8" s="4">
        <f t="shared" si="1"/>
        <v>46.29</v>
      </c>
      <c r="AH8" s="5">
        <f t="shared" si="2"/>
        <v>1.3236120112335279</v>
      </c>
      <c r="AI8" s="4">
        <f t="shared" si="3"/>
        <v>52.858333333333327</v>
      </c>
      <c r="AJ8" s="5">
        <f t="shared" si="4"/>
        <v>5.9126624008704631</v>
      </c>
      <c r="AK8" s="5">
        <f t="shared" si="5"/>
        <v>0.11185866121779216</v>
      </c>
    </row>
    <row r="9" spans="1:37" s="2" customFormat="1" ht="15">
      <c r="A9" s="1" t="s">
        <v>73</v>
      </c>
      <c r="B9" s="1" t="s">
        <v>74</v>
      </c>
      <c r="C9" s="1">
        <v>1047</v>
      </c>
      <c r="D9" s="3">
        <v>1047</v>
      </c>
      <c r="E9" s="1" t="s">
        <v>75</v>
      </c>
      <c r="F9" s="1" t="s">
        <v>33</v>
      </c>
      <c r="G9" s="1" t="s">
        <v>76</v>
      </c>
      <c r="H9" s="1" t="s">
        <v>33</v>
      </c>
      <c r="I9" s="1" t="s">
        <v>77</v>
      </c>
      <c r="J9" s="1" t="s">
        <v>33</v>
      </c>
      <c r="K9" s="3">
        <v>6157.39</v>
      </c>
      <c r="L9" s="3">
        <v>5013.3500000000004</v>
      </c>
      <c r="M9" s="3">
        <v>4661.3999999999996</v>
      </c>
      <c r="N9" s="3">
        <v>5595.94</v>
      </c>
      <c r="O9" s="3">
        <v>5034.0200000000004</v>
      </c>
      <c r="P9" s="3">
        <v>5791.98</v>
      </c>
      <c r="Q9" s="3">
        <v>141.18</v>
      </c>
      <c r="R9" s="3">
        <v>130.02000000000001</v>
      </c>
      <c r="S9" s="3">
        <v>136.41999999999999</v>
      </c>
      <c r="T9" s="3">
        <v>160.1</v>
      </c>
      <c r="U9" s="3">
        <v>170.71</v>
      </c>
      <c r="V9" s="3">
        <v>167.79</v>
      </c>
      <c r="W9" s="3">
        <v>5277.38</v>
      </c>
      <c r="X9" s="3">
        <v>5473.98</v>
      </c>
      <c r="Y9" s="3">
        <v>135.87333333333299</v>
      </c>
      <c r="Z9" s="3">
        <v>166.2</v>
      </c>
      <c r="AA9" s="3">
        <v>-0.29065804331552503</v>
      </c>
      <c r="AB9" s="3">
        <v>0.29065804331552503</v>
      </c>
      <c r="AC9" s="3">
        <v>2.58123769855946E-3</v>
      </c>
      <c r="AD9" s="3">
        <v>5.53162581123589E-2</v>
      </c>
      <c r="AE9" s="1" t="s">
        <v>38</v>
      </c>
      <c r="AF9" s="4">
        <f t="shared" si="0"/>
        <v>170.71</v>
      </c>
      <c r="AG9" s="4">
        <f t="shared" si="1"/>
        <v>130.02000000000001</v>
      </c>
      <c r="AH9" s="5">
        <f t="shared" si="2"/>
        <v>1.3129518535609905</v>
      </c>
      <c r="AI9" s="4">
        <f t="shared" si="3"/>
        <v>151.03666666666666</v>
      </c>
      <c r="AJ9" s="5">
        <f t="shared" si="4"/>
        <v>17.334124340925314</v>
      </c>
      <c r="AK9" s="5">
        <f t="shared" si="5"/>
        <v>0.11476765691063084</v>
      </c>
    </row>
    <row r="10" spans="1:37" s="2" customFormat="1" ht="15">
      <c r="A10" s="1" t="s">
        <v>78</v>
      </c>
      <c r="B10" s="1" t="s">
        <v>79</v>
      </c>
      <c r="C10" s="1">
        <v>1845</v>
      </c>
      <c r="D10" s="3">
        <v>1845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3">
        <v>5032.59</v>
      </c>
      <c r="L10" s="3">
        <v>4700.8599999999997</v>
      </c>
      <c r="M10" s="3">
        <v>4315.41</v>
      </c>
      <c r="N10" s="3">
        <v>3595.39</v>
      </c>
      <c r="O10" s="3">
        <v>2652.23</v>
      </c>
      <c r="P10" s="3">
        <v>3696.37</v>
      </c>
      <c r="Q10" s="3">
        <v>63.4</v>
      </c>
      <c r="R10" s="3">
        <v>66.98</v>
      </c>
      <c r="S10" s="3">
        <v>69.39</v>
      </c>
      <c r="T10" s="3">
        <v>56.51</v>
      </c>
      <c r="U10" s="3">
        <v>49.41</v>
      </c>
      <c r="V10" s="3">
        <v>58.83</v>
      </c>
      <c r="W10" s="3">
        <v>4682.9533333333302</v>
      </c>
      <c r="X10" s="3">
        <v>3314.6633333333298</v>
      </c>
      <c r="Y10" s="3">
        <v>66.59</v>
      </c>
      <c r="Z10" s="3">
        <v>54.9166666666667</v>
      </c>
      <c r="AA10" s="3">
        <v>0.27806148075553599</v>
      </c>
      <c r="AB10" s="3">
        <v>0.27806148075553599</v>
      </c>
      <c r="AC10" s="3">
        <v>3.3337992549323903E-2</v>
      </c>
      <c r="AD10" s="3">
        <v>0.13732353050923499</v>
      </c>
      <c r="AE10" s="1" t="s">
        <v>38</v>
      </c>
      <c r="AF10" s="4">
        <f t="shared" si="0"/>
        <v>69.39</v>
      </c>
      <c r="AG10" s="4">
        <f t="shared" si="1"/>
        <v>49.41</v>
      </c>
      <c r="AH10" s="5">
        <f t="shared" si="2"/>
        <v>1.4043715846994536</v>
      </c>
      <c r="AI10" s="4">
        <f t="shared" si="3"/>
        <v>60.753333333333323</v>
      </c>
      <c r="AJ10" s="5">
        <f t="shared" si="4"/>
        <v>7.3585940686158482</v>
      </c>
      <c r="AK10" s="5">
        <f t="shared" si="5"/>
        <v>0.12112247451908015</v>
      </c>
    </row>
    <row r="11" spans="1:37" s="2" customFormat="1" ht="15">
      <c r="A11" s="1" t="s">
        <v>86</v>
      </c>
      <c r="B11" s="1" t="s">
        <v>87</v>
      </c>
      <c r="C11" s="1">
        <v>437</v>
      </c>
      <c r="D11" s="3">
        <v>437</v>
      </c>
      <c r="E11" s="1" t="s">
        <v>88</v>
      </c>
      <c r="F11" s="1" t="s">
        <v>89</v>
      </c>
      <c r="G11" s="1" t="s">
        <v>90</v>
      </c>
      <c r="H11" s="1" t="s">
        <v>67</v>
      </c>
      <c r="I11" s="1" t="s">
        <v>91</v>
      </c>
      <c r="J11" s="1" t="s">
        <v>33</v>
      </c>
      <c r="K11" s="3">
        <v>1879.26</v>
      </c>
      <c r="L11" s="3">
        <v>1697.76</v>
      </c>
      <c r="M11" s="3">
        <v>1468.04</v>
      </c>
      <c r="N11" s="3">
        <v>1860.06</v>
      </c>
      <c r="O11" s="3">
        <v>1504.58</v>
      </c>
      <c r="P11" s="3">
        <v>1951.11</v>
      </c>
      <c r="Q11" s="3">
        <v>115.5</v>
      </c>
      <c r="R11" s="3">
        <v>118.02</v>
      </c>
      <c r="S11" s="3">
        <v>115.17</v>
      </c>
      <c r="T11" s="3">
        <v>142.63999999999999</v>
      </c>
      <c r="U11" s="3">
        <v>136.76</v>
      </c>
      <c r="V11" s="3">
        <v>151.51</v>
      </c>
      <c r="W11" s="3">
        <v>1681.6866666666699</v>
      </c>
      <c r="X11" s="3">
        <v>1771.9166666666699</v>
      </c>
      <c r="Y11" s="3">
        <v>116.23</v>
      </c>
      <c r="Z11" s="3">
        <v>143.636666666667</v>
      </c>
      <c r="AA11" s="3">
        <v>-0.30544158904089203</v>
      </c>
      <c r="AB11" s="3">
        <v>0.30544158904089203</v>
      </c>
      <c r="AC11" s="3">
        <v>1.99414063264538E-2</v>
      </c>
      <c r="AD11" s="3">
        <v>0.11052549953207499</v>
      </c>
      <c r="AE11" s="1" t="s">
        <v>38</v>
      </c>
      <c r="AF11" s="4">
        <f t="shared" si="0"/>
        <v>151.51</v>
      </c>
      <c r="AG11" s="4">
        <f t="shared" si="1"/>
        <v>115.17</v>
      </c>
      <c r="AH11" s="5">
        <f t="shared" si="2"/>
        <v>1.3155335590865675</v>
      </c>
      <c r="AI11" s="4">
        <f t="shared" si="3"/>
        <v>129.93333333333331</v>
      </c>
      <c r="AJ11" s="5">
        <f t="shared" si="4"/>
        <v>15.759568098988831</v>
      </c>
      <c r="AK11" s="5">
        <f t="shared" si="5"/>
        <v>0.12128964673413674</v>
      </c>
    </row>
    <row r="12" spans="1:37" s="2" customFormat="1" ht="15">
      <c r="A12" s="1" t="s">
        <v>92</v>
      </c>
      <c r="B12" s="1" t="s">
        <v>93</v>
      </c>
      <c r="C12" s="1">
        <v>1336</v>
      </c>
      <c r="D12" s="3">
        <v>1336</v>
      </c>
      <c r="E12" s="1" t="s">
        <v>94</v>
      </c>
      <c r="F12" s="1" t="s">
        <v>95</v>
      </c>
      <c r="G12" s="1" t="s">
        <v>96</v>
      </c>
      <c r="H12" s="1" t="s">
        <v>67</v>
      </c>
      <c r="I12" s="1" t="s">
        <v>97</v>
      </c>
      <c r="J12" s="1" t="s">
        <v>98</v>
      </c>
      <c r="K12" s="3">
        <v>4865.1499999999996</v>
      </c>
      <c r="L12" s="3">
        <v>3780.38</v>
      </c>
      <c r="M12" s="3">
        <v>3610.61</v>
      </c>
      <c r="N12" s="3">
        <v>3193.57</v>
      </c>
      <c r="O12" s="3">
        <v>2627.67</v>
      </c>
      <c r="P12" s="3">
        <v>2740.68</v>
      </c>
      <c r="Q12" s="3">
        <v>86</v>
      </c>
      <c r="R12" s="3">
        <v>75.59</v>
      </c>
      <c r="S12" s="3">
        <v>81.47</v>
      </c>
      <c r="T12" s="3">
        <v>70.44</v>
      </c>
      <c r="U12" s="3">
        <v>68.7</v>
      </c>
      <c r="V12" s="3">
        <v>61.21</v>
      </c>
      <c r="W12" s="3">
        <v>4085.38</v>
      </c>
      <c r="X12" s="3">
        <v>2853.9733333333302</v>
      </c>
      <c r="Y12" s="3">
        <v>81.02</v>
      </c>
      <c r="Z12" s="3">
        <v>66.783333333333303</v>
      </c>
      <c r="AA12" s="3">
        <v>0.27878998108943298</v>
      </c>
      <c r="AB12" s="3">
        <v>0.27878998108943298</v>
      </c>
      <c r="AC12" s="3">
        <v>2.6385795124756601E-2</v>
      </c>
      <c r="AD12" s="3">
        <v>0.123733524456064</v>
      </c>
      <c r="AE12" s="1" t="s">
        <v>38</v>
      </c>
      <c r="AF12" s="4">
        <f t="shared" si="0"/>
        <v>86</v>
      </c>
      <c r="AG12" s="4">
        <f t="shared" si="1"/>
        <v>61.21</v>
      </c>
      <c r="AH12" s="5">
        <f t="shared" si="2"/>
        <v>1.4049991831400097</v>
      </c>
      <c r="AI12" s="4">
        <f t="shared" si="3"/>
        <v>73.901666666666657</v>
      </c>
      <c r="AJ12" s="5">
        <f t="shared" si="4"/>
        <v>9.0179674354406636</v>
      </c>
      <c r="AK12" s="5">
        <f t="shared" si="5"/>
        <v>0.12202657723696801</v>
      </c>
    </row>
    <row r="13" spans="1:37" s="2" customFormat="1" ht="15">
      <c r="A13" s="1" t="s">
        <v>99</v>
      </c>
      <c r="B13" s="1" t="s">
        <v>100</v>
      </c>
      <c r="C13" s="1">
        <v>1651</v>
      </c>
      <c r="D13" s="3">
        <v>1651</v>
      </c>
      <c r="E13" s="1" t="s">
        <v>101</v>
      </c>
      <c r="F13" s="1" t="s">
        <v>33</v>
      </c>
      <c r="G13" s="1" t="s">
        <v>33</v>
      </c>
      <c r="H13" s="1" t="s">
        <v>44</v>
      </c>
      <c r="I13" s="1" t="s">
        <v>33</v>
      </c>
      <c r="J13" s="1" t="s">
        <v>33</v>
      </c>
      <c r="K13" s="3">
        <v>72648.66</v>
      </c>
      <c r="L13" s="3">
        <v>60305.32</v>
      </c>
      <c r="M13" s="3">
        <v>60840.62</v>
      </c>
      <c r="N13" s="3">
        <v>45691.68</v>
      </c>
      <c r="O13" s="3">
        <v>39914.31</v>
      </c>
      <c r="P13" s="3">
        <v>49435</v>
      </c>
      <c r="Q13" s="3">
        <v>1027.73</v>
      </c>
      <c r="R13" s="3">
        <v>964.97</v>
      </c>
      <c r="S13" s="3">
        <v>1098.6300000000001</v>
      </c>
      <c r="T13" s="3">
        <v>806.55</v>
      </c>
      <c r="U13" s="3">
        <v>835.11</v>
      </c>
      <c r="V13" s="3">
        <v>883.6</v>
      </c>
      <c r="W13" s="3">
        <v>64598.2</v>
      </c>
      <c r="X13" s="3">
        <v>45013.663333333301</v>
      </c>
      <c r="Y13" s="3">
        <v>1030.44333333333</v>
      </c>
      <c r="Z13" s="3">
        <v>841.75333333333299</v>
      </c>
      <c r="AA13" s="3">
        <v>0.291795735402887</v>
      </c>
      <c r="AB13" s="3">
        <v>0.291795735402887</v>
      </c>
      <c r="AC13" s="3">
        <v>2.1108553414284002E-2</v>
      </c>
      <c r="AD13" s="3">
        <v>0.112874967242062</v>
      </c>
      <c r="AE13" s="1" t="s">
        <v>38</v>
      </c>
      <c r="AF13" s="4">
        <f t="shared" si="0"/>
        <v>1098.6300000000001</v>
      </c>
      <c r="AG13" s="4">
        <f t="shared" si="1"/>
        <v>806.55</v>
      </c>
      <c r="AH13" s="5">
        <f t="shared" si="2"/>
        <v>1.3621350195276178</v>
      </c>
      <c r="AI13" s="4">
        <f t="shared" si="3"/>
        <v>936.09833333333336</v>
      </c>
      <c r="AJ13" s="5">
        <f t="shared" si="4"/>
        <v>114.35380822983872</v>
      </c>
      <c r="AK13" s="5">
        <f t="shared" si="5"/>
        <v>0.12216003827572108</v>
      </c>
    </row>
    <row r="14" spans="1:37" s="2" customFormat="1" ht="15">
      <c r="A14" s="1" t="s">
        <v>102</v>
      </c>
      <c r="B14" s="1" t="s">
        <v>103</v>
      </c>
      <c r="C14" s="1">
        <v>2133</v>
      </c>
      <c r="D14" s="3">
        <v>2133</v>
      </c>
      <c r="E14" s="1" t="s">
        <v>104</v>
      </c>
      <c r="F14" s="1" t="s">
        <v>105</v>
      </c>
      <c r="G14" s="1" t="s">
        <v>106</v>
      </c>
      <c r="H14" s="1" t="s">
        <v>107</v>
      </c>
      <c r="I14" s="1" t="s">
        <v>108</v>
      </c>
      <c r="J14" s="1" t="s">
        <v>33</v>
      </c>
      <c r="K14" s="3">
        <v>13310.58</v>
      </c>
      <c r="L14" s="3">
        <v>13117.19</v>
      </c>
      <c r="M14" s="3">
        <v>11801.78</v>
      </c>
      <c r="N14" s="3">
        <v>9193.02</v>
      </c>
      <c r="O14" s="3">
        <v>7818.54</v>
      </c>
      <c r="P14" s="3">
        <v>9530.36</v>
      </c>
      <c r="Q14" s="3">
        <v>144.22</v>
      </c>
      <c r="R14" s="3">
        <v>160.76</v>
      </c>
      <c r="S14" s="3">
        <v>163.22</v>
      </c>
      <c r="T14" s="3">
        <v>124.29</v>
      </c>
      <c r="U14" s="3">
        <v>125.29</v>
      </c>
      <c r="V14" s="3">
        <v>130.47</v>
      </c>
      <c r="W14" s="3">
        <v>12743.1833333333</v>
      </c>
      <c r="X14" s="3">
        <v>8847.3066666666691</v>
      </c>
      <c r="Y14" s="3">
        <v>156.066666666667</v>
      </c>
      <c r="Z14" s="3">
        <v>126.683333333333</v>
      </c>
      <c r="AA14" s="3">
        <v>0.30093570008646398</v>
      </c>
      <c r="AB14" s="3">
        <v>0.30093570008646398</v>
      </c>
      <c r="AC14" s="3">
        <v>2.9404902773277501E-2</v>
      </c>
      <c r="AD14" s="3">
        <v>0.12946681162335799</v>
      </c>
      <c r="AE14" s="1" t="s">
        <v>38</v>
      </c>
      <c r="AF14" s="4">
        <f t="shared" si="0"/>
        <v>163.22</v>
      </c>
      <c r="AG14" s="4">
        <f t="shared" si="1"/>
        <v>124.29</v>
      </c>
      <c r="AH14" s="5">
        <f t="shared" si="2"/>
        <v>1.3132190843993885</v>
      </c>
      <c r="AI14" s="4">
        <f t="shared" si="3"/>
        <v>141.375</v>
      </c>
      <c r="AJ14" s="5">
        <f t="shared" si="4"/>
        <v>17.49639820077271</v>
      </c>
      <c r="AK14" s="5">
        <f t="shared" si="5"/>
        <v>0.12375878479768494</v>
      </c>
    </row>
    <row r="15" spans="1:37" s="2" customFormat="1" ht="15">
      <c r="A15" s="1" t="s">
        <v>109</v>
      </c>
      <c r="B15" s="1" t="s">
        <v>110</v>
      </c>
      <c r="C15" s="1">
        <v>1697</v>
      </c>
      <c r="D15" s="3">
        <v>1697</v>
      </c>
      <c r="E15" s="1" t="s">
        <v>33</v>
      </c>
      <c r="F15" s="1" t="s">
        <v>33</v>
      </c>
      <c r="G15" s="1" t="s">
        <v>33</v>
      </c>
      <c r="H15" s="1" t="s">
        <v>33</v>
      </c>
      <c r="I15" s="1" t="s">
        <v>33</v>
      </c>
      <c r="J15" s="1" t="s">
        <v>33</v>
      </c>
      <c r="K15" s="3">
        <v>5483.09</v>
      </c>
      <c r="L15" s="3">
        <v>4762.97</v>
      </c>
      <c r="M15" s="3">
        <v>4474.2700000000004</v>
      </c>
      <c r="N15" s="3">
        <v>3613.31</v>
      </c>
      <c r="O15" s="3">
        <v>2919.66</v>
      </c>
      <c r="P15" s="3">
        <v>3514.82</v>
      </c>
      <c r="Q15" s="3">
        <v>75.37</v>
      </c>
      <c r="R15" s="3">
        <v>74.05</v>
      </c>
      <c r="S15" s="3">
        <v>78.5</v>
      </c>
      <c r="T15" s="3">
        <v>61.97</v>
      </c>
      <c r="U15" s="3">
        <v>59.36</v>
      </c>
      <c r="V15" s="3">
        <v>61.04</v>
      </c>
      <c r="W15" s="3">
        <v>4906.7766666666703</v>
      </c>
      <c r="X15" s="3">
        <v>3349.2633333333301</v>
      </c>
      <c r="Y15" s="3">
        <v>75.973333333333301</v>
      </c>
      <c r="Z15" s="3">
        <v>60.79</v>
      </c>
      <c r="AA15" s="3">
        <v>0.32165910215605298</v>
      </c>
      <c r="AB15" s="3">
        <v>0.32165910215605298</v>
      </c>
      <c r="AC15" s="3">
        <v>1.61893921138536E-3</v>
      </c>
      <c r="AD15" s="3">
        <v>4.7787580805443902E-2</v>
      </c>
      <c r="AE15" s="1" t="s">
        <v>38</v>
      </c>
      <c r="AF15" s="4">
        <f t="shared" si="0"/>
        <v>78.5</v>
      </c>
      <c r="AG15" s="4">
        <f t="shared" si="1"/>
        <v>59.36</v>
      </c>
      <c r="AH15" s="5">
        <f t="shared" si="2"/>
        <v>1.3224393530997305</v>
      </c>
      <c r="AI15" s="4">
        <f t="shared" si="3"/>
        <v>68.381666666666675</v>
      </c>
      <c r="AJ15" s="5">
        <f t="shared" si="4"/>
        <v>8.48230491474256</v>
      </c>
      <c r="AK15" s="5">
        <f t="shared" si="5"/>
        <v>0.12404355331218249</v>
      </c>
    </row>
    <row r="16" spans="1:37" s="2" customFormat="1" ht="15">
      <c r="A16" s="1" t="s">
        <v>111</v>
      </c>
      <c r="B16" s="1" t="s">
        <v>112</v>
      </c>
      <c r="C16" s="1">
        <v>2645</v>
      </c>
      <c r="D16" s="3">
        <v>2645</v>
      </c>
      <c r="E16" s="1" t="s">
        <v>113</v>
      </c>
      <c r="F16" s="1" t="s">
        <v>114</v>
      </c>
      <c r="G16" s="1" t="s">
        <v>33</v>
      </c>
      <c r="H16" s="1" t="s">
        <v>115</v>
      </c>
      <c r="I16" s="1" t="s">
        <v>116</v>
      </c>
      <c r="J16" s="1" t="s">
        <v>117</v>
      </c>
      <c r="K16" s="3">
        <v>6084.84</v>
      </c>
      <c r="L16" s="3">
        <v>5103.93</v>
      </c>
      <c r="M16" s="3">
        <v>4696.6499999999996</v>
      </c>
      <c r="N16" s="3">
        <v>6224.86</v>
      </c>
      <c r="O16" s="3">
        <v>4983.29</v>
      </c>
      <c r="P16" s="3">
        <v>5574.88</v>
      </c>
      <c r="Q16" s="3">
        <v>52.8</v>
      </c>
      <c r="R16" s="3">
        <v>50.09</v>
      </c>
      <c r="S16" s="3">
        <v>52.02</v>
      </c>
      <c r="T16" s="3">
        <v>67.400000000000006</v>
      </c>
      <c r="U16" s="3">
        <v>63.95</v>
      </c>
      <c r="V16" s="3">
        <v>61.12</v>
      </c>
      <c r="W16" s="3">
        <v>5295.14</v>
      </c>
      <c r="X16" s="3">
        <v>5594.3433333333296</v>
      </c>
      <c r="Y16" s="3">
        <v>51.636666666666699</v>
      </c>
      <c r="Z16" s="3">
        <v>64.156666666666695</v>
      </c>
      <c r="AA16" s="3">
        <v>-0.31320331438610799</v>
      </c>
      <c r="AB16" s="3">
        <v>0.31320331438610799</v>
      </c>
      <c r="AC16" s="3">
        <v>1.0323802358074299E-2</v>
      </c>
      <c r="AD16" s="3">
        <v>8.6802863088526305E-2</v>
      </c>
      <c r="AE16" s="1" t="s">
        <v>38</v>
      </c>
      <c r="AF16" s="4">
        <f t="shared" si="0"/>
        <v>67.400000000000006</v>
      </c>
      <c r="AG16" s="4">
        <f t="shared" si="1"/>
        <v>50.09</v>
      </c>
      <c r="AH16" s="5">
        <f t="shared" si="2"/>
        <v>1.3455779596725894</v>
      </c>
      <c r="AI16" s="4">
        <f t="shared" si="3"/>
        <v>57.896666666666668</v>
      </c>
      <c r="AJ16" s="5">
        <f t="shared" si="4"/>
        <v>7.1944608322422123</v>
      </c>
      <c r="AK16" s="5">
        <f t="shared" si="5"/>
        <v>0.12426381770238146</v>
      </c>
    </row>
    <row r="17" spans="1:37" s="2" customFormat="1" ht="15">
      <c r="A17" s="1" t="s">
        <v>118</v>
      </c>
      <c r="B17" s="1" t="s">
        <v>119</v>
      </c>
      <c r="C17" s="1">
        <v>849</v>
      </c>
      <c r="D17" s="3">
        <v>849</v>
      </c>
      <c r="E17" s="1" t="s">
        <v>120</v>
      </c>
      <c r="F17" s="1" t="s">
        <v>121</v>
      </c>
      <c r="G17" s="1" t="s">
        <v>122</v>
      </c>
      <c r="H17" s="1" t="s">
        <v>57</v>
      </c>
      <c r="I17" s="1" t="s">
        <v>123</v>
      </c>
      <c r="J17" s="1" t="s">
        <v>124</v>
      </c>
      <c r="K17" s="3">
        <v>2854.74</v>
      </c>
      <c r="L17" s="3">
        <v>2555.09</v>
      </c>
      <c r="M17" s="3">
        <v>2106.21</v>
      </c>
      <c r="N17" s="3">
        <v>1683.19</v>
      </c>
      <c r="O17" s="3">
        <v>1586.55</v>
      </c>
      <c r="P17" s="3">
        <v>1882.75</v>
      </c>
      <c r="Q17" s="3">
        <v>82.18</v>
      </c>
      <c r="R17" s="3">
        <v>83.19</v>
      </c>
      <c r="S17" s="3">
        <v>77.39</v>
      </c>
      <c r="T17" s="3">
        <v>60.46</v>
      </c>
      <c r="U17" s="3">
        <v>67.55</v>
      </c>
      <c r="V17" s="3">
        <v>68.48</v>
      </c>
      <c r="W17" s="3">
        <v>2505.34666666667</v>
      </c>
      <c r="X17" s="3">
        <v>1717.4966666666701</v>
      </c>
      <c r="Y17" s="3">
        <v>80.92</v>
      </c>
      <c r="Z17" s="3">
        <v>65.496666666666698</v>
      </c>
      <c r="AA17" s="3">
        <v>0.30507483470931002</v>
      </c>
      <c r="AB17" s="3">
        <v>0.30507483470931002</v>
      </c>
      <c r="AC17" s="3">
        <v>1.00058586220905E-2</v>
      </c>
      <c r="AD17" s="3">
        <v>8.5849336865544496E-2</v>
      </c>
      <c r="AE17" s="1" t="s">
        <v>38</v>
      </c>
      <c r="AF17" s="4">
        <f t="shared" si="0"/>
        <v>83.19</v>
      </c>
      <c r="AG17" s="4">
        <f t="shared" si="1"/>
        <v>60.46</v>
      </c>
      <c r="AH17" s="5">
        <f t="shared" si="2"/>
        <v>1.3759510420112471</v>
      </c>
      <c r="AI17" s="4">
        <f t="shared" si="3"/>
        <v>73.208333333333329</v>
      </c>
      <c r="AJ17" s="5">
        <f t="shared" si="4"/>
        <v>9.1049951491840897</v>
      </c>
      <c r="AK17" s="5">
        <f t="shared" si="5"/>
        <v>0.12437102081981682</v>
      </c>
    </row>
    <row r="18" spans="1:37" s="2" customFormat="1" ht="15">
      <c r="A18" s="1" t="s">
        <v>125</v>
      </c>
      <c r="B18" s="1" t="s">
        <v>126</v>
      </c>
      <c r="C18" s="1">
        <v>1504</v>
      </c>
      <c r="D18" s="3">
        <v>1504</v>
      </c>
      <c r="E18" s="1" t="s">
        <v>127</v>
      </c>
      <c r="F18" s="1" t="s">
        <v>128</v>
      </c>
      <c r="G18" s="1" t="s">
        <v>129</v>
      </c>
      <c r="H18" s="1" t="s">
        <v>115</v>
      </c>
      <c r="I18" s="1" t="s">
        <v>130</v>
      </c>
      <c r="J18" s="1" t="s">
        <v>33</v>
      </c>
      <c r="K18" s="3">
        <v>4526.6000000000004</v>
      </c>
      <c r="L18" s="3">
        <v>3914.1</v>
      </c>
      <c r="M18" s="3">
        <v>3877.74</v>
      </c>
      <c r="N18" s="3">
        <v>2801.07</v>
      </c>
      <c r="O18" s="3">
        <v>2615.2199999999998</v>
      </c>
      <c r="P18" s="3">
        <v>3130.48</v>
      </c>
      <c r="Q18" s="3">
        <v>70.62</v>
      </c>
      <c r="R18" s="3">
        <v>69.069999999999993</v>
      </c>
      <c r="S18" s="3">
        <v>77.22</v>
      </c>
      <c r="T18" s="3">
        <v>54.53</v>
      </c>
      <c r="U18" s="3">
        <v>60.34</v>
      </c>
      <c r="V18" s="3">
        <v>61.71</v>
      </c>
      <c r="W18" s="3">
        <v>4106.1466666666702</v>
      </c>
      <c r="X18" s="3">
        <v>2848.92333333333</v>
      </c>
      <c r="Y18" s="3">
        <v>72.303333333333299</v>
      </c>
      <c r="Z18" s="3">
        <v>58.86</v>
      </c>
      <c r="AA18" s="3">
        <v>0.29677461765902302</v>
      </c>
      <c r="AB18" s="3">
        <v>0.29677461765902302</v>
      </c>
      <c r="AC18" s="3">
        <v>1.6139073665148201E-2</v>
      </c>
      <c r="AD18" s="3">
        <v>0.102192568509824</v>
      </c>
      <c r="AE18" s="1" t="s">
        <v>38</v>
      </c>
      <c r="AF18" s="4">
        <f t="shared" si="0"/>
        <v>77.22</v>
      </c>
      <c r="AG18" s="4">
        <f t="shared" si="1"/>
        <v>54.53</v>
      </c>
      <c r="AH18" s="5">
        <f t="shared" si="2"/>
        <v>1.4161012286814596</v>
      </c>
      <c r="AI18" s="4">
        <f t="shared" si="3"/>
        <v>65.581666666666663</v>
      </c>
      <c r="AJ18" s="5">
        <f t="shared" si="4"/>
        <v>8.2171562396408415</v>
      </c>
      <c r="AK18" s="5">
        <f t="shared" si="5"/>
        <v>0.12529654486224567</v>
      </c>
    </row>
    <row r="19" spans="1:37" s="2" customFormat="1" ht="15">
      <c r="A19" s="1" t="s">
        <v>131</v>
      </c>
      <c r="B19" s="1" t="s">
        <v>132</v>
      </c>
      <c r="C19" s="1">
        <v>939</v>
      </c>
      <c r="D19" s="3">
        <v>939</v>
      </c>
      <c r="E19" s="1" t="s">
        <v>33</v>
      </c>
      <c r="F19" s="1" t="s">
        <v>33</v>
      </c>
      <c r="G19" s="1" t="s">
        <v>33</v>
      </c>
      <c r="H19" s="1" t="s">
        <v>33</v>
      </c>
      <c r="I19" s="1" t="s">
        <v>33</v>
      </c>
      <c r="J19" s="1" t="s">
        <v>33</v>
      </c>
      <c r="K19" s="3">
        <v>3317.73</v>
      </c>
      <c r="L19" s="3">
        <v>3152.96</v>
      </c>
      <c r="M19" s="3">
        <v>2440.34</v>
      </c>
      <c r="N19" s="3">
        <v>2084.06</v>
      </c>
      <c r="O19" s="3">
        <v>1781.38</v>
      </c>
      <c r="P19" s="3">
        <v>2276.71</v>
      </c>
      <c r="Q19" s="3">
        <v>85.57</v>
      </c>
      <c r="R19" s="3">
        <v>91.98</v>
      </c>
      <c r="S19" s="3">
        <v>80.34</v>
      </c>
      <c r="T19" s="3">
        <v>67.069999999999993</v>
      </c>
      <c r="U19" s="3">
        <v>67.95</v>
      </c>
      <c r="V19" s="3">
        <v>74.19</v>
      </c>
      <c r="W19" s="3">
        <v>2970.3433333333301</v>
      </c>
      <c r="X19" s="3">
        <v>2047.38333333333</v>
      </c>
      <c r="Y19" s="3">
        <v>85.963333333333296</v>
      </c>
      <c r="Z19" s="3">
        <v>69.736666666666693</v>
      </c>
      <c r="AA19" s="3">
        <v>0.30180401953320402</v>
      </c>
      <c r="AB19" s="3">
        <v>0.30180401953320402</v>
      </c>
      <c r="AC19" s="3">
        <v>2.0929986309460399E-2</v>
      </c>
      <c r="AD19" s="3">
        <v>0.11268285980494699</v>
      </c>
      <c r="AE19" s="1" t="s">
        <v>38</v>
      </c>
      <c r="AF19" s="4">
        <f t="shared" si="0"/>
        <v>91.98</v>
      </c>
      <c r="AG19" s="4">
        <f t="shared" si="1"/>
        <v>67.069999999999993</v>
      </c>
      <c r="AH19" s="5">
        <f t="shared" si="2"/>
        <v>1.3714030117787388</v>
      </c>
      <c r="AI19" s="4">
        <f t="shared" si="3"/>
        <v>77.849999999999994</v>
      </c>
      <c r="AJ19" s="5">
        <f t="shared" si="4"/>
        <v>9.9304521548619089</v>
      </c>
      <c r="AK19" s="5">
        <f t="shared" si="5"/>
        <v>0.12755879453900976</v>
      </c>
    </row>
    <row r="20" spans="1:37" s="2" customFormat="1" ht="15">
      <c r="A20" s="1" t="s">
        <v>133</v>
      </c>
      <c r="B20" s="1" t="s">
        <v>134</v>
      </c>
      <c r="C20" s="1">
        <v>1975</v>
      </c>
      <c r="D20" s="3">
        <v>1975</v>
      </c>
      <c r="E20" s="1" t="s">
        <v>135</v>
      </c>
      <c r="F20" s="1" t="s">
        <v>33</v>
      </c>
      <c r="G20" s="1" t="s">
        <v>136</v>
      </c>
      <c r="H20" s="1" t="s">
        <v>137</v>
      </c>
      <c r="I20" s="1" t="s">
        <v>138</v>
      </c>
      <c r="J20" s="1" t="s">
        <v>33</v>
      </c>
      <c r="K20" s="3">
        <v>9431.9</v>
      </c>
      <c r="L20" s="3">
        <v>8946.49</v>
      </c>
      <c r="M20" s="3">
        <v>8131.26</v>
      </c>
      <c r="N20" s="3">
        <v>5856.74</v>
      </c>
      <c r="O20" s="3">
        <v>5579.59</v>
      </c>
      <c r="P20" s="3">
        <v>6769.77</v>
      </c>
      <c r="Q20" s="3">
        <v>110.69</v>
      </c>
      <c r="R20" s="3">
        <v>118.76</v>
      </c>
      <c r="S20" s="3">
        <v>121.81</v>
      </c>
      <c r="T20" s="3">
        <v>85.76</v>
      </c>
      <c r="U20" s="3">
        <v>96.84</v>
      </c>
      <c r="V20" s="3">
        <v>100.38</v>
      </c>
      <c r="W20" s="3">
        <v>8836.5499999999993</v>
      </c>
      <c r="X20" s="3">
        <v>6068.7</v>
      </c>
      <c r="Y20" s="3">
        <v>117.086666666667</v>
      </c>
      <c r="Z20" s="3">
        <v>94.326666666666696</v>
      </c>
      <c r="AA20" s="3">
        <v>0.31183920570977902</v>
      </c>
      <c r="AB20" s="3">
        <v>0.31183920570977902</v>
      </c>
      <c r="AC20" s="3">
        <v>1.68607433026359E-2</v>
      </c>
      <c r="AD20" s="3">
        <v>0.103801617332931</v>
      </c>
      <c r="AE20" s="1" t="s">
        <v>38</v>
      </c>
      <c r="AF20" s="4">
        <f t="shared" si="0"/>
        <v>121.81</v>
      </c>
      <c r="AG20" s="4">
        <f t="shared" si="1"/>
        <v>85.76</v>
      </c>
      <c r="AH20" s="5">
        <f t="shared" si="2"/>
        <v>1.4203591417910446</v>
      </c>
      <c r="AI20" s="4">
        <f t="shared" si="3"/>
        <v>105.70666666666666</v>
      </c>
      <c r="AJ20" s="5">
        <f t="shared" si="4"/>
        <v>13.85208383842191</v>
      </c>
      <c r="AK20" s="5">
        <f t="shared" si="5"/>
        <v>0.1310426700153435</v>
      </c>
    </row>
    <row r="21" spans="1:37" s="2" customFormat="1" ht="15">
      <c r="A21" s="1" t="s">
        <v>139</v>
      </c>
      <c r="B21" s="1" t="s">
        <v>140</v>
      </c>
      <c r="C21" s="1">
        <v>1142</v>
      </c>
      <c r="D21" s="3">
        <v>1142</v>
      </c>
      <c r="E21" s="1" t="s">
        <v>141</v>
      </c>
      <c r="F21" s="1" t="s">
        <v>142</v>
      </c>
      <c r="G21" s="1" t="s">
        <v>143</v>
      </c>
      <c r="H21" s="1" t="s">
        <v>144</v>
      </c>
      <c r="I21" s="1" t="s">
        <v>145</v>
      </c>
      <c r="J21" s="1" t="s">
        <v>146</v>
      </c>
      <c r="K21" s="3">
        <v>5576.04</v>
      </c>
      <c r="L21" s="3">
        <v>5025.58</v>
      </c>
      <c r="M21" s="3">
        <v>4342.8500000000004</v>
      </c>
      <c r="N21" s="3">
        <v>3596.44</v>
      </c>
      <c r="O21" s="3">
        <v>3079.43</v>
      </c>
      <c r="P21" s="3">
        <v>3282.57</v>
      </c>
      <c r="Q21" s="3">
        <v>116.48</v>
      </c>
      <c r="R21" s="3">
        <v>118.74</v>
      </c>
      <c r="S21" s="3">
        <v>115.8</v>
      </c>
      <c r="T21" s="3">
        <v>93.74</v>
      </c>
      <c r="U21" s="3">
        <v>95.14</v>
      </c>
      <c r="V21" s="3">
        <v>86.64</v>
      </c>
      <c r="W21" s="3">
        <v>4981.49</v>
      </c>
      <c r="X21" s="3">
        <v>3319.48</v>
      </c>
      <c r="Y21" s="3">
        <v>117.006666666667</v>
      </c>
      <c r="Z21" s="3">
        <v>91.84</v>
      </c>
      <c r="AA21" s="3">
        <v>0.34939618518615101</v>
      </c>
      <c r="AB21" s="3">
        <v>0.34939618518615101</v>
      </c>
      <c r="AC21" s="3">
        <v>6.0713171758445201E-3</v>
      </c>
      <c r="AD21" s="3">
        <v>7.2363415218643007E-2</v>
      </c>
      <c r="AE21" s="1" t="s">
        <v>38</v>
      </c>
      <c r="AF21" s="4">
        <f t="shared" si="0"/>
        <v>118.74</v>
      </c>
      <c r="AG21" s="4">
        <f t="shared" si="1"/>
        <v>86.64</v>
      </c>
      <c r="AH21" s="5">
        <f t="shared" si="2"/>
        <v>1.3704986149584486</v>
      </c>
      <c r="AI21" s="4">
        <f t="shared" si="3"/>
        <v>104.42333333333333</v>
      </c>
      <c r="AJ21" s="5">
        <f t="shared" si="4"/>
        <v>14.116086804304711</v>
      </c>
      <c r="AK21" s="5">
        <f t="shared" si="5"/>
        <v>0.13518134648358965</v>
      </c>
    </row>
    <row r="22" spans="1:37" s="2" customFormat="1" ht="15">
      <c r="A22" s="1" t="s">
        <v>147</v>
      </c>
      <c r="B22" s="1" t="s">
        <v>148</v>
      </c>
      <c r="C22" s="1">
        <v>2993</v>
      </c>
      <c r="D22" s="3">
        <v>2993</v>
      </c>
      <c r="E22" s="1" t="s">
        <v>149</v>
      </c>
      <c r="F22" s="1" t="s">
        <v>150</v>
      </c>
      <c r="G22" s="1" t="s">
        <v>151</v>
      </c>
      <c r="H22" s="1" t="s">
        <v>57</v>
      </c>
      <c r="I22" s="1" t="s">
        <v>152</v>
      </c>
      <c r="J22" s="1" t="s">
        <v>153</v>
      </c>
      <c r="K22" s="3">
        <v>9651.06</v>
      </c>
      <c r="L22" s="3">
        <v>8591.35</v>
      </c>
      <c r="M22" s="3">
        <v>6781.74</v>
      </c>
      <c r="N22" s="3">
        <v>8828.0400000000009</v>
      </c>
      <c r="O22" s="3">
        <v>8488.7999999999993</v>
      </c>
      <c r="P22" s="3">
        <v>9073.7800000000007</v>
      </c>
      <c r="Q22" s="3">
        <v>73.760000000000005</v>
      </c>
      <c r="R22" s="3">
        <v>74.27</v>
      </c>
      <c r="S22" s="3">
        <v>66.16</v>
      </c>
      <c r="T22" s="3">
        <v>84.19</v>
      </c>
      <c r="U22" s="3">
        <v>95.95</v>
      </c>
      <c r="V22" s="3">
        <v>87.62</v>
      </c>
      <c r="W22" s="3">
        <v>8341.3833333333296</v>
      </c>
      <c r="X22" s="3">
        <v>8796.8733333333294</v>
      </c>
      <c r="Y22" s="3">
        <v>71.396666666666704</v>
      </c>
      <c r="Z22" s="3">
        <v>89.253333333333302</v>
      </c>
      <c r="AA22" s="3">
        <v>-0.32204933033081001</v>
      </c>
      <c r="AB22" s="3">
        <v>0.32204933033081001</v>
      </c>
      <c r="AC22" s="3">
        <v>1.7424666962026301E-2</v>
      </c>
      <c r="AD22" s="3">
        <v>0.10491369865783801</v>
      </c>
      <c r="AE22" s="1" t="s">
        <v>38</v>
      </c>
      <c r="AF22" s="4">
        <f t="shared" si="0"/>
        <v>95.95</v>
      </c>
      <c r="AG22" s="4">
        <f t="shared" si="1"/>
        <v>66.16</v>
      </c>
      <c r="AH22" s="5">
        <f t="shared" si="2"/>
        <v>1.4502720677146312</v>
      </c>
      <c r="AI22" s="4">
        <f t="shared" si="3"/>
        <v>80.325000000000003</v>
      </c>
      <c r="AJ22" s="5">
        <f t="shared" si="4"/>
        <v>10.887656772694516</v>
      </c>
      <c r="AK22" s="5">
        <f t="shared" si="5"/>
        <v>0.13554505786112064</v>
      </c>
    </row>
    <row r="23" spans="1:37" s="2" customFormat="1" ht="15">
      <c r="A23" s="1" t="s">
        <v>154</v>
      </c>
      <c r="B23" s="1" t="s">
        <v>155</v>
      </c>
      <c r="C23" s="1">
        <v>1302</v>
      </c>
      <c r="D23" s="3">
        <v>1302</v>
      </c>
      <c r="E23" s="1" t="s">
        <v>156</v>
      </c>
      <c r="F23" s="1" t="s">
        <v>157</v>
      </c>
      <c r="G23" s="1" t="s">
        <v>158</v>
      </c>
      <c r="H23" s="1" t="s">
        <v>33</v>
      </c>
      <c r="I23" s="1" t="s">
        <v>159</v>
      </c>
      <c r="J23" s="1" t="s">
        <v>160</v>
      </c>
      <c r="K23" s="3">
        <v>2998.32</v>
      </c>
      <c r="L23" s="3">
        <v>2562.1799999999998</v>
      </c>
      <c r="M23" s="3">
        <v>2676.37</v>
      </c>
      <c r="N23" s="3">
        <v>1970.96</v>
      </c>
      <c r="O23" s="3">
        <v>1785.63</v>
      </c>
      <c r="P23" s="3">
        <v>1832.99</v>
      </c>
      <c r="Q23" s="3">
        <v>54.47</v>
      </c>
      <c r="R23" s="3">
        <v>52.65</v>
      </c>
      <c r="S23" s="3">
        <v>62.06</v>
      </c>
      <c r="T23" s="3">
        <v>44.68</v>
      </c>
      <c r="U23" s="3">
        <v>47.98</v>
      </c>
      <c r="V23" s="3">
        <v>42.07</v>
      </c>
      <c r="W23" s="3">
        <v>2745.6233333333298</v>
      </c>
      <c r="X23" s="3">
        <v>1863.19333333333</v>
      </c>
      <c r="Y23" s="3">
        <v>56.393333333333302</v>
      </c>
      <c r="Z23" s="3">
        <v>44.91</v>
      </c>
      <c r="AA23" s="3">
        <v>0.32848789909839399</v>
      </c>
      <c r="AB23" s="3">
        <v>0.32848789909839399</v>
      </c>
      <c r="AC23" s="3">
        <v>3.6751562842330901E-2</v>
      </c>
      <c r="AD23" s="3">
        <v>0.143595572303852</v>
      </c>
      <c r="AE23" s="1" t="s">
        <v>38</v>
      </c>
      <c r="AF23" s="4">
        <f t="shared" si="0"/>
        <v>62.06</v>
      </c>
      <c r="AG23" s="4">
        <f t="shared" si="1"/>
        <v>42.07</v>
      </c>
      <c r="AH23" s="5">
        <f t="shared" si="2"/>
        <v>1.4751604468742572</v>
      </c>
      <c r="AI23" s="4">
        <f t="shared" si="3"/>
        <v>50.651666666666671</v>
      </c>
      <c r="AJ23" s="5">
        <f t="shared" si="4"/>
        <v>7.2823991010288784</v>
      </c>
      <c r="AK23" s="5">
        <f t="shared" si="5"/>
        <v>0.1437741259128468</v>
      </c>
    </row>
    <row r="24" spans="1:37" s="2" customFormat="1" ht="15">
      <c r="A24" s="1" t="s">
        <v>460</v>
      </c>
      <c r="B24" s="1" t="s">
        <v>161</v>
      </c>
      <c r="C24" s="1">
        <v>1715</v>
      </c>
      <c r="D24" s="3">
        <v>1715</v>
      </c>
      <c r="E24" s="1" t="s">
        <v>461</v>
      </c>
      <c r="F24" s="1" t="s">
        <v>33</v>
      </c>
      <c r="G24" s="1" t="s">
        <v>162</v>
      </c>
      <c r="H24" s="1" t="s">
        <v>33</v>
      </c>
      <c r="I24" s="1" t="s">
        <v>33</v>
      </c>
      <c r="J24" s="1" t="s">
        <v>33</v>
      </c>
      <c r="K24" s="3">
        <v>4940.59</v>
      </c>
      <c r="L24" s="3">
        <v>4608.92</v>
      </c>
      <c r="M24" s="3">
        <v>3637.6</v>
      </c>
      <c r="N24" s="3">
        <v>3191.31</v>
      </c>
      <c r="O24" s="3">
        <v>2440.56</v>
      </c>
      <c r="P24" s="3">
        <v>3135.54</v>
      </c>
      <c r="Q24" s="3">
        <v>67.17</v>
      </c>
      <c r="R24" s="3">
        <v>70.87</v>
      </c>
      <c r="S24" s="3">
        <v>63.12</v>
      </c>
      <c r="T24" s="3">
        <v>54.14</v>
      </c>
      <c r="U24" s="3">
        <v>49.07</v>
      </c>
      <c r="V24" s="3">
        <v>53.86</v>
      </c>
      <c r="W24" s="3">
        <v>4395.7033333333302</v>
      </c>
      <c r="X24" s="3">
        <v>2922.47</v>
      </c>
      <c r="Y24" s="3">
        <v>67.053333333333299</v>
      </c>
      <c r="Z24" s="3">
        <v>52.356666666666698</v>
      </c>
      <c r="AA24" s="3">
        <v>0.35693580294008798</v>
      </c>
      <c r="AB24" s="3">
        <v>0.35693580294008798</v>
      </c>
      <c r="AC24" s="3">
        <v>7.7456204701984903E-3</v>
      </c>
      <c r="AD24" s="3">
        <v>7.8333890938537099E-2</v>
      </c>
      <c r="AE24" s="1" t="s">
        <v>38</v>
      </c>
      <c r="AF24" s="4">
        <f t="shared" si="0"/>
        <v>70.87</v>
      </c>
      <c r="AG24" s="4">
        <f t="shared" si="1"/>
        <v>49.07</v>
      </c>
      <c r="AH24" s="5">
        <f t="shared" si="2"/>
        <v>1.4442632973303444</v>
      </c>
      <c r="AI24" s="4">
        <f t="shared" si="3"/>
        <v>59.705000000000005</v>
      </c>
      <c r="AJ24" s="5">
        <f t="shared" si="4"/>
        <v>8.6056045691165188</v>
      </c>
      <c r="AK24" s="5">
        <f t="shared" si="5"/>
        <v>0.14413540857744775</v>
      </c>
    </row>
    <row r="25" spans="1:37" s="2" customFormat="1" ht="15">
      <c r="A25" s="1" t="s">
        <v>163</v>
      </c>
      <c r="B25" s="1" t="s">
        <v>164</v>
      </c>
      <c r="C25" s="1">
        <v>1502</v>
      </c>
      <c r="D25" s="3">
        <v>1502</v>
      </c>
      <c r="E25" s="1" t="s">
        <v>165</v>
      </c>
      <c r="F25" s="1" t="s">
        <v>166</v>
      </c>
      <c r="G25" s="1" t="s">
        <v>167</v>
      </c>
      <c r="H25" s="1" t="s">
        <v>57</v>
      </c>
      <c r="I25" s="1" t="s">
        <v>168</v>
      </c>
      <c r="J25" s="1" t="s">
        <v>169</v>
      </c>
      <c r="K25" s="3">
        <v>4426.95</v>
      </c>
      <c r="L25" s="3">
        <v>4226.2299999999996</v>
      </c>
      <c r="M25" s="3">
        <v>3918.17</v>
      </c>
      <c r="N25" s="3">
        <v>3306.97</v>
      </c>
      <c r="O25" s="3">
        <v>2309.5300000000002</v>
      </c>
      <c r="P25" s="3">
        <v>2895.54</v>
      </c>
      <c r="Q25" s="3">
        <v>69.16</v>
      </c>
      <c r="R25" s="3">
        <v>74.680000000000007</v>
      </c>
      <c r="S25" s="3">
        <v>78.13</v>
      </c>
      <c r="T25" s="3">
        <v>64.47</v>
      </c>
      <c r="U25" s="3">
        <v>53.36</v>
      </c>
      <c r="V25" s="3">
        <v>57.15</v>
      </c>
      <c r="W25" s="3">
        <v>4190.45</v>
      </c>
      <c r="X25" s="3">
        <v>2837.34666666667</v>
      </c>
      <c r="Y25" s="3">
        <v>73.989999999999995</v>
      </c>
      <c r="Z25" s="3">
        <v>58.326666666666704</v>
      </c>
      <c r="AA25" s="3">
        <v>0.34317467141003299</v>
      </c>
      <c r="AB25" s="3">
        <v>0.34317467141003299</v>
      </c>
      <c r="AC25" s="3">
        <v>2.1701672513094E-2</v>
      </c>
      <c r="AD25" s="3">
        <v>0.114188997392369</v>
      </c>
      <c r="AE25" s="1" t="s">
        <v>38</v>
      </c>
      <c r="AF25" s="4">
        <f t="shared" si="0"/>
        <v>78.13</v>
      </c>
      <c r="AG25" s="4">
        <f t="shared" si="1"/>
        <v>53.36</v>
      </c>
      <c r="AH25" s="5">
        <f t="shared" si="2"/>
        <v>1.4642053973013494</v>
      </c>
      <c r="AI25" s="4">
        <f t="shared" si="3"/>
        <v>66.158333333333331</v>
      </c>
      <c r="AJ25" s="5">
        <f t="shared" si="4"/>
        <v>9.723656548164751</v>
      </c>
      <c r="AK25" s="5">
        <f t="shared" si="5"/>
        <v>0.14697553668973046</v>
      </c>
    </row>
    <row r="26" spans="1:37" s="2" customFormat="1" ht="15">
      <c r="A26" s="1" t="s">
        <v>170</v>
      </c>
      <c r="B26" s="1" t="s">
        <v>171</v>
      </c>
      <c r="C26" s="1">
        <v>2225</v>
      </c>
      <c r="D26" s="3">
        <v>2225</v>
      </c>
      <c r="E26" s="1" t="s">
        <v>172</v>
      </c>
      <c r="F26" s="1" t="s">
        <v>33</v>
      </c>
      <c r="G26" s="1" t="s">
        <v>173</v>
      </c>
      <c r="H26" s="1" t="s">
        <v>67</v>
      </c>
      <c r="I26" s="1" t="s">
        <v>33</v>
      </c>
      <c r="J26" s="1" t="s">
        <v>33</v>
      </c>
      <c r="K26" s="3">
        <v>14316.1</v>
      </c>
      <c r="L26" s="3">
        <v>12322.72</v>
      </c>
      <c r="M26" s="3">
        <v>12242.57</v>
      </c>
      <c r="N26" s="3">
        <v>10197.32</v>
      </c>
      <c r="O26" s="3">
        <v>7270.09</v>
      </c>
      <c r="P26" s="3">
        <v>8653.57</v>
      </c>
      <c r="Q26" s="3">
        <v>148.47999999999999</v>
      </c>
      <c r="R26" s="3">
        <v>144.56</v>
      </c>
      <c r="S26" s="3">
        <v>162.08000000000001</v>
      </c>
      <c r="T26" s="3">
        <v>131.97</v>
      </c>
      <c r="U26" s="3">
        <v>111.52</v>
      </c>
      <c r="V26" s="3">
        <v>113.4</v>
      </c>
      <c r="W26" s="3">
        <v>12960.4633333333</v>
      </c>
      <c r="X26" s="3">
        <v>8706.9933333333302</v>
      </c>
      <c r="Y26" s="3">
        <v>151.70666666666699</v>
      </c>
      <c r="Z26" s="3">
        <v>118.963333333333</v>
      </c>
      <c r="AA26" s="3">
        <v>0.35076750827344999</v>
      </c>
      <c r="AB26" s="3">
        <v>0.35076750827344999</v>
      </c>
      <c r="AC26" s="3">
        <v>1.9066366821632898E-2</v>
      </c>
      <c r="AD26" s="3">
        <v>0.108549707178488</v>
      </c>
      <c r="AE26" s="1" t="s">
        <v>38</v>
      </c>
      <c r="AF26" s="4">
        <f t="shared" si="0"/>
        <v>162.08000000000001</v>
      </c>
      <c r="AG26" s="4">
        <f t="shared" si="1"/>
        <v>111.52</v>
      </c>
      <c r="AH26" s="5">
        <f t="shared" si="2"/>
        <v>1.453371592539455</v>
      </c>
      <c r="AI26" s="4">
        <f t="shared" si="3"/>
        <v>135.33500000000001</v>
      </c>
      <c r="AJ26" s="5">
        <f t="shared" si="4"/>
        <v>20.163374469567373</v>
      </c>
      <c r="AK26" s="5">
        <f t="shared" si="5"/>
        <v>0.14898861691038809</v>
      </c>
    </row>
    <row r="27" spans="1:37" s="2" customFormat="1" ht="15">
      <c r="A27" s="1" t="s">
        <v>174</v>
      </c>
      <c r="B27" s="1" t="s">
        <v>175</v>
      </c>
      <c r="C27" s="1">
        <v>1748</v>
      </c>
      <c r="D27" s="3">
        <v>1748</v>
      </c>
      <c r="E27" s="1" t="s">
        <v>33</v>
      </c>
      <c r="F27" s="1" t="s">
        <v>33</v>
      </c>
      <c r="G27" s="1" t="s">
        <v>33</v>
      </c>
      <c r="H27" s="1" t="s">
        <v>107</v>
      </c>
      <c r="I27" s="1" t="s">
        <v>33</v>
      </c>
      <c r="J27" s="1" t="s">
        <v>33</v>
      </c>
      <c r="K27" s="3">
        <v>34478.379999999997</v>
      </c>
      <c r="L27" s="3">
        <v>31768.240000000002</v>
      </c>
      <c r="M27" s="3">
        <v>27458.15</v>
      </c>
      <c r="N27" s="3">
        <v>19739.75</v>
      </c>
      <c r="O27" s="3">
        <v>18736.93</v>
      </c>
      <c r="P27" s="3">
        <v>22452.71</v>
      </c>
      <c r="Q27" s="3">
        <v>459.49</v>
      </c>
      <c r="R27" s="3">
        <v>478.88</v>
      </c>
      <c r="S27" s="3">
        <v>467.1</v>
      </c>
      <c r="T27" s="3">
        <v>328.26</v>
      </c>
      <c r="U27" s="3">
        <v>369.31</v>
      </c>
      <c r="V27" s="3">
        <v>378.07</v>
      </c>
      <c r="W27" s="3">
        <v>31234.9233333333</v>
      </c>
      <c r="X27" s="3">
        <v>20309.796666666702</v>
      </c>
      <c r="Y27" s="3">
        <v>468.49</v>
      </c>
      <c r="Z27" s="3">
        <v>358.54666666666702</v>
      </c>
      <c r="AA27" s="3">
        <v>0.38585734841535602</v>
      </c>
      <c r="AB27" s="3">
        <v>0.38585734841535602</v>
      </c>
      <c r="AC27" s="3">
        <v>1.12556647921579E-2</v>
      </c>
      <c r="AD27" s="3">
        <v>8.9684848740798906E-2</v>
      </c>
      <c r="AE27" s="1" t="s">
        <v>38</v>
      </c>
      <c r="AF27" s="4">
        <f t="shared" si="0"/>
        <v>478.88</v>
      </c>
      <c r="AG27" s="4">
        <f t="shared" si="1"/>
        <v>328.26</v>
      </c>
      <c r="AH27" s="5">
        <f t="shared" si="2"/>
        <v>1.4588435995856943</v>
      </c>
      <c r="AI27" s="4">
        <f t="shared" si="3"/>
        <v>413.51833333333337</v>
      </c>
      <c r="AJ27" s="5">
        <f t="shared" si="4"/>
        <v>62.827511622430784</v>
      </c>
      <c r="AK27" s="5">
        <f t="shared" si="5"/>
        <v>0.15193404151149473</v>
      </c>
    </row>
    <row r="28" spans="1:37" s="2" customFormat="1" ht="15">
      <c r="A28" s="1" t="s">
        <v>176</v>
      </c>
      <c r="B28" s="1" t="s">
        <v>177</v>
      </c>
      <c r="C28" s="1">
        <v>3285</v>
      </c>
      <c r="D28" s="3">
        <v>3285</v>
      </c>
      <c r="E28" s="1" t="s">
        <v>178</v>
      </c>
      <c r="F28" s="1" t="s">
        <v>33</v>
      </c>
      <c r="G28" s="1" t="s">
        <v>179</v>
      </c>
      <c r="H28" s="1" t="s">
        <v>33</v>
      </c>
      <c r="I28" s="1" t="s">
        <v>33</v>
      </c>
      <c r="J28" s="1" t="s">
        <v>33</v>
      </c>
      <c r="K28" s="3">
        <v>8477.07</v>
      </c>
      <c r="L28" s="3">
        <v>8562.2099999999991</v>
      </c>
      <c r="M28" s="3">
        <v>6346.55</v>
      </c>
      <c r="N28" s="3">
        <v>9778.2999999999993</v>
      </c>
      <c r="O28" s="3">
        <v>7328.78</v>
      </c>
      <c r="P28" s="3">
        <v>8373.67</v>
      </c>
      <c r="Q28" s="3">
        <v>58.9</v>
      </c>
      <c r="R28" s="3">
        <v>67.290000000000006</v>
      </c>
      <c r="S28" s="3">
        <v>56.28</v>
      </c>
      <c r="T28" s="3">
        <v>84.77</v>
      </c>
      <c r="U28" s="3">
        <v>75.31</v>
      </c>
      <c r="V28" s="3">
        <v>73.510000000000005</v>
      </c>
      <c r="W28" s="3">
        <v>7795.2766666666703</v>
      </c>
      <c r="X28" s="3">
        <v>8493.5833333333303</v>
      </c>
      <c r="Y28" s="3">
        <v>60.823333333333302</v>
      </c>
      <c r="Z28" s="3">
        <v>77.863333333333301</v>
      </c>
      <c r="AA28" s="3">
        <v>-0.356319224541363</v>
      </c>
      <c r="AB28" s="3">
        <v>0.356319224541363</v>
      </c>
      <c r="AC28" s="3">
        <v>2.4199616705472202E-2</v>
      </c>
      <c r="AD28" s="3">
        <v>0.11938896343821</v>
      </c>
      <c r="AE28" s="1" t="s">
        <v>38</v>
      </c>
      <c r="AF28" s="4">
        <f t="shared" si="0"/>
        <v>84.77</v>
      </c>
      <c r="AG28" s="4">
        <f t="shared" si="1"/>
        <v>56.28</v>
      </c>
      <c r="AH28" s="5">
        <f t="shared" si="2"/>
        <v>1.5062189054726367</v>
      </c>
      <c r="AI28" s="4">
        <f t="shared" si="3"/>
        <v>69.343333333333334</v>
      </c>
      <c r="AJ28" s="5">
        <f t="shared" si="4"/>
        <v>10.722633383020513</v>
      </c>
      <c r="AK28" s="5">
        <f t="shared" si="5"/>
        <v>0.15463106354401548</v>
      </c>
    </row>
    <row r="29" spans="1:37" s="2" customFormat="1" ht="15">
      <c r="A29" s="1" t="s">
        <v>180</v>
      </c>
      <c r="B29" s="1" t="s">
        <v>181</v>
      </c>
      <c r="C29" s="1">
        <v>1470</v>
      </c>
      <c r="D29" s="3">
        <v>1470</v>
      </c>
      <c r="E29" s="1" t="s">
        <v>182</v>
      </c>
      <c r="F29" s="1" t="s">
        <v>183</v>
      </c>
      <c r="G29" s="1" t="s">
        <v>33</v>
      </c>
      <c r="H29" s="1" t="s">
        <v>107</v>
      </c>
      <c r="I29" s="1" t="s">
        <v>184</v>
      </c>
      <c r="J29" s="1" t="s">
        <v>185</v>
      </c>
      <c r="K29" s="3">
        <v>6182.51</v>
      </c>
      <c r="L29" s="3">
        <v>6123.13</v>
      </c>
      <c r="M29" s="3">
        <v>5132.75</v>
      </c>
      <c r="N29" s="3">
        <v>3815.95</v>
      </c>
      <c r="O29" s="3">
        <v>3669.67</v>
      </c>
      <c r="P29" s="3">
        <v>3863.73</v>
      </c>
      <c r="Q29" s="3">
        <v>98.8</v>
      </c>
      <c r="R29" s="3">
        <v>110.68</v>
      </c>
      <c r="S29" s="3">
        <v>104.7</v>
      </c>
      <c r="T29" s="3">
        <v>76.09</v>
      </c>
      <c r="U29" s="3">
        <v>86.73</v>
      </c>
      <c r="V29" s="3">
        <v>78.010000000000005</v>
      </c>
      <c r="W29" s="3">
        <v>5812.7966666666698</v>
      </c>
      <c r="X29" s="3">
        <v>3783.11666666667</v>
      </c>
      <c r="Y29" s="3">
        <v>104.726666666667</v>
      </c>
      <c r="Z29" s="3">
        <v>80.276666666666699</v>
      </c>
      <c r="AA29" s="3">
        <v>0.38357622614113801</v>
      </c>
      <c r="AB29" s="3">
        <v>0.38357622614113801</v>
      </c>
      <c r="AC29" s="3">
        <v>6.7520206901393303E-3</v>
      </c>
      <c r="AD29" s="3">
        <v>7.4823268600900203E-2</v>
      </c>
      <c r="AE29" s="1" t="s">
        <v>38</v>
      </c>
      <c r="AF29" s="4">
        <f t="shared" si="0"/>
        <v>110.68</v>
      </c>
      <c r="AG29" s="4">
        <f t="shared" si="1"/>
        <v>76.09</v>
      </c>
      <c r="AH29" s="5">
        <f t="shared" si="2"/>
        <v>1.454593244841635</v>
      </c>
      <c r="AI29" s="4">
        <f t="shared" si="3"/>
        <v>92.501666666666665</v>
      </c>
      <c r="AJ29" s="5">
        <f t="shared" si="4"/>
        <v>14.363728508526856</v>
      </c>
      <c r="AK29" s="5">
        <f t="shared" si="5"/>
        <v>0.15528075359211752</v>
      </c>
    </row>
    <row r="30" spans="1:37" s="2" customFormat="1" ht="15">
      <c r="A30" s="1" t="s">
        <v>186</v>
      </c>
      <c r="B30" s="1" t="s">
        <v>187</v>
      </c>
      <c r="C30" s="1">
        <v>980</v>
      </c>
      <c r="D30" s="3">
        <v>980</v>
      </c>
      <c r="E30" s="1" t="s">
        <v>188</v>
      </c>
      <c r="F30" s="1" t="s">
        <v>33</v>
      </c>
      <c r="G30" s="1" t="s">
        <v>189</v>
      </c>
      <c r="H30" s="1" t="s">
        <v>137</v>
      </c>
      <c r="I30" s="1" t="s">
        <v>33</v>
      </c>
      <c r="J30" s="1" t="s">
        <v>33</v>
      </c>
      <c r="K30" s="3">
        <v>2105.59</v>
      </c>
      <c r="L30" s="3">
        <v>1920.09</v>
      </c>
      <c r="M30" s="3">
        <v>1828.24</v>
      </c>
      <c r="N30" s="3">
        <v>2077.83</v>
      </c>
      <c r="O30" s="3">
        <v>2043.92</v>
      </c>
      <c r="P30" s="3">
        <v>2336.11</v>
      </c>
      <c r="Q30" s="3">
        <v>51.85</v>
      </c>
      <c r="R30" s="3">
        <v>53.48</v>
      </c>
      <c r="S30" s="3">
        <v>57.46</v>
      </c>
      <c r="T30" s="3">
        <v>63.84</v>
      </c>
      <c r="U30" s="3">
        <v>74.44</v>
      </c>
      <c r="V30" s="3">
        <v>72.680000000000007</v>
      </c>
      <c r="W30" s="3">
        <v>1951.30666666667</v>
      </c>
      <c r="X30" s="3">
        <v>2152.62</v>
      </c>
      <c r="Y30" s="3">
        <v>54.2633333333333</v>
      </c>
      <c r="Z30" s="3">
        <v>70.319999999999993</v>
      </c>
      <c r="AA30" s="3">
        <v>-0.37395739706423903</v>
      </c>
      <c r="AB30" s="3">
        <v>0.37395739706423903</v>
      </c>
      <c r="AC30" s="3">
        <v>2.2730711571726799E-2</v>
      </c>
      <c r="AD30" s="3">
        <v>0.116483368844395</v>
      </c>
      <c r="AE30" s="1" t="s">
        <v>38</v>
      </c>
      <c r="AF30" s="4">
        <f t="shared" si="0"/>
        <v>74.44</v>
      </c>
      <c r="AG30" s="4">
        <f t="shared" si="1"/>
        <v>51.85</v>
      </c>
      <c r="AH30" s="5">
        <f t="shared" si="2"/>
        <v>1.4356798457087752</v>
      </c>
      <c r="AI30" s="4">
        <f t="shared" si="3"/>
        <v>62.291666666666664</v>
      </c>
      <c r="AJ30" s="5">
        <f t="shared" si="4"/>
        <v>9.6738377424198756</v>
      </c>
      <c r="AK30" s="5">
        <f t="shared" si="5"/>
        <v>0.15529906743684083</v>
      </c>
    </row>
    <row r="31" spans="1:37" s="2" customFormat="1" ht="15">
      <c r="A31" s="1" t="s">
        <v>190</v>
      </c>
      <c r="B31" s="1" t="s">
        <v>191</v>
      </c>
      <c r="C31" s="1">
        <v>1891</v>
      </c>
      <c r="D31" s="3">
        <v>1891</v>
      </c>
      <c r="E31" s="1" t="s">
        <v>33</v>
      </c>
      <c r="F31" s="1" t="s">
        <v>33</v>
      </c>
      <c r="G31" s="1" t="s">
        <v>33</v>
      </c>
      <c r="H31" s="1" t="s">
        <v>192</v>
      </c>
      <c r="I31" s="1" t="s">
        <v>33</v>
      </c>
      <c r="J31" s="1" t="s">
        <v>33</v>
      </c>
      <c r="K31" s="3">
        <v>3881.55</v>
      </c>
      <c r="L31" s="3">
        <v>3330.93</v>
      </c>
      <c r="M31" s="3">
        <v>3050.34</v>
      </c>
      <c r="N31" s="3">
        <v>3740.13</v>
      </c>
      <c r="O31" s="3">
        <v>3225.2</v>
      </c>
      <c r="P31" s="3">
        <v>4374.75</v>
      </c>
      <c r="Q31" s="3">
        <v>47.66</v>
      </c>
      <c r="R31" s="3">
        <v>46.26</v>
      </c>
      <c r="S31" s="3">
        <v>47.81</v>
      </c>
      <c r="T31" s="3">
        <v>57.3</v>
      </c>
      <c r="U31" s="3">
        <v>58.57</v>
      </c>
      <c r="V31" s="3">
        <v>67.87</v>
      </c>
      <c r="W31" s="3">
        <v>3420.94</v>
      </c>
      <c r="X31" s="3">
        <v>3780.0266666666698</v>
      </c>
      <c r="Y31" s="3">
        <v>47.243333333333297</v>
      </c>
      <c r="Z31" s="3">
        <v>61.246666666666698</v>
      </c>
      <c r="AA31" s="3">
        <v>-0.37452056784649501</v>
      </c>
      <c r="AB31" s="3">
        <v>0.37452056784649501</v>
      </c>
      <c r="AC31" s="3">
        <v>4.9460059274201801E-2</v>
      </c>
      <c r="AD31" s="3">
        <v>0.16322365571757699</v>
      </c>
      <c r="AE31" s="1" t="s">
        <v>38</v>
      </c>
      <c r="AF31" s="4">
        <f t="shared" si="0"/>
        <v>67.87</v>
      </c>
      <c r="AG31" s="4">
        <f t="shared" si="1"/>
        <v>46.26</v>
      </c>
      <c r="AH31" s="5">
        <f t="shared" si="2"/>
        <v>1.4671422395157805</v>
      </c>
      <c r="AI31" s="4">
        <f t="shared" si="3"/>
        <v>54.244999999999997</v>
      </c>
      <c r="AJ31" s="5">
        <f t="shared" si="4"/>
        <v>8.5112977858843664</v>
      </c>
      <c r="AK31" s="5">
        <f t="shared" si="5"/>
        <v>0.15690474303409285</v>
      </c>
    </row>
    <row r="32" spans="1:37" s="2" customFormat="1" ht="15">
      <c r="A32" s="1" t="s">
        <v>193</v>
      </c>
      <c r="B32" s="1" t="s">
        <v>194</v>
      </c>
      <c r="C32" s="1">
        <v>1785</v>
      </c>
      <c r="D32" s="3">
        <v>1785</v>
      </c>
      <c r="E32" s="1" t="s">
        <v>33</v>
      </c>
      <c r="F32" s="1" t="s">
        <v>33</v>
      </c>
      <c r="G32" s="1" t="s">
        <v>33</v>
      </c>
      <c r="H32" s="1" t="s">
        <v>33</v>
      </c>
      <c r="I32" s="1" t="s">
        <v>33</v>
      </c>
      <c r="J32" s="1" t="s">
        <v>33</v>
      </c>
      <c r="K32" s="3">
        <v>5476.38</v>
      </c>
      <c r="L32" s="3">
        <v>4371.2</v>
      </c>
      <c r="M32" s="3">
        <v>3849.18</v>
      </c>
      <c r="N32" s="3">
        <v>3280.78</v>
      </c>
      <c r="O32" s="3">
        <v>2610.85</v>
      </c>
      <c r="P32" s="3">
        <v>2920.73</v>
      </c>
      <c r="Q32" s="3">
        <v>71.400000000000006</v>
      </c>
      <c r="R32" s="3">
        <v>64.47</v>
      </c>
      <c r="S32" s="3">
        <v>64.06</v>
      </c>
      <c r="T32" s="3">
        <v>53.38</v>
      </c>
      <c r="U32" s="3">
        <v>50.35</v>
      </c>
      <c r="V32" s="3">
        <v>48.12</v>
      </c>
      <c r="W32" s="3">
        <v>4565.5866666666698</v>
      </c>
      <c r="X32" s="3">
        <v>2937.4533333333302</v>
      </c>
      <c r="Y32" s="3">
        <v>66.643333333333302</v>
      </c>
      <c r="Z32" s="3">
        <v>50.616666666666703</v>
      </c>
      <c r="AA32" s="3">
        <v>0.39684805984461902</v>
      </c>
      <c r="AB32" s="3">
        <v>0.39684805984461902</v>
      </c>
      <c r="AC32" s="3">
        <v>7.6656477934826496E-3</v>
      </c>
      <c r="AD32" s="3">
        <v>7.8164527617589394E-2</v>
      </c>
      <c r="AE32" s="1" t="s">
        <v>38</v>
      </c>
      <c r="AF32" s="4">
        <f t="shared" si="0"/>
        <v>71.400000000000006</v>
      </c>
      <c r="AG32" s="4">
        <f t="shared" si="1"/>
        <v>48.12</v>
      </c>
      <c r="AH32" s="5">
        <f t="shared" si="2"/>
        <v>1.4837905236907734</v>
      </c>
      <c r="AI32" s="4">
        <f t="shared" si="3"/>
        <v>58.63</v>
      </c>
      <c r="AJ32" s="5">
        <f t="shared" si="4"/>
        <v>9.3085380162514877</v>
      </c>
      <c r="AK32" s="5">
        <f t="shared" si="5"/>
        <v>0.15876749132272705</v>
      </c>
    </row>
    <row r="33" spans="1:37" s="2" customFormat="1" ht="15">
      <c r="A33" s="1" t="s">
        <v>195</v>
      </c>
      <c r="B33" s="1" t="s">
        <v>196</v>
      </c>
      <c r="C33" s="1">
        <v>927</v>
      </c>
      <c r="D33" s="3">
        <v>927</v>
      </c>
      <c r="E33" s="1" t="s">
        <v>197</v>
      </c>
      <c r="F33" s="1" t="s">
        <v>33</v>
      </c>
      <c r="G33" s="1" t="s">
        <v>198</v>
      </c>
      <c r="H33" s="1" t="s">
        <v>33</v>
      </c>
      <c r="I33" s="1" t="s">
        <v>33</v>
      </c>
      <c r="J33" s="1" t="s">
        <v>33</v>
      </c>
      <c r="K33" s="3">
        <v>4496.04</v>
      </c>
      <c r="L33" s="3">
        <v>4122.57</v>
      </c>
      <c r="M33" s="3">
        <v>3956.49</v>
      </c>
      <c r="N33" s="3">
        <v>2671.13</v>
      </c>
      <c r="O33" s="3">
        <v>2449.3000000000002</v>
      </c>
      <c r="P33" s="3">
        <v>3055.77</v>
      </c>
      <c r="Q33" s="3">
        <v>117.59</v>
      </c>
      <c r="R33" s="3">
        <v>121.96</v>
      </c>
      <c r="S33" s="3">
        <v>132.08000000000001</v>
      </c>
      <c r="T33" s="3">
        <v>87.17</v>
      </c>
      <c r="U33" s="3">
        <v>94.74</v>
      </c>
      <c r="V33" s="3">
        <v>100.98</v>
      </c>
      <c r="W33" s="3">
        <v>4191.7</v>
      </c>
      <c r="X33" s="3">
        <v>2725.4</v>
      </c>
      <c r="Y33" s="3">
        <v>123.87666666666701</v>
      </c>
      <c r="Z33" s="3">
        <v>94.296666666666695</v>
      </c>
      <c r="AA33" s="3">
        <v>0.39362578944243198</v>
      </c>
      <c r="AB33" s="3">
        <v>0.39362578944243198</v>
      </c>
      <c r="AC33" s="3">
        <v>7.3486079741703304E-3</v>
      </c>
      <c r="AD33" s="3">
        <v>7.7000047526343096E-2</v>
      </c>
      <c r="AE33" s="1" t="s">
        <v>38</v>
      </c>
      <c r="AF33" s="4">
        <f t="shared" si="0"/>
        <v>132.08000000000001</v>
      </c>
      <c r="AG33" s="4">
        <f t="shared" si="1"/>
        <v>87.17</v>
      </c>
      <c r="AH33" s="5">
        <f t="shared" si="2"/>
        <v>1.5152001835493865</v>
      </c>
      <c r="AI33" s="4">
        <f t="shared" si="3"/>
        <v>109.08666666666666</v>
      </c>
      <c r="AJ33" s="5">
        <f t="shared" si="4"/>
        <v>17.427609895412207</v>
      </c>
      <c r="AK33" s="5">
        <f t="shared" si="5"/>
        <v>0.15975930356975074</v>
      </c>
    </row>
    <row r="34" spans="1:37" s="2" customFormat="1" ht="15">
      <c r="A34" s="1" t="s">
        <v>199</v>
      </c>
      <c r="B34" s="1" t="s">
        <v>200</v>
      </c>
      <c r="C34" s="1">
        <v>2274</v>
      </c>
      <c r="D34" s="3">
        <v>2274</v>
      </c>
      <c r="E34" s="1" t="s">
        <v>201</v>
      </c>
      <c r="F34" s="1" t="s">
        <v>202</v>
      </c>
      <c r="G34" s="1" t="s">
        <v>203</v>
      </c>
      <c r="H34" s="1" t="s">
        <v>204</v>
      </c>
      <c r="I34" s="1" t="s">
        <v>205</v>
      </c>
      <c r="J34" s="1" t="s">
        <v>206</v>
      </c>
      <c r="K34" s="3">
        <v>7411.51</v>
      </c>
      <c r="L34" s="3">
        <v>6053.7</v>
      </c>
      <c r="M34" s="3">
        <v>6081.27</v>
      </c>
      <c r="N34" s="3">
        <v>4298.49</v>
      </c>
      <c r="O34" s="3">
        <v>4227.42</v>
      </c>
      <c r="P34" s="3">
        <v>4177.1899999999996</v>
      </c>
      <c r="Q34" s="3">
        <v>75.16</v>
      </c>
      <c r="R34" s="3">
        <v>69.44</v>
      </c>
      <c r="S34" s="3">
        <v>78.72</v>
      </c>
      <c r="T34" s="3">
        <v>54.39</v>
      </c>
      <c r="U34" s="3">
        <v>63.4</v>
      </c>
      <c r="V34" s="3">
        <v>53.52</v>
      </c>
      <c r="W34" s="3">
        <v>6515.4933333333302</v>
      </c>
      <c r="X34" s="3">
        <v>4234.3666666666704</v>
      </c>
      <c r="Y34" s="3">
        <v>74.44</v>
      </c>
      <c r="Z34" s="3">
        <v>57.103333333333303</v>
      </c>
      <c r="AA34" s="3">
        <v>0.38250309189112203</v>
      </c>
      <c r="AB34" s="3">
        <v>0.38250309189112203</v>
      </c>
      <c r="AC34" s="3">
        <v>1.47312369751152E-2</v>
      </c>
      <c r="AD34" s="3">
        <v>9.89006084567952E-2</v>
      </c>
      <c r="AE34" s="1" t="s">
        <v>38</v>
      </c>
      <c r="AF34" s="4">
        <f t="shared" si="0"/>
        <v>78.72</v>
      </c>
      <c r="AG34" s="4">
        <f t="shared" si="1"/>
        <v>53.52</v>
      </c>
      <c r="AH34" s="5">
        <f t="shared" si="2"/>
        <v>1.4708520179372195</v>
      </c>
      <c r="AI34" s="4">
        <f t="shared" si="3"/>
        <v>65.771666666666661</v>
      </c>
      <c r="AJ34" s="5">
        <f t="shared" si="4"/>
        <v>10.531165969002139</v>
      </c>
      <c r="AK34" s="5">
        <f t="shared" si="5"/>
        <v>0.16011706108003151</v>
      </c>
    </row>
    <row r="35" spans="1:37" s="2" customFormat="1" ht="15">
      <c r="A35" s="1" t="s">
        <v>207</v>
      </c>
      <c r="B35" s="1" t="s">
        <v>208</v>
      </c>
      <c r="C35" s="1">
        <v>584</v>
      </c>
      <c r="D35" s="3">
        <v>584</v>
      </c>
      <c r="E35" s="1" t="s">
        <v>209</v>
      </c>
      <c r="F35" s="1" t="s">
        <v>210</v>
      </c>
      <c r="G35" s="1" t="s">
        <v>211</v>
      </c>
      <c r="H35" s="1" t="s">
        <v>57</v>
      </c>
      <c r="I35" s="1" t="s">
        <v>212</v>
      </c>
      <c r="J35" s="1" t="s">
        <v>213</v>
      </c>
      <c r="K35" s="3">
        <v>12862.4</v>
      </c>
      <c r="L35" s="3">
        <v>11156.93</v>
      </c>
      <c r="M35" s="3">
        <v>10710.08</v>
      </c>
      <c r="N35" s="3">
        <v>6917.9</v>
      </c>
      <c r="O35" s="3">
        <v>7052.09</v>
      </c>
      <c r="P35" s="3">
        <v>8810.01</v>
      </c>
      <c r="Q35" s="3">
        <v>562.65</v>
      </c>
      <c r="R35" s="3">
        <v>552.03</v>
      </c>
      <c r="S35" s="3">
        <v>598.02</v>
      </c>
      <c r="T35" s="3">
        <v>377.6</v>
      </c>
      <c r="U35" s="3">
        <v>456.24</v>
      </c>
      <c r="V35" s="3">
        <v>486.92</v>
      </c>
      <c r="W35" s="3">
        <v>11576.47</v>
      </c>
      <c r="X35" s="3">
        <v>7593.3333333333303</v>
      </c>
      <c r="Y35" s="3">
        <v>570.9</v>
      </c>
      <c r="Z35" s="3">
        <v>440.25333333333299</v>
      </c>
      <c r="AA35" s="3">
        <v>0.374904135016497</v>
      </c>
      <c r="AB35" s="3">
        <v>0.374904135016497</v>
      </c>
      <c r="AC35" s="3">
        <v>4.0969806607894697E-2</v>
      </c>
      <c r="AD35" s="3">
        <v>0.15068705546289399</v>
      </c>
      <c r="AE35" s="1" t="s">
        <v>38</v>
      </c>
      <c r="AF35" s="4">
        <f t="shared" si="0"/>
        <v>598.02</v>
      </c>
      <c r="AG35" s="4">
        <f t="shared" si="1"/>
        <v>377.6</v>
      </c>
      <c r="AH35" s="5">
        <f t="shared" si="2"/>
        <v>1.5837394067796609</v>
      </c>
      <c r="AI35" s="4">
        <f t="shared" si="3"/>
        <v>505.57666666666665</v>
      </c>
      <c r="AJ35" s="5">
        <f t="shared" si="4"/>
        <v>81.389498749327132</v>
      </c>
      <c r="AK35" s="5">
        <f t="shared" si="5"/>
        <v>0.16098349491866146</v>
      </c>
    </row>
    <row r="36" spans="1:37" s="2" customFormat="1" ht="15">
      <c r="A36" s="1" t="s">
        <v>214</v>
      </c>
      <c r="B36" s="1" t="s">
        <v>215</v>
      </c>
      <c r="C36" s="1">
        <v>1540</v>
      </c>
      <c r="D36" s="3">
        <v>1540</v>
      </c>
      <c r="E36" s="1" t="s">
        <v>216</v>
      </c>
      <c r="F36" s="1" t="s">
        <v>217</v>
      </c>
      <c r="G36" s="1" t="s">
        <v>218</v>
      </c>
      <c r="H36" s="1" t="s">
        <v>219</v>
      </c>
      <c r="I36" s="1" t="s">
        <v>220</v>
      </c>
      <c r="J36" s="1" t="s">
        <v>221</v>
      </c>
      <c r="K36" s="3">
        <v>9408.3700000000008</v>
      </c>
      <c r="L36" s="3">
        <v>8097.74</v>
      </c>
      <c r="M36" s="3">
        <v>6900.35</v>
      </c>
      <c r="N36" s="3">
        <v>6529.38</v>
      </c>
      <c r="O36" s="3">
        <v>4352.7299999999996</v>
      </c>
      <c r="P36" s="3">
        <v>5182.8999999999996</v>
      </c>
      <c r="Q36" s="3">
        <v>143.16999999999999</v>
      </c>
      <c r="R36" s="3">
        <v>139.38999999999999</v>
      </c>
      <c r="S36" s="3">
        <v>134.04</v>
      </c>
      <c r="T36" s="3">
        <v>123.98</v>
      </c>
      <c r="U36" s="3">
        <v>97.97</v>
      </c>
      <c r="V36" s="3">
        <v>99.65</v>
      </c>
      <c r="W36" s="3">
        <v>8135.4866666666703</v>
      </c>
      <c r="X36" s="3">
        <v>5355.0033333333304</v>
      </c>
      <c r="Y36" s="3">
        <v>138.86666666666699</v>
      </c>
      <c r="Z36" s="3">
        <v>107.2</v>
      </c>
      <c r="AA36" s="3">
        <v>0.373395432861722</v>
      </c>
      <c r="AB36" s="3">
        <v>0.373395432861722</v>
      </c>
      <c r="AC36" s="3">
        <v>5.2897882298092801E-2</v>
      </c>
      <c r="AD36" s="3">
        <v>0.168417032091493</v>
      </c>
      <c r="AE36" s="1" t="s">
        <v>38</v>
      </c>
      <c r="AF36" s="4">
        <f t="shared" si="0"/>
        <v>143.16999999999999</v>
      </c>
      <c r="AG36" s="4">
        <f t="shared" si="1"/>
        <v>97.97</v>
      </c>
      <c r="AH36" s="5">
        <f t="shared" si="2"/>
        <v>1.4613657242012861</v>
      </c>
      <c r="AI36" s="4">
        <f t="shared" si="3"/>
        <v>123.03333333333332</v>
      </c>
      <c r="AJ36" s="5">
        <f t="shared" si="4"/>
        <v>19.849532656127369</v>
      </c>
      <c r="AK36" s="5">
        <f t="shared" si="5"/>
        <v>0.16133459216576027</v>
      </c>
    </row>
    <row r="37" spans="1:37" s="2" customFormat="1" ht="15">
      <c r="A37" s="1" t="s">
        <v>222</v>
      </c>
      <c r="B37" s="1" t="s">
        <v>223</v>
      </c>
      <c r="C37" s="1">
        <v>1453</v>
      </c>
      <c r="D37" s="3">
        <v>1453</v>
      </c>
      <c r="E37" s="1" t="s">
        <v>224</v>
      </c>
      <c r="F37" s="1" t="s">
        <v>33</v>
      </c>
      <c r="G37" s="1" t="s">
        <v>33</v>
      </c>
      <c r="H37" s="1" t="s">
        <v>225</v>
      </c>
      <c r="I37" s="1" t="s">
        <v>33</v>
      </c>
      <c r="J37" s="1" t="s">
        <v>33</v>
      </c>
      <c r="K37" s="3">
        <v>6818.04</v>
      </c>
      <c r="L37" s="3">
        <v>6040.19</v>
      </c>
      <c r="M37" s="3">
        <v>5904.94</v>
      </c>
      <c r="N37" s="3">
        <v>3919.87</v>
      </c>
      <c r="O37" s="3">
        <v>3705.04</v>
      </c>
      <c r="P37" s="3">
        <v>4473.45</v>
      </c>
      <c r="Q37" s="3">
        <v>110.3</v>
      </c>
      <c r="R37" s="3">
        <v>110.53</v>
      </c>
      <c r="S37" s="3">
        <v>121.94</v>
      </c>
      <c r="T37" s="3">
        <v>79.13</v>
      </c>
      <c r="U37" s="3">
        <v>88.65</v>
      </c>
      <c r="V37" s="3">
        <v>91.44</v>
      </c>
      <c r="W37" s="3">
        <v>6254.39</v>
      </c>
      <c r="X37" s="3">
        <v>4032.78666666667</v>
      </c>
      <c r="Y37" s="3">
        <v>114.256666666667</v>
      </c>
      <c r="Z37" s="3">
        <v>86.406666666666695</v>
      </c>
      <c r="AA37" s="3">
        <v>0.40306381407670899</v>
      </c>
      <c r="AB37" s="3">
        <v>0.40306381407670899</v>
      </c>
      <c r="AC37" s="3">
        <v>6.5185435815249999E-3</v>
      </c>
      <c r="AD37" s="3">
        <v>7.3942973422210498E-2</v>
      </c>
      <c r="AE37" s="1" t="s">
        <v>38</v>
      </c>
      <c r="AF37" s="4">
        <f t="shared" si="0"/>
        <v>121.94</v>
      </c>
      <c r="AG37" s="4">
        <f t="shared" si="1"/>
        <v>79.13</v>
      </c>
      <c r="AH37" s="5">
        <f t="shared" si="2"/>
        <v>1.5410084670794895</v>
      </c>
      <c r="AI37" s="4">
        <f t="shared" si="3"/>
        <v>100.33166666666666</v>
      </c>
      <c r="AJ37" s="5">
        <f t="shared" si="4"/>
        <v>16.342138680927459</v>
      </c>
      <c r="AK37" s="5">
        <f t="shared" si="5"/>
        <v>0.16288116428107569</v>
      </c>
    </row>
    <row r="38" spans="1:37" s="2" customFormat="1" ht="15">
      <c r="A38" s="1" t="s">
        <v>226</v>
      </c>
      <c r="B38" s="1" t="s">
        <v>227</v>
      </c>
      <c r="C38" s="1">
        <v>1110</v>
      </c>
      <c r="D38" s="3">
        <v>1110</v>
      </c>
      <c r="E38" s="1" t="s">
        <v>228</v>
      </c>
      <c r="F38" s="1" t="s">
        <v>229</v>
      </c>
      <c r="G38" s="1" t="s">
        <v>230</v>
      </c>
      <c r="H38" s="1" t="s">
        <v>57</v>
      </c>
      <c r="I38" s="1" t="s">
        <v>231</v>
      </c>
      <c r="J38" s="1" t="s">
        <v>33</v>
      </c>
      <c r="K38" s="3">
        <v>3306.94</v>
      </c>
      <c r="L38" s="3">
        <v>2658.12</v>
      </c>
      <c r="M38" s="3">
        <v>2367.94</v>
      </c>
      <c r="N38" s="3">
        <v>2015.23</v>
      </c>
      <c r="O38" s="3">
        <v>1462.74</v>
      </c>
      <c r="P38" s="3">
        <v>1861.8</v>
      </c>
      <c r="Q38" s="3">
        <v>71.209999999999994</v>
      </c>
      <c r="R38" s="3">
        <v>64.739999999999995</v>
      </c>
      <c r="S38" s="3">
        <v>65.09</v>
      </c>
      <c r="T38" s="3">
        <v>54.15</v>
      </c>
      <c r="U38" s="3">
        <v>46.59</v>
      </c>
      <c r="V38" s="3">
        <v>50.66</v>
      </c>
      <c r="W38" s="3">
        <v>2777.6666666666702</v>
      </c>
      <c r="X38" s="3">
        <v>1779.92333333333</v>
      </c>
      <c r="Y38" s="3">
        <v>67.013333333333307</v>
      </c>
      <c r="Z38" s="3">
        <v>50.466666666666697</v>
      </c>
      <c r="AA38" s="3">
        <v>0.40911737100756002</v>
      </c>
      <c r="AB38" s="3">
        <v>0.40911737100756002</v>
      </c>
      <c r="AC38" s="3">
        <v>5.4957924612760098E-3</v>
      </c>
      <c r="AD38" s="3">
        <v>6.97776613942412E-2</v>
      </c>
      <c r="AE38" s="1" t="s">
        <v>38</v>
      </c>
      <c r="AF38" s="4">
        <f t="shared" si="0"/>
        <v>71.209999999999994</v>
      </c>
      <c r="AG38" s="4">
        <f t="shared" si="1"/>
        <v>46.59</v>
      </c>
      <c r="AH38" s="5">
        <f t="shared" si="2"/>
        <v>1.5284395793088643</v>
      </c>
      <c r="AI38" s="4">
        <f t="shared" si="3"/>
        <v>58.739999999999988</v>
      </c>
      <c r="AJ38" s="5">
        <f t="shared" si="4"/>
        <v>9.6519469538534803</v>
      </c>
      <c r="AK38" s="5">
        <f t="shared" si="5"/>
        <v>0.16431642754261971</v>
      </c>
    </row>
    <row r="39" spans="1:37" s="2" customFormat="1" ht="15">
      <c r="A39" s="1" t="s">
        <v>232</v>
      </c>
      <c r="B39" s="1" t="s">
        <v>233</v>
      </c>
      <c r="C39" s="1">
        <v>1658</v>
      </c>
      <c r="D39" s="3">
        <v>1658</v>
      </c>
      <c r="E39" s="1" t="s">
        <v>234</v>
      </c>
      <c r="F39" s="1" t="s">
        <v>235</v>
      </c>
      <c r="G39" s="1" t="s">
        <v>236</v>
      </c>
      <c r="H39" s="1" t="s">
        <v>44</v>
      </c>
      <c r="I39" s="1" t="s">
        <v>237</v>
      </c>
      <c r="J39" s="1" t="s">
        <v>238</v>
      </c>
      <c r="K39" s="3">
        <v>5717.67</v>
      </c>
      <c r="L39" s="3">
        <v>5392.73</v>
      </c>
      <c r="M39" s="3">
        <v>4990.09</v>
      </c>
      <c r="N39" s="3">
        <v>3427.7</v>
      </c>
      <c r="O39" s="3">
        <v>3185.36</v>
      </c>
      <c r="P39" s="3">
        <v>3653.26</v>
      </c>
      <c r="Q39" s="3">
        <v>80.53</v>
      </c>
      <c r="R39" s="3">
        <v>85.91</v>
      </c>
      <c r="S39" s="3">
        <v>89.71</v>
      </c>
      <c r="T39" s="3">
        <v>60.24</v>
      </c>
      <c r="U39" s="3">
        <v>66.349999999999994</v>
      </c>
      <c r="V39" s="3">
        <v>65.010000000000005</v>
      </c>
      <c r="W39" s="3">
        <v>5366.83</v>
      </c>
      <c r="X39" s="3">
        <v>3422.1066666666702</v>
      </c>
      <c r="Y39" s="3">
        <v>85.383333333333297</v>
      </c>
      <c r="Z39" s="3">
        <v>63.866666666666703</v>
      </c>
      <c r="AA39" s="3">
        <v>0.41889133071838203</v>
      </c>
      <c r="AB39" s="3">
        <v>0.41889133071838203</v>
      </c>
      <c r="AC39" s="3">
        <v>3.9748987909915797E-3</v>
      </c>
      <c r="AD39" s="3">
        <v>6.2386933411521198E-2</v>
      </c>
      <c r="AE39" s="1" t="s">
        <v>38</v>
      </c>
      <c r="AF39" s="4">
        <f t="shared" si="0"/>
        <v>89.71</v>
      </c>
      <c r="AG39" s="4">
        <f t="shared" si="1"/>
        <v>60.24</v>
      </c>
      <c r="AH39" s="5">
        <f t="shared" si="2"/>
        <v>1.4892098273572376</v>
      </c>
      <c r="AI39" s="4">
        <f t="shared" si="3"/>
        <v>74.625</v>
      </c>
      <c r="AJ39" s="5">
        <f t="shared" si="4"/>
        <v>12.309586101896342</v>
      </c>
      <c r="AK39" s="5">
        <f t="shared" si="5"/>
        <v>0.16495257757985046</v>
      </c>
    </row>
    <row r="40" spans="1:37" s="2" customFormat="1" ht="15">
      <c r="A40" s="1" t="s">
        <v>239</v>
      </c>
      <c r="B40" s="1" t="s">
        <v>240</v>
      </c>
      <c r="C40" s="1">
        <v>1639</v>
      </c>
      <c r="D40" s="3">
        <v>1639</v>
      </c>
      <c r="E40" s="1" t="s">
        <v>241</v>
      </c>
      <c r="F40" s="1" t="s">
        <v>33</v>
      </c>
      <c r="G40" s="1" t="s">
        <v>242</v>
      </c>
      <c r="H40" s="1" t="s">
        <v>192</v>
      </c>
      <c r="I40" s="1" t="s">
        <v>33</v>
      </c>
      <c r="J40" s="1" t="s">
        <v>33</v>
      </c>
      <c r="K40" s="3">
        <v>7212.86</v>
      </c>
      <c r="L40" s="3">
        <v>5858.46</v>
      </c>
      <c r="M40" s="3">
        <v>5295.44</v>
      </c>
      <c r="N40" s="3">
        <v>3692.09</v>
      </c>
      <c r="O40" s="3">
        <v>3710.02</v>
      </c>
      <c r="P40" s="3">
        <v>4255.04</v>
      </c>
      <c r="Q40" s="3">
        <v>102.82</v>
      </c>
      <c r="R40" s="3">
        <v>94.46</v>
      </c>
      <c r="S40" s="3">
        <v>96.36</v>
      </c>
      <c r="T40" s="3">
        <v>65.67</v>
      </c>
      <c r="U40" s="3">
        <v>78.22</v>
      </c>
      <c r="V40" s="3">
        <v>76.64</v>
      </c>
      <c r="W40" s="3">
        <v>6122.2533333333304</v>
      </c>
      <c r="X40" s="3">
        <v>3885.7166666666699</v>
      </c>
      <c r="Y40" s="3">
        <v>97.88</v>
      </c>
      <c r="Z40" s="3">
        <v>73.510000000000005</v>
      </c>
      <c r="AA40" s="3">
        <v>0.41307357978023601</v>
      </c>
      <c r="AB40" s="3">
        <v>0.41307357978023601</v>
      </c>
      <c r="AC40" s="3">
        <v>1.00126035331305E-2</v>
      </c>
      <c r="AD40" s="3">
        <v>8.58790444713559E-2</v>
      </c>
      <c r="AE40" s="1" t="s">
        <v>38</v>
      </c>
      <c r="AF40" s="4">
        <f t="shared" si="0"/>
        <v>102.82</v>
      </c>
      <c r="AG40" s="4">
        <f t="shared" si="1"/>
        <v>65.67</v>
      </c>
      <c r="AH40" s="5">
        <f t="shared" si="2"/>
        <v>1.5657073245012942</v>
      </c>
      <c r="AI40" s="4">
        <f t="shared" si="3"/>
        <v>85.694999999999993</v>
      </c>
      <c r="AJ40" s="5">
        <f t="shared" si="4"/>
        <v>14.301764576443004</v>
      </c>
      <c r="AK40" s="5">
        <f t="shared" si="5"/>
        <v>0.16689147063939558</v>
      </c>
    </row>
    <row r="41" spans="1:37" s="2" customFormat="1" ht="15">
      <c r="A41" s="1" t="s">
        <v>243</v>
      </c>
      <c r="B41" s="1" t="s">
        <v>244</v>
      </c>
      <c r="C41" s="1">
        <v>1489</v>
      </c>
      <c r="D41" s="3">
        <v>1489</v>
      </c>
      <c r="E41" s="1" t="s">
        <v>245</v>
      </c>
      <c r="F41" s="1" t="s">
        <v>246</v>
      </c>
      <c r="G41" s="1" t="s">
        <v>33</v>
      </c>
      <c r="H41" s="1" t="s">
        <v>33</v>
      </c>
      <c r="I41" s="1" t="s">
        <v>247</v>
      </c>
      <c r="J41" s="1" t="s">
        <v>248</v>
      </c>
      <c r="K41" s="3">
        <v>6781.59</v>
      </c>
      <c r="L41" s="3">
        <v>6067.54</v>
      </c>
      <c r="M41" s="3">
        <v>5804.06</v>
      </c>
      <c r="N41" s="3">
        <v>4303.1899999999996</v>
      </c>
      <c r="O41" s="3">
        <v>3554.81</v>
      </c>
      <c r="P41" s="3">
        <v>3939.93</v>
      </c>
      <c r="Q41" s="3">
        <v>106.92</v>
      </c>
      <c r="R41" s="3">
        <v>108.2</v>
      </c>
      <c r="S41" s="3">
        <v>116.81</v>
      </c>
      <c r="T41" s="3">
        <v>84.66</v>
      </c>
      <c r="U41" s="3">
        <v>82.89</v>
      </c>
      <c r="V41" s="3">
        <v>78.48</v>
      </c>
      <c r="W41" s="3">
        <v>6217.73</v>
      </c>
      <c r="X41" s="3">
        <v>3932.6433333333298</v>
      </c>
      <c r="Y41" s="3">
        <v>110.643333333333</v>
      </c>
      <c r="Z41" s="3">
        <v>82.01</v>
      </c>
      <c r="AA41" s="3">
        <v>0.43204478355383602</v>
      </c>
      <c r="AB41" s="3">
        <v>0.43204478355383602</v>
      </c>
      <c r="AC41" s="3">
        <v>3.1169607709156701E-3</v>
      </c>
      <c r="AD41" s="3">
        <v>5.7596969664381097E-2</v>
      </c>
      <c r="AE41" s="1" t="s">
        <v>38</v>
      </c>
      <c r="AF41" s="4">
        <f t="shared" si="0"/>
        <v>116.81</v>
      </c>
      <c r="AG41" s="4">
        <f t="shared" si="1"/>
        <v>78.48</v>
      </c>
      <c r="AH41" s="5">
        <f t="shared" si="2"/>
        <v>1.4884046890927625</v>
      </c>
      <c r="AI41" s="4">
        <f t="shared" si="3"/>
        <v>96.326666666666668</v>
      </c>
      <c r="AJ41" s="5">
        <f t="shared" si="4"/>
        <v>16.173560729371427</v>
      </c>
      <c r="AK41" s="5">
        <f t="shared" si="5"/>
        <v>0.1679032534712239</v>
      </c>
    </row>
    <row r="42" spans="1:37" s="2" customFormat="1" ht="15">
      <c r="A42" s="1" t="s">
        <v>249</v>
      </c>
      <c r="B42" s="1" t="s">
        <v>250</v>
      </c>
      <c r="C42" s="1">
        <v>2606</v>
      </c>
      <c r="D42" s="3">
        <v>2606</v>
      </c>
      <c r="E42" s="1" t="s">
        <v>251</v>
      </c>
      <c r="F42" s="1" t="s">
        <v>252</v>
      </c>
      <c r="G42" s="1" t="s">
        <v>253</v>
      </c>
      <c r="H42" s="1" t="s">
        <v>254</v>
      </c>
      <c r="I42" s="1" t="s">
        <v>255</v>
      </c>
      <c r="J42" s="1" t="s">
        <v>256</v>
      </c>
      <c r="K42" s="3">
        <v>20942.810000000001</v>
      </c>
      <c r="L42" s="3">
        <v>17823.2</v>
      </c>
      <c r="M42" s="3">
        <v>18160.689999999999</v>
      </c>
      <c r="N42" s="3">
        <v>21774.58</v>
      </c>
      <c r="O42" s="3">
        <v>21093.02</v>
      </c>
      <c r="P42" s="3">
        <v>20147.86</v>
      </c>
      <c r="Q42" s="3">
        <v>184.53</v>
      </c>
      <c r="R42" s="3">
        <v>177.63</v>
      </c>
      <c r="S42" s="3">
        <v>204.25</v>
      </c>
      <c r="T42" s="3">
        <v>239.39</v>
      </c>
      <c r="U42" s="3">
        <v>274.87</v>
      </c>
      <c r="V42" s="3">
        <v>224.29</v>
      </c>
      <c r="W42" s="3">
        <v>18975.566666666698</v>
      </c>
      <c r="X42" s="3">
        <v>21005.153333333299</v>
      </c>
      <c r="Y42" s="3">
        <v>188.803333333333</v>
      </c>
      <c r="Z42" s="3">
        <v>246.183333333333</v>
      </c>
      <c r="AA42" s="3">
        <v>-0.38284885856615197</v>
      </c>
      <c r="AB42" s="3">
        <v>0.38284885856615197</v>
      </c>
      <c r="AC42" s="3">
        <v>4.2097270444319303E-2</v>
      </c>
      <c r="AD42" s="3">
        <v>0.152623896186518</v>
      </c>
      <c r="AE42" s="1" t="s">
        <v>38</v>
      </c>
      <c r="AF42" s="4">
        <f t="shared" si="0"/>
        <v>274.87</v>
      </c>
      <c r="AG42" s="4">
        <f t="shared" si="1"/>
        <v>177.63</v>
      </c>
      <c r="AH42" s="5">
        <f t="shared" si="2"/>
        <v>1.5474300512300851</v>
      </c>
      <c r="AI42" s="4">
        <f t="shared" si="3"/>
        <v>217.49333333333334</v>
      </c>
      <c r="AJ42" s="5">
        <f t="shared" si="4"/>
        <v>36.520660271504745</v>
      </c>
      <c r="AK42" s="5">
        <f t="shared" si="5"/>
        <v>0.16791622856564833</v>
      </c>
    </row>
    <row r="43" spans="1:37" s="2" customFormat="1" ht="15">
      <c r="A43" s="1" t="s">
        <v>257</v>
      </c>
      <c r="B43" s="1" t="s">
        <v>258</v>
      </c>
      <c r="C43" s="1">
        <v>1324</v>
      </c>
      <c r="D43" s="3">
        <v>1324</v>
      </c>
      <c r="E43" s="1" t="s">
        <v>33</v>
      </c>
      <c r="F43" s="1" t="s">
        <v>33</v>
      </c>
      <c r="G43" s="1" t="s">
        <v>33</v>
      </c>
      <c r="H43" s="1" t="s">
        <v>57</v>
      </c>
      <c r="I43" s="1" t="s">
        <v>33</v>
      </c>
      <c r="J43" s="1" t="s">
        <v>33</v>
      </c>
      <c r="K43" s="3">
        <v>4522.0600000000004</v>
      </c>
      <c r="L43" s="3">
        <v>3685.9</v>
      </c>
      <c r="M43" s="3">
        <v>3130.34</v>
      </c>
      <c r="N43" s="3">
        <v>2819.49</v>
      </c>
      <c r="O43" s="3">
        <v>2217.64</v>
      </c>
      <c r="P43" s="3">
        <v>2214.79</v>
      </c>
      <c r="Q43" s="3">
        <v>80.709999999999994</v>
      </c>
      <c r="R43" s="3">
        <v>74.41</v>
      </c>
      <c r="S43" s="3">
        <v>71.31</v>
      </c>
      <c r="T43" s="3">
        <v>62.79</v>
      </c>
      <c r="U43" s="3">
        <v>58.54</v>
      </c>
      <c r="V43" s="3">
        <v>49.94</v>
      </c>
      <c r="W43" s="3">
        <v>3779.4333333333302</v>
      </c>
      <c r="X43" s="3">
        <v>2417.30666666667</v>
      </c>
      <c r="Y43" s="3">
        <v>75.476666666666702</v>
      </c>
      <c r="Z43" s="3">
        <v>57.09</v>
      </c>
      <c r="AA43" s="3">
        <v>0.40279264717575702</v>
      </c>
      <c r="AB43" s="3">
        <v>0.40279264717575702</v>
      </c>
      <c r="AC43" s="3">
        <v>2.02820843835839E-2</v>
      </c>
      <c r="AD43" s="3">
        <v>0.111379739367791</v>
      </c>
      <c r="AE43" s="1" t="s">
        <v>38</v>
      </c>
      <c r="AF43" s="4">
        <f t="shared" si="0"/>
        <v>80.709999999999994</v>
      </c>
      <c r="AG43" s="4">
        <f t="shared" si="1"/>
        <v>49.94</v>
      </c>
      <c r="AH43" s="5">
        <f t="shared" si="2"/>
        <v>1.6161393672406887</v>
      </c>
      <c r="AI43" s="4">
        <f t="shared" si="3"/>
        <v>66.283333333333346</v>
      </c>
      <c r="AJ43" s="5">
        <f t="shared" si="4"/>
        <v>11.302264669820179</v>
      </c>
      <c r="AK43" s="5">
        <f t="shared" si="5"/>
        <v>0.17051442800835068</v>
      </c>
    </row>
    <row r="44" spans="1:37" s="2" customFormat="1" ht="15">
      <c r="A44" s="1" t="s">
        <v>259</v>
      </c>
      <c r="B44" s="1" t="s">
        <v>260</v>
      </c>
      <c r="C44" s="1">
        <v>1905</v>
      </c>
      <c r="D44" s="3">
        <v>1905</v>
      </c>
      <c r="E44" s="1" t="s">
        <v>261</v>
      </c>
      <c r="F44" s="1" t="s">
        <v>229</v>
      </c>
      <c r="G44" s="1" t="s">
        <v>262</v>
      </c>
      <c r="H44" s="1" t="s">
        <v>57</v>
      </c>
      <c r="I44" s="1" t="s">
        <v>231</v>
      </c>
      <c r="J44" s="1" t="s">
        <v>33</v>
      </c>
      <c r="K44" s="3">
        <v>15948.14</v>
      </c>
      <c r="L44" s="3">
        <v>13344.21</v>
      </c>
      <c r="M44" s="3">
        <v>10778.48</v>
      </c>
      <c r="N44" s="3">
        <v>8391.7000000000007</v>
      </c>
      <c r="O44" s="3">
        <v>7544.73</v>
      </c>
      <c r="P44" s="3">
        <v>9349.9500000000007</v>
      </c>
      <c r="Q44" s="3">
        <v>194.31</v>
      </c>
      <c r="R44" s="3">
        <v>183.9</v>
      </c>
      <c r="S44" s="3">
        <v>167.63</v>
      </c>
      <c r="T44" s="3">
        <v>127.58</v>
      </c>
      <c r="U44" s="3">
        <v>135.96</v>
      </c>
      <c r="V44" s="3">
        <v>143.94</v>
      </c>
      <c r="W44" s="3">
        <v>13356.9433333333</v>
      </c>
      <c r="X44" s="3">
        <v>8428.7933333333294</v>
      </c>
      <c r="Y44" s="3">
        <v>181.946666666667</v>
      </c>
      <c r="Z44" s="3">
        <v>135.82666666666699</v>
      </c>
      <c r="AA44" s="3">
        <v>0.421748870923987</v>
      </c>
      <c r="AB44" s="3">
        <v>0.421748870923987</v>
      </c>
      <c r="AC44" s="3">
        <v>1.16626727909946E-2</v>
      </c>
      <c r="AD44" s="3">
        <v>9.0855647342408197E-2</v>
      </c>
      <c r="AE44" s="1" t="s">
        <v>38</v>
      </c>
      <c r="AF44" s="4">
        <f t="shared" si="0"/>
        <v>194.31</v>
      </c>
      <c r="AG44" s="4">
        <f t="shared" si="1"/>
        <v>127.58</v>
      </c>
      <c r="AH44" s="5">
        <f t="shared" si="2"/>
        <v>1.5230443643204263</v>
      </c>
      <c r="AI44" s="4">
        <f t="shared" si="3"/>
        <v>158.88666666666668</v>
      </c>
      <c r="AJ44" s="5">
        <f t="shared" si="4"/>
        <v>27.151675945817011</v>
      </c>
      <c r="AK44" s="5">
        <f t="shared" si="5"/>
        <v>0.17088706381372681</v>
      </c>
    </row>
    <row r="45" spans="1:37" s="2" customFormat="1" ht="15">
      <c r="A45" s="1" t="s">
        <v>263</v>
      </c>
      <c r="B45" s="1" t="s">
        <v>264</v>
      </c>
      <c r="C45" s="1">
        <v>1631</v>
      </c>
      <c r="D45" s="3">
        <v>1631</v>
      </c>
      <c r="E45" s="1" t="s">
        <v>265</v>
      </c>
      <c r="F45" s="1" t="s">
        <v>33</v>
      </c>
      <c r="G45" s="1" t="s">
        <v>33</v>
      </c>
      <c r="H45" s="1" t="s">
        <v>67</v>
      </c>
      <c r="I45" s="1" t="s">
        <v>33</v>
      </c>
      <c r="J45" s="1" t="s">
        <v>33</v>
      </c>
      <c r="K45" s="3">
        <v>4565.95</v>
      </c>
      <c r="L45" s="3">
        <v>3970.74</v>
      </c>
      <c r="M45" s="3">
        <v>3820.18</v>
      </c>
      <c r="N45" s="3">
        <v>2398.98</v>
      </c>
      <c r="O45" s="3">
        <v>2632.52</v>
      </c>
      <c r="P45" s="3">
        <v>2876.22</v>
      </c>
      <c r="Q45" s="3">
        <v>65.42</v>
      </c>
      <c r="R45" s="3">
        <v>64.349999999999994</v>
      </c>
      <c r="S45" s="3">
        <v>69.87</v>
      </c>
      <c r="T45" s="3">
        <v>42.89</v>
      </c>
      <c r="U45" s="3">
        <v>55.79</v>
      </c>
      <c r="V45" s="3">
        <v>52.07</v>
      </c>
      <c r="W45" s="3">
        <v>4118.9566666666697</v>
      </c>
      <c r="X45" s="3">
        <v>2635.9066666666699</v>
      </c>
      <c r="Y45" s="3">
        <v>66.546666666666695</v>
      </c>
      <c r="Z45" s="3">
        <v>50.25</v>
      </c>
      <c r="AA45" s="3">
        <v>0.40524280682668301</v>
      </c>
      <c r="AB45" s="3">
        <v>0.40524280682668301</v>
      </c>
      <c r="AC45" s="3">
        <v>3.5188793531247098E-2</v>
      </c>
      <c r="AD45" s="3">
        <v>0.14064180042476701</v>
      </c>
      <c r="AE45" s="1" t="s">
        <v>38</v>
      </c>
      <c r="AF45" s="4">
        <f t="shared" si="0"/>
        <v>69.87</v>
      </c>
      <c r="AG45" s="4">
        <f t="shared" si="1"/>
        <v>42.89</v>
      </c>
      <c r="AH45" s="5">
        <f t="shared" si="2"/>
        <v>1.6290510608533459</v>
      </c>
      <c r="AI45" s="4">
        <f t="shared" si="3"/>
        <v>58.398333333333333</v>
      </c>
      <c r="AJ45" s="5">
        <f t="shared" si="4"/>
        <v>10.036781190534494</v>
      </c>
      <c r="AK45" s="5">
        <f t="shared" si="5"/>
        <v>0.17186759651590219</v>
      </c>
    </row>
    <row r="46" spans="1:37" s="2" customFormat="1" ht="15">
      <c r="A46" s="1" t="s">
        <v>266</v>
      </c>
      <c r="B46" s="1" t="s">
        <v>267</v>
      </c>
      <c r="C46" s="1">
        <v>2736</v>
      </c>
      <c r="D46" s="3">
        <v>2736</v>
      </c>
      <c r="E46" s="1" t="s">
        <v>268</v>
      </c>
      <c r="F46" s="1" t="s">
        <v>269</v>
      </c>
      <c r="G46" s="1" t="s">
        <v>270</v>
      </c>
      <c r="H46" s="1" t="s">
        <v>271</v>
      </c>
      <c r="I46" s="1" t="s">
        <v>272</v>
      </c>
      <c r="J46" s="1" t="s">
        <v>213</v>
      </c>
      <c r="K46" s="3">
        <v>13582.65</v>
      </c>
      <c r="L46" s="3">
        <v>12714.9</v>
      </c>
      <c r="M46" s="3">
        <v>11833.46</v>
      </c>
      <c r="N46" s="3">
        <v>16104.18</v>
      </c>
      <c r="O46" s="3">
        <v>13237.14</v>
      </c>
      <c r="P46" s="3">
        <v>15093.56</v>
      </c>
      <c r="Q46" s="3">
        <v>113.83</v>
      </c>
      <c r="R46" s="3">
        <v>120.53</v>
      </c>
      <c r="S46" s="3">
        <v>126.59</v>
      </c>
      <c r="T46" s="3">
        <v>168.41</v>
      </c>
      <c r="U46" s="3">
        <v>164.07</v>
      </c>
      <c r="V46" s="3">
        <v>159.82</v>
      </c>
      <c r="W46" s="3">
        <v>12710.336666666701</v>
      </c>
      <c r="X46" s="3">
        <v>14811.6266666667</v>
      </c>
      <c r="Y46" s="3">
        <v>120.316666666667</v>
      </c>
      <c r="Z46" s="3">
        <v>164.1</v>
      </c>
      <c r="AA46" s="3">
        <v>-0.44773873555724902</v>
      </c>
      <c r="AB46" s="3">
        <v>0.44773873555724902</v>
      </c>
      <c r="AC46" s="3">
        <v>1.1205629214978299E-3</v>
      </c>
      <c r="AD46" s="3">
        <v>4.3268333049243601E-2</v>
      </c>
      <c r="AE46" s="1" t="s">
        <v>38</v>
      </c>
      <c r="AF46" s="4">
        <f t="shared" si="0"/>
        <v>168.41</v>
      </c>
      <c r="AG46" s="4">
        <f t="shared" si="1"/>
        <v>113.83</v>
      </c>
      <c r="AH46" s="5">
        <f t="shared" si="2"/>
        <v>1.479486954229992</v>
      </c>
      <c r="AI46" s="4">
        <f t="shared" si="3"/>
        <v>142.20833333333334</v>
      </c>
      <c r="AJ46" s="5">
        <f t="shared" si="4"/>
        <v>24.469748193773128</v>
      </c>
      <c r="AK46" s="5">
        <f t="shared" si="5"/>
        <v>0.17206972067112658</v>
      </c>
    </row>
    <row r="47" spans="1:37" s="2" customFormat="1" ht="15">
      <c r="A47" s="1" t="s">
        <v>273</v>
      </c>
      <c r="B47" s="1" t="s">
        <v>274</v>
      </c>
      <c r="C47" s="1">
        <v>1624</v>
      </c>
      <c r="D47" s="3">
        <v>1624</v>
      </c>
      <c r="E47" s="1" t="s">
        <v>275</v>
      </c>
      <c r="F47" s="1" t="s">
        <v>276</v>
      </c>
      <c r="G47" s="1" t="s">
        <v>277</v>
      </c>
      <c r="H47" s="1" t="s">
        <v>72</v>
      </c>
      <c r="I47" s="1" t="s">
        <v>278</v>
      </c>
      <c r="J47" s="1" t="s">
        <v>33</v>
      </c>
      <c r="K47" s="3">
        <v>4691.8900000000003</v>
      </c>
      <c r="L47" s="3">
        <v>3992.25</v>
      </c>
      <c r="M47" s="3">
        <v>4319.34</v>
      </c>
      <c r="N47" s="3">
        <v>3241.5</v>
      </c>
      <c r="O47" s="3">
        <v>2508.88</v>
      </c>
      <c r="P47" s="3">
        <v>2737.43</v>
      </c>
      <c r="Q47" s="3">
        <v>67.53</v>
      </c>
      <c r="R47" s="3">
        <v>64.989999999999995</v>
      </c>
      <c r="S47" s="3">
        <v>79.36</v>
      </c>
      <c r="T47" s="3">
        <v>58.22</v>
      </c>
      <c r="U47" s="3">
        <v>53.41</v>
      </c>
      <c r="V47" s="3">
        <v>49.78</v>
      </c>
      <c r="W47" s="3">
        <v>4334.4933333333302</v>
      </c>
      <c r="X47" s="3">
        <v>2829.27</v>
      </c>
      <c r="Y47" s="3">
        <v>70.626666666666694</v>
      </c>
      <c r="Z47" s="3">
        <v>53.803333333333299</v>
      </c>
      <c r="AA47" s="3">
        <v>0.39251745159137802</v>
      </c>
      <c r="AB47" s="3">
        <v>0.39251745159137802</v>
      </c>
      <c r="AC47" s="3">
        <v>4.2418188666939097E-2</v>
      </c>
      <c r="AD47" s="3">
        <v>0.15311721618739199</v>
      </c>
      <c r="AE47" s="1" t="s">
        <v>38</v>
      </c>
      <c r="AF47" s="4">
        <f t="shared" si="0"/>
        <v>79.36</v>
      </c>
      <c r="AG47" s="4">
        <f t="shared" si="1"/>
        <v>49.78</v>
      </c>
      <c r="AH47" s="5">
        <f t="shared" si="2"/>
        <v>1.5942145439935718</v>
      </c>
      <c r="AI47" s="4">
        <f t="shared" si="3"/>
        <v>62.214999999999996</v>
      </c>
      <c r="AJ47" s="5">
        <f t="shared" si="4"/>
        <v>10.751912853069481</v>
      </c>
      <c r="AK47" s="5">
        <f t="shared" si="5"/>
        <v>0.17281865873293389</v>
      </c>
    </row>
    <row r="48" spans="1:37" s="2" customFormat="1" ht="15">
      <c r="A48" s="1" t="s">
        <v>279</v>
      </c>
      <c r="B48" s="1" t="s">
        <v>280</v>
      </c>
      <c r="C48" s="1">
        <v>1196</v>
      </c>
      <c r="D48" s="3">
        <v>1196</v>
      </c>
      <c r="E48" s="1" t="s">
        <v>281</v>
      </c>
      <c r="F48" s="1" t="s">
        <v>33</v>
      </c>
      <c r="G48" s="1" t="s">
        <v>282</v>
      </c>
      <c r="H48" s="1" t="s">
        <v>67</v>
      </c>
      <c r="I48" s="1" t="s">
        <v>33</v>
      </c>
      <c r="J48" s="1" t="s">
        <v>33</v>
      </c>
      <c r="K48" s="3">
        <v>3119.25</v>
      </c>
      <c r="L48" s="3">
        <v>2852.62</v>
      </c>
      <c r="M48" s="3">
        <v>2893.76</v>
      </c>
      <c r="N48" s="3">
        <v>1929.87</v>
      </c>
      <c r="O48" s="3">
        <v>1771.15</v>
      </c>
      <c r="P48" s="3">
        <v>1953.55</v>
      </c>
      <c r="Q48" s="3">
        <v>62.02</v>
      </c>
      <c r="R48" s="3">
        <v>64.16</v>
      </c>
      <c r="S48" s="3">
        <v>73.44</v>
      </c>
      <c r="T48" s="3">
        <v>47.88</v>
      </c>
      <c r="U48" s="3">
        <v>52.08</v>
      </c>
      <c r="V48" s="3">
        <v>49.08</v>
      </c>
      <c r="W48" s="3">
        <v>2955.21</v>
      </c>
      <c r="X48" s="3">
        <v>1884.85666666667</v>
      </c>
      <c r="Y48" s="3">
        <v>66.540000000000006</v>
      </c>
      <c r="Z48" s="3">
        <v>49.68</v>
      </c>
      <c r="AA48" s="3">
        <v>0.42155669266238499</v>
      </c>
      <c r="AB48" s="3">
        <v>0.42155669266238499</v>
      </c>
      <c r="AC48" s="3">
        <v>2.94259954830479E-2</v>
      </c>
      <c r="AD48" s="3">
        <v>0.129506660507058</v>
      </c>
      <c r="AE48" s="1" t="s">
        <v>38</v>
      </c>
      <c r="AF48" s="4">
        <f t="shared" si="0"/>
        <v>73.44</v>
      </c>
      <c r="AG48" s="4">
        <f t="shared" si="1"/>
        <v>47.88</v>
      </c>
      <c r="AH48" s="5">
        <f t="shared" si="2"/>
        <v>1.5338345864661653</v>
      </c>
      <c r="AI48" s="4">
        <f t="shared" si="3"/>
        <v>58.109999999999992</v>
      </c>
      <c r="AJ48" s="5">
        <f t="shared" si="4"/>
        <v>10.094099266403122</v>
      </c>
      <c r="AK48" s="5">
        <f t="shared" si="5"/>
        <v>0.17370675041134268</v>
      </c>
    </row>
    <row r="49" spans="1:37" s="2" customFormat="1" ht="15">
      <c r="A49" s="1" t="s">
        <v>283</v>
      </c>
      <c r="B49" s="1" t="s">
        <v>284</v>
      </c>
      <c r="C49" s="1">
        <v>2170</v>
      </c>
      <c r="D49" s="3">
        <v>2170</v>
      </c>
      <c r="E49" s="1" t="s">
        <v>33</v>
      </c>
      <c r="F49" s="1" t="s">
        <v>33</v>
      </c>
      <c r="G49" s="1" t="s">
        <v>33</v>
      </c>
      <c r="H49" s="1" t="s">
        <v>33</v>
      </c>
      <c r="I49" s="1" t="s">
        <v>33</v>
      </c>
      <c r="J49" s="1" t="s">
        <v>33</v>
      </c>
      <c r="K49" s="3">
        <v>7723.25</v>
      </c>
      <c r="L49" s="3">
        <v>6507.84</v>
      </c>
      <c r="M49" s="3">
        <v>6042.63</v>
      </c>
      <c r="N49" s="3">
        <v>5021.2299999999996</v>
      </c>
      <c r="O49" s="3">
        <v>3264.3</v>
      </c>
      <c r="P49" s="3">
        <v>4733.29</v>
      </c>
      <c r="Q49" s="3">
        <v>82.2</v>
      </c>
      <c r="R49" s="3">
        <v>78.349999999999994</v>
      </c>
      <c r="S49" s="3">
        <v>82.1</v>
      </c>
      <c r="T49" s="3">
        <v>66.69</v>
      </c>
      <c r="U49" s="3">
        <v>51.39</v>
      </c>
      <c r="V49" s="3">
        <v>63.65</v>
      </c>
      <c r="W49" s="3">
        <v>6757.9066666666704</v>
      </c>
      <c r="X49" s="3">
        <v>4339.6066666666702</v>
      </c>
      <c r="Y49" s="3">
        <v>80.883333333333297</v>
      </c>
      <c r="Z49" s="3">
        <v>60.576666666666704</v>
      </c>
      <c r="AA49" s="3">
        <v>0.41708026068072901</v>
      </c>
      <c r="AB49" s="3">
        <v>0.41708026068072901</v>
      </c>
      <c r="AC49" s="3">
        <v>4.1217164367794899E-2</v>
      </c>
      <c r="AD49" s="3">
        <v>0.15114791387991999</v>
      </c>
      <c r="AE49" s="1" t="s">
        <v>38</v>
      </c>
      <c r="AF49" s="4">
        <f t="shared" si="0"/>
        <v>82.2</v>
      </c>
      <c r="AG49" s="4">
        <f t="shared" si="1"/>
        <v>51.39</v>
      </c>
      <c r="AH49" s="5">
        <f t="shared" si="2"/>
        <v>1.5995329830706364</v>
      </c>
      <c r="AI49" s="4">
        <f t="shared" si="3"/>
        <v>70.73</v>
      </c>
      <c r="AJ49" s="5">
        <f t="shared" si="4"/>
        <v>12.323845179163788</v>
      </c>
      <c r="AK49" s="5">
        <f t="shared" si="5"/>
        <v>0.17423787896456649</v>
      </c>
    </row>
    <row r="50" spans="1:37" s="2" customFormat="1" ht="15">
      <c r="A50" s="1" t="s">
        <v>285</v>
      </c>
      <c r="B50" s="1" t="s">
        <v>286</v>
      </c>
      <c r="C50" s="1">
        <v>1751</v>
      </c>
      <c r="D50" s="3">
        <v>1751</v>
      </c>
      <c r="E50" s="1" t="s">
        <v>33</v>
      </c>
      <c r="F50" s="1" t="s">
        <v>33</v>
      </c>
      <c r="G50" s="1" t="s">
        <v>33</v>
      </c>
      <c r="H50" s="1" t="s">
        <v>254</v>
      </c>
      <c r="I50" s="1" t="s">
        <v>33</v>
      </c>
      <c r="J50" s="1" t="s">
        <v>33</v>
      </c>
      <c r="K50" s="3">
        <v>8111.04</v>
      </c>
      <c r="L50" s="3">
        <v>6359.3</v>
      </c>
      <c r="M50" s="3">
        <v>6620.21</v>
      </c>
      <c r="N50" s="3">
        <v>5230.8500000000004</v>
      </c>
      <c r="O50" s="3">
        <v>3536.26</v>
      </c>
      <c r="P50" s="3">
        <v>4898.07</v>
      </c>
      <c r="Q50" s="3">
        <v>107.9</v>
      </c>
      <c r="R50" s="3">
        <v>95.69</v>
      </c>
      <c r="S50" s="3">
        <v>112.42</v>
      </c>
      <c r="T50" s="3">
        <v>86.83</v>
      </c>
      <c r="U50" s="3">
        <v>69.58</v>
      </c>
      <c r="V50" s="3">
        <v>82.33</v>
      </c>
      <c r="W50" s="3">
        <v>7030.1833333333298</v>
      </c>
      <c r="X50" s="3">
        <v>4555.0600000000004</v>
      </c>
      <c r="Y50" s="3">
        <v>105.336666666667</v>
      </c>
      <c r="Z50" s="3">
        <v>79.58</v>
      </c>
      <c r="AA50" s="3">
        <v>0.40452990772092301</v>
      </c>
      <c r="AB50" s="3">
        <v>0.40452990772092301</v>
      </c>
      <c r="AC50" s="3">
        <v>2.3133863377500299E-2</v>
      </c>
      <c r="AD50" s="3">
        <v>0.11747023659526</v>
      </c>
      <c r="AE50" s="1" t="s">
        <v>38</v>
      </c>
      <c r="AF50" s="4">
        <f t="shared" si="0"/>
        <v>112.42</v>
      </c>
      <c r="AG50" s="4">
        <f t="shared" si="1"/>
        <v>69.58</v>
      </c>
      <c r="AH50" s="5">
        <f t="shared" si="2"/>
        <v>1.6156941649899397</v>
      </c>
      <c r="AI50" s="4">
        <f t="shared" si="3"/>
        <v>92.458333333333329</v>
      </c>
      <c r="AJ50" s="5">
        <f t="shared" si="4"/>
        <v>16.155719008037586</v>
      </c>
      <c r="AK50" s="5">
        <f t="shared" si="5"/>
        <v>0.1747351312270852</v>
      </c>
    </row>
    <row r="51" spans="1:37" s="2" customFormat="1" ht="15">
      <c r="A51" s="1" t="s">
        <v>287</v>
      </c>
      <c r="B51" s="1" t="s">
        <v>288</v>
      </c>
      <c r="C51" s="1">
        <v>1191</v>
      </c>
      <c r="D51" s="3">
        <v>1191</v>
      </c>
      <c r="E51" s="1" t="s">
        <v>289</v>
      </c>
      <c r="F51" s="1" t="s">
        <v>290</v>
      </c>
      <c r="G51" s="1" t="s">
        <v>291</v>
      </c>
      <c r="H51" s="1" t="s">
        <v>107</v>
      </c>
      <c r="I51" s="1" t="s">
        <v>292</v>
      </c>
      <c r="J51" s="1" t="s">
        <v>293</v>
      </c>
      <c r="K51" s="3">
        <v>5316.05</v>
      </c>
      <c r="L51" s="3">
        <v>3880.85</v>
      </c>
      <c r="M51" s="3">
        <v>3790.32</v>
      </c>
      <c r="N51" s="3">
        <v>5680.71</v>
      </c>
      <c r="O51" s="3">
        <v>4217</v>
      </c>
      <c r="P51" s="3">
        <v>4853.75</v>
      </c>
      <c r="Q51" s="3">
        <v>106.17</v>
      </c>
      <c r="R51" s="3">
        <v>87.67</v>
      </c>
      <c r="S51" s="3">
        <v>96.63</v>
      </c>
      <c r="T51" s="3">
        <v>141.57</v>
      </c>
      <c r="U51" s="3">
        <v>124.57</v>
      </c>
      <c r="V51" s="3">
        <v>122.48</v>
      </c>
      <c r="W51" s="3">
        <v>4329.0733333333301</v>
      </c>
      <c r="X51" s="3">
        <v>4917.15333333333</v>
      </c>
      <c r="Y51" s="3">
        <v>96.823333333333295</v>
      </c>
      <c r="Z51" s="3">
        <v>129.54</v>
      </c>
      <c r="AA51" s="3">
        <v>-0.419970981418756</v>
      </c>
      <c r="AB51" s="3">
        <v>0.419970981418756</v>
      </c>
      <c r="AC51" s="3">
        <v>1.58752918991121E-2</v>
      </c>
      <c r="AD51" s="3">
        <v>0.101796995322616</v>
      </c>
      <c r="AE51" s="1" t="s">
        <v>38</v>
      </c>
      <c r="AF51" s="4">
        <f t="shared" si="0"/>
        <v>141.57</v>
      </c>
      <c r="AG51" s="4">
        <f t="shared" si="1"/>
        <v>87.67</v>
      </c>
      <c r="AH51" s="5">
        <f t="shared" si="2"/>
        <v>1.6148055207026348</v>
      </c>
      <c r="AI51" s="4">
        <f t="shared" si="3"/>
        <v>113.18166666666667</v>
      </c>
      <c r="AJ51" s="5">
        <f t="shared" si="4"/>
        <v>19.980074491018947</v>
      </c>
      <c r="AK51" s="5">
        <f t="shared" si="5"/>
        <v>0.17653101495547524</v>
      </c>
    </row>
    <row r="52" spans="1:37" s="2" customFormat="1" ht="15">
      <c r="A52" s="1" t="s">
        <v>294</v>
      </c>
      <c r="B52" s="1" t="s">
        <v>295</v>
      </c>
      <c r="C52" s="1">
        <v>1105</v>
      </c>
      <c r="D52" s="3">
        <v>1105</v>
      </c>
      <c r="E52" s="1" t="s">
        <v>296</v>
      </c>
      <c r="F52" s="1" t="s">
        <v>183</v>
      </c>
      <c r="G52" s="1" t="s">
        <v>297</v>
      </c>
      <c r="H52" s="1" t="s">
        <v>107</v>
      </c>
      <c r="I52" s="1" t="s">
        <v>184</v>
      </c>
      <c r="J52" s="1" t="s">
        <v>185</v>
      </c>
      <c r="K52" s="3">
        <v>4387.57</v>
      </c>
      <c r="L52" s="3">
        <v>4107.71</v>
      </c>
      <c r="M52" s="3">
        <v>3832.78</v>
      </c>
      <c r="N52" s="3">
        <v>2354.73</v>
      </c>
      <c r="O52" s="3">
        <v>2565.6999999999998</v>
      </c>
      <c r="P52" s="3">
        <v>2945.9</v>
      </c>
      <c r="Q52" s="3">
        <v>94.94</v>
      </c>
      <c r="R52" s="3">
        <v>100.54</v>
      </c>
      <c r="S52" s="3">
        <v>105.86</v>
      </c>
      <c r="T52" s="3">
        <v>63.58</v>
      </c>
      <c r="U52" s="3">
        <v>82.11</v>
      </c>
      <c r="V52" s="3">
        <v>80.540000000000006</v>
      </c>
      <c r="W52" s="3">
        <v>4109.3533333333298</v>
      </c>
      <c r="X52" s="3">
        <v>2622.11</v>
      </c>
      <c r="Y52" s="3">
        <v>100.446666666667</v>
      </c>
      <c r="Z52" s="3">
        <v>75.41</v>
      </c>
      <c r="AA52" s="3">
        <v>0.41360193409267798</v>
      </c>
      <c r="AB52" s="3">
        <v>0.41360193409267798</v>
      </c>
      <c r="AC52" s="3">
        <v>3.2781622299055999E-2</v>
      </c>
      <c r="AD52" s="3">
        <v>0.13614145053781199</v>
      </c>
      <c r="AE52" s="1" t="s">
        <v>38</v>
      </c>
      <c r="AF52" s="4">
        <f t="shared" si="0"/>
        <v>105.86</v>
      </c>
      <c r="AG52" s="4">
        <f t="shared" si="1"/>
        <v>63.58</v>
      </c>
      <c r="AH52" s="5">
        <f t="shared" si="2"/>
        <v>1.6649889902485058</v>
      </c>
      <c r="AI52" s="4">
        <f t="shared" si="3"/>
        <v>87.928333333333342</v>
      </c>
      <c r="AJ52" s="5">
        <f t="shared" si="4"/>
        <v>15.563059360764045</v>
      </c>
      <c r="AK52" s="5">
        <f t="shared" si="5"/>
        <v>0.17699709264094673</v>
      </c>
    </row>
    <row r="53" spans="1:37" s="2" customFormat="1" ht="15">
      <c r="A53" s="1" t="s">
        <v>298</v>
      </c>
      <c r="B53" s="1" t="s">
        <v>299</v>
      </c>
      <c r="C53" s="1">
        <v>1512</v>
      </c>
      <c r="D53" s="3">
        <v>1512</v>
      </c>
      <c r="E53" s="1" t="s">
        <v>33</v>
      </c>
      <c r="F53" s="1" t="s">
        <v>300</v>
      </c>
      <c r="G53" s="1" t="s">
        <v>33</v>
      </c>
      <c r="H53" s="1" t="s">
        <v>67</v>
      </c>
      <c r="I53" s="1" t="s">
        <v>301</v>
      </c>
      <c r="J53" s="1" t="s">
        <v>302</v>
      </c>
      <c r="K53" s="3">
        <v>6358.6</v>
      </c>
      <c r="L53" s="3">
        <v>5244.72</v>
      </c>
      <c r="M53" s="3">
        <v>5295.16</v>
      </c>
      <c r="N53" s="3">
        <v>3357.03</v>
      </c>
      <c r="O53" s="3">
        <v>3323</v>
      </c>
      <c r="P53" s="3">
        <v>3967.43</v>
      </c>
      <c r="Q53" s="3">
        <v>98.65</v>
      </c>
      <c r="R53" s="3">
        <v>92.03</v>
      </c>
      <c r="S53" s="3">
        <v>104.86</v>
      </c>
      <c r="T53" s="3">
        <v>64.989999999999995</v>
      </c>
      <c r="U53" s="3">
        <v>76.25</v>
      </c>
      <c r="V53" s="3">
        <v>77.77</v>
      </c>
      <c r="W53" s="3">
        <v>5632.8266666666696</v>
      </c>
      <c r="X53" s="3">
        <v>3549.15333333333</v>
      </c>
      <c r="Y53" s="3">
        <v>98.513333333333307</v>
      </c>
      <c r="Z53" s="3">
        <v>73.003333333333302</v>
      </c>
      <c r="AA53" s="3">
        <v>0.43235666104696102</v>
      </c>
      <c r="AB53" s="3">
        <v>0.43235666104696102</v>
      </c>
      <c r="AC53" s="3">
        <v>9.7540278582986199E-3</v>
      </c>
      <c r="AD53" s="3">
        <v>8.51664671251635E-2</v>
      </c>
      <c r="AE53" s="1" t="s">
        <v>38</v>
      </c>
      <c r="AF53" s="4">
        <f t="shared" si="0"/>
        <v>104.86</v>
      </c>
      <c r="AG53" s="4">
        <f t="shared" si="1"/>
        <v>64.989999999999995</v>
      </c>
      <c r="AH53" s="5">
        <f t="shared" si="2"/>
        <v>1.6134789967687337</v>
      </c>
      <c r="AI53" s="4">
        <f t="shared" si="3"/>
        <v>85.75833333333334</v>
      </c>
      <c r="AJ53" s="5">
        <f t="shared" si="4"/>
        <v>15.204920804353534</v>
      </c>
      <c r="AK53" s="5">
        <f t="shared" si="5"/>
        <v>0.17729963040738742</v>
      </c>
    </row>
    <row r="54" spans="1:37" s="2" customFormat="1" ht="15">
      <c r="A54" s="1" t="s">
        <v>303</v>
      </c>
      <c r="B54" s="1" t="s">
        <v>304</v>
      </c>
      <c r="C54" s="1">
        <v>1467</v>
      </c>
      <c r="D54" s="3">
        <v>1467</v>
      </c>
      <c r="E54" s="1" t="s">
        <v>305</v>
      </c>
      <c r="F54" s="1" t="s">
        <v>33</v>
      </c>
      <c r="G54" s="1" t="s">
        <v>306</v>
      </c>
      <c r="H54" s="1" t="s">
        <v>192</v>
      </c>
      <c r="I54" s="1" t="s">
        <v>33</v>
      </c>
      <c r="J54" s="1" t="s">
        <v>33</v>
      </c>
      <c r="K54" s="3">
        <v>18021.53</v>
      </c>
      <c r="L54" s="3">
        <v>13824.66</v>
      </c>
      <c r="M54" s="3">
        <v>12532.46</v>
      </c>
      <c r="N54" s="3">
        <v>8976.58</v>
      </c>
      <c r="O54" s="3">
        <v>9015.56</v>
      </c>
      <c r="P54" s="3">
        <v>9767.85</v>
      </c>
      <c r="Q54" s="3">
        <v>288.62</v>
      </c>
      <c r="R54" s="3">
        <v>250.43</v>
      </c>
      <c r="S54" s="3">
        <v>256.2</v>
      </c>
      <c r="T54" s="3">
        <v>179.39</v>
      </c>
      <c r="U54" s="3">
        <v>213.55</v>
      </c>
      <c r="V54" s="3">
        <v>197.65</v>
      </c>
      <c r="W54" s="3">
        <v>14792.8833333333</v>
      </c>
      <c r="X54" s="3">
        <v>9253.33</v>
      </c>
      <c r="Y54" s="3">
        <v>265.08333333333297</v>
      </c>
      <c r="Z54" s="3">
        <v>196.863333333333</v>
      </c>
      <c r="AA54" s="3">
        <v>0.42925153811640399</v>
      </c>
      <c r="AB54" s="3">
        <v>0.42925153811640399</v>
      </c>
      <c r="AC54" s="3">
        <v>1.24391416745769E-2</v>
      </c>
      <c r="AD54" s="3">
        <v>9.2971471705855097E-2</v>
      </c>
      <c r="AE54" s="1" t="s">
        <v>38</v>
      </c>
      <c r="AF54" s="4">
        <f t="shared" si="0"/>
        <v>288.62</v>
      </c>
      <c r="AG54" s="4">
        <f t="shared" si="1"/>
        <v>179.39</v>
      </c>
      <c r="AH54" s="5">
        <f t="shared" si="2"/>
        <v>1.6088968169909137</v>
      </c>
      <c r="AI54" s="4">
        <f t="shared" si="3"/>
        <v>230.97333333333336</v>
      </c>
      <c r="AJ54" s="5">
        <f t="shared" si="4"/>
        <v>41.019366482999956</v>
      </c>
      <c r="AK54" s="5">
        <f t="shared" si="5"/>
        <v>0.17759351649396735</v>
      </c>
    </row>
    <row r="55" spans="1:37" s="2" customFormat="1" ht="15">
      <c r="A55" s="1" t="s">
        <v>307</v>
      </c>
      <c r="B55" s="1" t="s">
        <v>308</v>
      </c>
      <c r="C55" s="1">
        <v>1628</v>
      </c>
      <c r="D55" s="3">
        <v>1628</v>
      </c>
      <c r="E55" s="1" t="s">
        <v>309</v>
      </c>
      <c r="F55" s="1" t="s">
        <v>33</v>
      </c>
      <c r="G55" s="1" t="s">
        <v>310</v>
      </c>
      <c r="H55" s="1" t="s">
        <v>44</v>
      </c>
      <c r="I55" s="1" t="s">
        <v>33</v>
      </c>
      <c r="J55" s="1" t="s">
        <v>33</v>
      </c>
      <c r="K55" s="3">
        <v>15817.34</v>
      </c>
      <c r="L55" s="3">
        <v>14406.21</v>
      </c>
      <c r="M55" s="3">
        <v>13193.78</v>
      </c>
      <c r="N55" s="3">
        <v>10295.82</v>
      </c>
      <c r="O55" s="3">
        <v>7345.02</v>
      </c>
      <c r="P55" s="3">
        <v>9407.7099999999991</v>
      </c>
      <c r="Q55" s="3">
        <v>227.07</v>
      </c>
      <c r="R55" s="3">
        <v>233.93</v>
      </c>
      <c r="S55" s="3">
        <v>241.77</v>
      </c>
      <c r="T55" s="3">
        <v>184.43</v>
      </c>
      <c r="U55" s="3">
        <v>155.94999999999999</v>
      </c>
      <c r="V55" s="3">
        <v>170.64</v>
      </c>
      <c r="W55" s="3">
        <v>14472.4433333333</v>
      </c>
      <c r="X55" s="3">
        <v>9016.1833333333307</v>
      </c>
      <c r="Y55" s="3">
        <v>234.256666666667</v>
      </c>
      <c r="Z55" s="3">
        <v>170.34</v>
      </c>
      <c r="AA55" s="3">
        <v>0.459672850960959</v>
      </c>
      <c r="AB55" s="3">
        <v>0.459672850960959</v>
      </c>
      <c r="AC55" s="3">
        <v>6.2478148789866603E-3</v>
      </c>
      <c r="AD55" s="3">
        <v>7.2938305641163298E-2</v>
      </c>
      <c r="AE55" s="1" t="s">
        <v>38</v>
      </c>
      <c r="AF55" s="4">
        <f t="shared" si="0"/>
        <v>241.77</v>
      </c>
      <c r="AG55" s="4">
        <f t="shared" si="1"/>
        <v>155.94999999999999</v>
      </c>
      <c r="AH55" s="5">
        <f t="shared" si="2"/>
        <v>1.5503045848028216</v>
      </c>
      <c r="AI55" s="4">
        <f t="shared" si="3"/>
        <v>202.29833333333332</v>
      </c>
      <c r="AJ55" s="5">
        <f t="shared" si="4"/>
        <v>36.446963339442625</v>
      </c>
      <c r="AK55" s="5">
        <f t="shared" si="5"/>
        <v>0.18016442715515515</v>
      </c>
    </row>
    <row r="56" spans="1:37" s="2" customFormat="1" ht="15">
      <c r="A56" s="1" t="s">
        <v>311</v>
      </c>
      <c r="B56" s="1" t="s">
        <v>312</v>
      </c>
      <c r="C56" s="1">
        <v>2065</v>
      </c>
      <c r="D56" s="3">
        <v>2065</v>
      </c>
      <c r="E56" s="1" t="s">
        <v>313</v>
      </c>
      <c r="F56" s="1" t="s">
        <v>33</v>
      </c>
      <c r="G56" s="1" t="s">
        <v>314</v>
      </c>
      <c r="H56" s="1" t="s">
        <v>57</v>
      </c>
      <c r="I56" s="1" t="s">
        <v>33</v>
      </c>
      <c r="J56" s="1" t="s">
        <v>33</v>
      </c>
      <c r="K56" s="3">
        <v>5888.22</v>
      </c>
      <c r="L56" s="3">
        <v>5113.8500000000004</v>
      </c>
      <c r="M56" s="3">
        <v>5287.48</v>
      </c>
      <c r="N56" s="3">
        <v>3693.84</v>
      </c>
      <c r="O56" s="3">
        <v>2801.36</v>
      </c>
      <c r="P56" s="3">
        <v>3849.07</v>
      </c>
      <c r="Q56" s="3">
        <v>65.98</v>
      </c>
      <c r="R56" s="3">
        <v>64.81</v>
      </c>
      <c r="S56" s="3">
        <v>75.63</v>
      </c>
      <c r="T56" s="3">
        <v>51.65</v>
      </c>
      <c r="U56" s="3">
        <v>46.42</v>
      </c>
      <c r="V56" s="3">
        <v>54.49</v>
      </c>
      <c r="W56" s="3">
        <v>5429.85</v>
      </c>
      <c r="X56" s="3">
        <v>3448.09</v>
      </c>
      <c r="Y56" s="3">
        <v>68.8066666666667</v>
      </c>
      <c r="Z56" s="3">
        <v>50.853333333333303</v>
      </c>
      <c r="AA56" s="3">
        <v>0.43620601125633002</v>
      </c>
      <c r="AB56" s="3">
        <v>0.43620601125633002</v>
      </c>
      <c r="AC56" s="3">
        <v>1.6189530454282799E-2</v>
      </c>
      <c r="AD56" s="3">
        <v>0.10223504000946899</v>
      </c>
      <c r="AE56" s="1" t="s">
        <v>38</v>
      </c>
      <c r="AF56" s="4">
        <f t="shared" si="0"/>
        <v>75.63</v>
      </c>
      <c r="AG56" s="4">
        <f t="shared" si="1"/>
        <v>46.42</v>
      </c>
      <c r="AH56" s="5">
        <f t="shared" si="2"/>
        <v>1.6292546316242997</v>
      </c>
      <c r="AI56" s="4">
        <f t="shared" si="3"/>
        <v>59.830000000000005</v>
      </c>
      <c r="AJ56" s="5">
        <f t="shared" si="4"/>
        <v>10.839916973851786</v>
      </c>
      <c r="AK56" s="5">
        <f t="shared" si="5"/>
        <v>0.18117862232745754</v>
      </c>
    </row>
    <row r="57" spans="1:37" s="2" customFormat="1" ht="15">
      <c r="A57" s="1" t="s">
        <v>315</v>
      </c>
      <c r="B57" s="1" t="s">
        <v>316</v>
      </c>
      <c r="C57" s="1">
        <v>1447</v>
      </c>
      <c r="D57" s="3">
        <v>1447</v>
      </c>
      <c r="E57" s="1" t="s">
        <v>317</v>
      </c>
      <c r="F57" s="1" t="s">
        <v>318</v>
      </c>
      <c r="G57" s="1" t="s">
        <v>319</v>
      </c>
      <c r="H57" s="1" t="s">
        <v>192</v>
      </c>
      <c r="I57" s="1" t="s">
        <v>320</v>
      </c>
      <c r="J57" s="1" t="s">
        <v>33</v>
      </c>
      <c r="K57" s="3">
        <v>4771.3</v>
      </c>
      <c r="L57" s="3">
        <v>4135.18</v>
      </c>
      <c r="M57" s="3">
        <v>4177.1899999999996</v>
      </c>
      <c r="N57" s="3">
        <v>3049.69</v>
      </c>
      <c r="O57" s="3">
        <v>2419.23</v>
      </c>
      <c r="P57" s="3">
        <v>2691.39</v>
      </c>
      <c r="Q57" s="3">
        <v>77.53</v>
      </c>
      <c r="R57" s="3">
        <v>76</v>
      </c>
      <c r="S57" s="3">
        <v>86.64</v>
      </c>
      <c r="T57" s="3">
        <v>61.83</v>
      </c>
      <c r="U57" s="3">
        <v>58.14</v>
      </c>
      <c r="V57" s="3">
        <v>55.25</v>
      </c>
      <c r="W57" s="3">
        <v>4361.2233333333297</v>
      </c>
      <c r="X57" s="3">
        <v>2720.1033333333298</v>
      </c>
      <c r="Y57" s="3">
        <v>80.0566666666667</v>
      </c>
      <c r="Z57" s="3">
        <v>58.406666666666702</v>
      </c>
      <c r="AA57" s="3">
        <v>0.45488849631147799</v>
      </c>
      <c r="AB57" s="3">
        <v>0.45488849631147799</v>
      </c>
      <c r="AC57" s="3">
        <v>9.2831775884145307E-3</v>
      </c>
      <c r="AD57" s="3">
        <v>8.3640959552007496E-2</v>
      </c>
      <c r="AE57" s="1" t="s">
        <v>38</v>
      </c>
      <c r="AF57" s="4">
        <f t="shared" si="0"/>
        <v>86.64</v>
      </c>
      <c r="AG57" s="4">
        <f t="shared" si="1"/>
        <v>55.25</v>
      </c>
      <c r="AH57" s="5">
        <f t="shared" si="2"/>
        <v>1.5681447963800905</v>
      </c>
      <c r="AI57" s="4">
        <f t="shared" si="3"/>
        <v>69.231666666666669</v>
      </c>
      <c r="AJ57" s="5">
        <f t="shared" si="4"/>
        <v>12.577913048938898</v>
      </c>
      <c r="AK57" s="5">
        <f t="shared" si="5"/>
        <v>0.181678611169343</v>
      </c>
    </row>
    <row r="58" spans="1:37" s="2" customFormat="1" ht="15">
      <c r="A58" s="1" t="s">
        <v>321</v>
      </c>
      <c r="B58" s="1" t="s">
        <v>322</v>
      </c>
      <c r="C58" s="1">
        <v>2336</v>
      </c>
      <c r="D58" s="3">
        <v>2336</v>
      </c>
      <c r="E58" s="1" t="s">
        <v>323</v>
      </c>
      <c r="F58" s="1" t="s">
        <v>33</v>
      </c>
      <c r="G58" s="1" t="s">
        <v>66</v>
      </c>
      <c r="H58" s="1" t="s">
        <v>33</v>
      </c>
      <c r="I58" s="1" t="s">
        <v>33</v>
      </c>
      <c r="J58" s="1" t="s">
        <v>33</v>
      </c>
      <c r="K58" s="3">
        <v>8211.74</v>
      </c>
      <c r="L58" s="3">
        <v>7226.63</v>
      </c>
      <c r="M58" s="3">
        <v>7158.7</v>
      </c>
      <c r="N58" s="3">
        <v>4559.5200000000004</v>
      </c>
      <c r="O58" s="3">
        <v>4480.04</v>
      </c>
      <c r="P58" s="3">
        <v>4972.75</v>
      </c>
      <c r="Q58" s="3">
        <v>80.989999999999995</v>
      </c>
      <c r="R58" s="3">
        <v>80.62</v>
      </c>
      <c r="S58" s="3">
        <v>90.12</v>
      </c>
      <c r="T58" s="3">
        <v>56.11</v>
      </c>
      <c r="U58" s="3">
        <v>65.349999999999994</v>
      </c>
      <c r="V58" s="3">
        <v>61.97</v>
      </c>
      <c r="W58" s="3">
        <v>7532.3566666666702</v>
      </c>
      <c r="X58" s="3">
        <v>4670.7700000000004</v>
      </c>
      <c r="Y58" s="3">
        <v>83.91</v>
      </c>
      <c r="Z58" s="3">
        <v>61.143333333333302</v>
      </c>
      <c r="AA58" s="3">
        <v>0.45664754918014799</v>
      </c>
      <c r="AB58" s="3">
        <v>0.45664754918014799</v>
      </c>
      <c r="AC58" s="3">
        <v>5.5219523504536896E-3</v>
      </c>
      <c r="AD58" s="3">
        <v>6.97776613942412E-2</v>
      </c>
      <c r="AE58" s="1" t="s">
        <v>38</v>
      </c>
      <c r="AF58" s="4">
        <f t="shared" si="0"/>
        <v>90.12</v>
      </c>
      <c r="AG58" s="4">
        <f t="shared" si="1"/>
        <v>56.11</v>
      </c>
      <c r="AH58" s="5">
        <f t="shared" si="2"/>
        <v>1.6061308144715738</v>
      </c>
      <c r="AI58" s="4">
        <f t="shared" si="3"/>
        <v>72.526666666666685</v>
      </c>
      <c r="AJ58" s="5">
        <f t="shared" si="4"/>
        <v>13.259789842477272</v>
      </c>
      <c r="AK58" s="5">
        <f t="shared" si="5"/>
        <v>0.18282640650533966</v>
      </c>
    </row>
    <row r="59" spans="1:37" s="2" customFormat="1" ht="15">
      <c r="A59" s="1" t="s">
        <v>324</v>
      </c>
      <c r="B59" s="1" t="s">
        <v>325</v>
      </c>
      <c r="C59" s="1">
        <v>1655</v>
      </c>
      <c r="D59" s="3">
        <v>1655</v>
      </c>
      <c r="E59" s="1" t="s">
        <v>326</v>
      </c>
      <c r="F59" s="1" t="s">
        <v>327</v>
      </c>
      <c r="G59" s="1" t="s">
        <v>328</v>
      </c>
      <c r="H59" s="1" t="s">
        <v>57</v>
      </c>
      <c r="I59" s="1" t="s">
        <v>329</v>
      </c>
      <c r="J59" s="1" t="s">
        <v>33</v>
      </c>
      <c r="K59" s="3">
        <v>87622.39</v>
      </c>
      <c r="L59" s="3">
        <v>86582.97</v>
      </c>
      <c r="M59" s="3">
        <v>85730.47</v>
      </c>
      <c r="N59" s="3">
        <v>56176.19</v>
      </c>
      <c r="O59" s="3">
        <v>56845.7</v>
      </c>
      <c r="P59" s="3">
        <v>54428.45</v>
      </c>
      <c r="Q59" s="3">
        <v>1236.43</v>
      </c>
      <c r="R59" s="3">
        <v>1381.94</v>
      </c>
      <c r="S59" s="3">
        <v>1544.17</v>
      </c>
      <c r="T59" s="3">
        <v>989.12</v>
      </c>
      <c r="U59" s="3">
        <v>1186.3499999999999</v>
      </c>
      <c r="V59" s="3">
        <v>970.39</v>
      </c>
      <c r="W59" s="3">
        <v>86645.276666666701</v>
      </c>
      <c r="X59" s="3">
        <v>55816.78</v>
      </c>
      <c r="Y59" s="3">
        <v>1387.5133333333299</v>
      </c>
      <c r="Z59" s="3">
        <v>1048.6199999999999</v>
      </c>
      <c r="AA59" s="3">
        <v>0.40400966783342701</v>
      </c>
      <c r="AB59" s="3">
        <v>0.40400966783342701</v>
      </c>
      <c r="AC59" s="3">
        <v>4.2649225255573499E-2</v>
      </c>
      <c r="AD59" s="3">
        <v>0.15358982403374499</v>
      </c>
      <c r="AE59" s="1" t="s">
        <v>38</v>
      </c>
      <c r="AF59" s="4">
        <f t="shared" si="0"/>
        <v>1544.17</v>
      </c>
      <c r="AG59" s="4">
        <f t="shared" si="1"/>
        <v>970.39</v>
      </c>
      <c r="AH59" s="5">
        <f t="shared" si="2"/>
        <v>1.591288038829749</v>
      </c>
      <c r="AI59" s="4">
        <f t="shared" si="3"/>
        <v>1218.0666666666668</v>
      </c>
      <c r="AJ59" s="5">
        <f t="shared" si="4"/>
        <v>222.84582999613559</v>
      </c>
      <c r="AK59" s="5">
        <f t="shared" si="5"/>
        <v>0.18295043784916171</v>
      </c>
    </row>
    <row r="60" spans="1:37" s="2" customFormat="1" ht="15">
      <c r="A60" s="1" t="s">
        <v>330</v>
      </c>
      <c r="B60" s="1" t="s">
        <v>331</v>
      </c>
      <c r="C60" s="1">
        <v>3122</v>
      </c>
      <c r="D60" s="3">
        <v>3122</v>
      </c>
      <c r="E60" s="1" t="s">
        <v>332</v>
      </c>
      <c r="F60" s="1" t="s">
        <v>333</v>
      </c>
      <c r="G60" s="1" t="s">
        <v>33</v>
      </c>
      <c r="H60" s="1" t="s">
        <v>33</v>
      </c>
      <c r="I60" s="1" t="s">
        <v>334</v>
      </c>
      <c r="J60" s="1" t="s">
        <v>335</v>
      </c>
      <c r="K60" s="3">
        <v>7041.98</v>
      </c>
      <c r="L60" s="3">
        <v>6474.72</v>
      </c>
      <c r="M60" s="3">
        <v>4638.55</v>
      </c>
      <c r="N60" s="3">
        <v>6969.95</v>
      </c>
      <c r="O60" s="3">
        <v>6381.15</v>
      </c>
      <c r="P60" s="3">
        <v>7681.83</v>
      </c>
      <c r="Q60" s="3">
        <v>51.54</v>
      </c>
      <c r="R60" s="3">
        <v>53.6</v>
      </c>
      <c r="S60" s="3">
        <v>43.34</v>
      </c>
      <c r="T60" s="3">
        <v>63.66</v>
      </c>
      <c r="U60" s="3">
        <v>69.08</v>
      </c>
      <c r="V60" s="3">
        <v>71.040000000000006</v>
      </c>
      <c r="W60" s="3">
        <v>6051.75</v>
      </c>
      <c r="X60" s="3">
        <v>7010.9766666666701</v>
      </c>
      <c r="Y60" s="3">
        <v>49.493333333333297</v>
      </c>
      <c r="Z60" s="3">
        <v>67.926666666666705</v>
      </c>
      <c r="AA60" s="3">
        <v>-0.45674384948446101</v>
      </c>
      <c r="AB60" s="3">
        <v>0.45674384948446101</v>
      </c>
      <c r="AC60" s="3">
        <v>1.1190443597817E-2</v>
      </c>
      <c r="AD60" s="3">
        <v>8.94440089580293E-2</v>
      </c>
      <c r="AE60" s="1" t="s">
        <v>38</v>
      </c>
      <c r="AF60" s="4">
        <f t="shared" si="0"/>
        <v>71.040000000000006</v>
      </c>
      <c r="AG60" s="4">
        <f t="shared" si="1"/>
        <v>43.34</v>
      </c>
      <c r="AH60" s="5">
        <f t="shared" si="2"/>
        <v>1.639132441162898</v>
      </c>
      <c r="AI60" s="4">
        <f t="shared" si="3"/>
        <v>58.710000000000008</v>
      </c>
      <c r="AJ60" s="5">
        <f t="shared" si="4"/>
        <v>10.93458915551925</v>
      </c>
      <c r="AK60" s="5">
        <f t="shared" si="5"/>
        <v>0.18624747326723298</v>
      </c>
    </row>
    <row r="61" spans="1:37" s="2" customFormat="1" ht="15">
      <c r="A61" s="1" t="s">
        <v>336</v>
      </c>
      <c r="B61" s="1" t="s">
        <v>337</v>
      </c>
      <c r="C61" s="1">
        <v>1321</v>
      </c>
      <c r="D61" s="3">
        <v>1321</v>
      </c>
      <c r="E61" s="1" t="s">
        <v>338</v>
      </c>
      <c r="F61" s="1" t="s">
        <v>33</v>
      </c>
      <c r="G61" s="1" t="s">
        <v>339</v>
      </c>
      <c r="H61" s="1" t="s">
        <v>33</v>
      </c>
      <c r="I61" s="1" t="s">
        <v>33</v>
      </c>
      <c r="J61" s="1" t="s">
        <v>33</v>
      </c>
      <c r="K61" s="3">
        <v>16577.57</v>
      </c>
      <c r="L61" s="3">
        <v>12196.45</v>
      </c>
      <c r="M61" s="3">
        <v>11314.78</v>
      </c>
      <c r="N61" s="3">
        <v>9081.3799999999992</v>
      </c>
      <c r="O61" s="3">
        <v>6602.76</v>
      </c>
      <c r="P61" s="3">
        <v>9580.2199999999993</v>
      </c>
      <c r="Q61" s="3">
        <v>296.58</v>
      </c>
      <c r="R61" s="3">
        <v>246.81</v>
      </c>
      <c r="S61" s="3">
        <v>258.39</v>
      </c>
      <c r="T61" s="3">
        <v>202.73</v>
      </c>
      <c r="U61" s="3">
        <v>174.71</v>
      </c>
      <c r="V61" s="3">
        <v>216.55</v>
      </c>
      <c r="W61" s="3">
        <v>13362.9333333333</v>
      </c>
      <c r="X61" s="3">
        <v>8421.4533333333293</v>
      </c>
      <c r="Y61" s="3">
        <v>267.26</v>
      </c>
      <c r="Z61" s="3">
        <v>197.99666666666701</v>
      </c>
      <c r="AA61" s="3">
        <v>0.432767787606951</v>
      </c>
      <c r="AB61" s="3">
        <v>0.432767787606951</v>
      </c>
      <c r="AC61" s="3">
        <v>2.5040727822647602E-2</v>
      </c>
      <c r="AD61" s="3">
        <v>0.120935275968585</v>
      </c>
      <c r="AE61" s="1" t="s">
        <v>38</v>
      </c>
      <c r="AF61" s="4">
        <f t="shared" si="0"/>
        <v>296.58</v>
      </c>
      <c r="AG61" s="4">
        <f t="shared" si="1"/>
        <v>174.71</v>
      </c>
      <c r="AH61" s="5">
        <f t="shared" si="2"/>
        <v>1.6975559498597674</v>
      </c>
      <c r="AI61" s="4">
        <f t="shared" si="3"/>
        <v>232.62833333333333</v>
      </c>
      <c r="AJ61" s="5">
        <f t="shared" si="4"/>
        <v>43.500701795105343</v>
      </c>
      <c r="AK61" s="5">
        <f t="shared" si="5"/>
        <v>0.18699657591912139</v>
      </c>
    </row>
    <row r="62" spans="1:37" s="2" customFormat="1" ht="15">
      <c r="A62" s="1" t="s">
        <v>340</v>
      </c>
      <c r="B62" s="1" t="s">
        <v>341</v>
      </c>
      <c r="C62" s="1">
        <v>2458</v>
      </c>
      <c r="D62" s="3">
        <v>2458</v>
      </c>
      <c r="E62" s="1" t="s">
        <v>342</v>
      </c>
      <c r="F62" s="1" t="s">
        <v>343</v>
      </c>
      <c r="G62" s="1" t="s">
        <v>344</v>
      </c>
      <c r="H62" s="1" t="s">
        <v>35</v>
      </c>
      <c r="I62" s="1" t="s">
        <v>345</v>
      </c>
      <c r="J62" s="1" t="s">
        <v>346</v>
      </c>
      <c r="K62" s="3">
        <v>4765.72</v>
      </c>
      <c r="L62" s="3">
        <v>4321.5600000000004</v>
      </c>
      <c r="M62" s="3">
        <v>4501.9799999999996</v>
      </c>
      <c r="N62" s="3">
        <v>5300.56</v>
      </c>
      <c r="O62" s="3">
        <v>4900.4799999999996</v>
      </c>
      <c r="P62" s="3">
        <v>5828.88</v>
      </c>
      <c r="Q62" s="3">
        <v>44.6</v>
      </c>
      <c r="R62" s="3">
        <v>45.74</v>
      </c>
      <c r="S62" s="3">
        <v>53.78</v>
      </c>
      <c r="T62" s="3">
        <v>61.89</v>
      </c>
      <c r="U62" s="3">
        <v>67.819999999999993</v>
      </c>
      <c r="V62" s="3">
        <v>68.92</v>
      </c>
      <c r="W62" s="3">
        <v>4529.7533333333304</v>
      </c>
      <c r="X62" s="3">
        <v>5343.30666666667</v>
      </c>
      <c r="Y62" s="3">
        <v>48.04</v>
      </c>
      <c r="Z62" s="3">
        <v>66.209999999999994</v>
      </c>
      <c r="AA62" s="3">
        <v>-0.46281297929513598</v>
      </c>
      <c r="AB62" s="3">
        <v>0.46281297929513598</v>
      </c>
      <c r="AC62" s="3">
        <v>8.9150336710241106E-3</v>
      </c>
      <c r="AD62" s="3">
        <v>8.2763241020207601E-2</v>
      </c>
      <c r="AE62" s="1" t="s">
        <v>38</v>
      </c>
      <c r="AF62" s="4">
        <f t="shared" si="0"/>
        <v>68.92</v>
      </c>
      <c r="AG62" s="4">
        <f t="shared" si="1"/>
        <v>44.6</v>
      </c>
      <c r="AH62" s="5">
        <f t="shared" si="2"/>
        <v>1.5452914798206279</v>
      </c>
      <c r="AI62" s="4">
        <f t="shared" si="3"/>
        <v>57.125</v>
      </c>
      <c r="AJ62" s="5">
        <f t="shared" si="4"/>
        <v>10.713478893431395</v>
      </c>
      <c r="AK62" s="5">
        <f t="shared" si="5"/>
        <v>0.18754448828763931</v>
      </c>
    </row>
    <row r="63" spans="1:37" s="2" customFormat="1" ht="15">
      <c r="A63" s="1" t="s">
        <v>347</v>
      </c>
      <c r="B63" s="1" t="s">
        <v>348</v>
      </c>
      <c r="C63" s="1">
        <v>1635</v>
      </c>
      <c r="D63" s="3">
        <v>1635</v>
      </c>
      <c r="E63" s="1" t="s">
        <v>349</v>
      </c>
      <c r="F63" s="1" t="s">
        <v>33</v>
      </c>
      <c r="G63" s="1" t="s">
        <v>33</v>
      </c>
      <c r="H63" s="1" t="s">
        <v>44</v>
      </c>
      <c r="I63" s="1" t="s">
        <v>33</v>
      </c>
      <c r="J63" s="1" t="s">
        <v>33</v>
      </c>
      <c r="K63" s="3">
        <v>7712.8</v>
      </c>
      <c r="L63" s="3">
        <v>6777.54</v>
      </c>
      <c r="M63" s="3">
        <v>6533.66</v>
      </c>
      <c r="N63" s="3">
        <v>4834.95</v>
      </c>
      <c r="O63" s="3">
        <v>3412.68</v>
      </c>
      <c r="P63" s="3">
        <v>4797.1099999999997</v>
      </c>
      <c r="Q63" s="3">
        <v>110.23</v>
      </c>
      <c r="R63" s="3">
        <v>109.56</v>
      </c>
      <c r="S63" s="3">
        <v>119.19</v>
      </c>
      <c r="T63" s="3">
        <v>86.22</v>
      </c>
      <c r="U63" s="3">
        <v>72.13</v>
      </c>
      <c r="V63" s="3">
        <v>86.62</v>
      </c>
      <c r="W63" s="1">
        <v>7008</v>
      </c>
      <c r="X63" s="3">
        <v>4348.2466666666696</v>
      </c>
      <c r="Y63" s="3">
        <v>112.993333333333</v>
      </c>
      <c r="Z63" s="3">
        <v>81.656666666666695</v>
      </c>
      <c r="AA63" s="3">
        <v>0.46859507422344399</v>
      </c>
      <c r="AB63" s="3">
        <v>0.46859507422344399</v>
      </c>
      <c r="AC63" s="3">
        <v>8.1387349888168807E-3</v>
      </c>
      <c r="AD63" s="3">
        <v>7.97522916544008E-2</v>
      </c>
      <c r="AE63" s="1" t="s">
        <v>38</v>
      </c>
      <c r="AF63" s="4">
        <f t="shared" si="0"/>
        <v>119.19</v>
      </c>
      <c r="AG63" s="4">
        <f t="shared" si="1"/>
        <v>72.13</v>
      </c>
      <c r="AH63" s="5">
        <f t="shared" si="2"/>
        <v>1.6524331068903371</v>
      </c>
      <c r="AI63" s="4">
        <f t="shared" si="3"/>
        <v>97.325000000000003</v>
      </c>
      <c r="AJ63" s="5">
        <f t="shared" si="4"/>
        <v>18.25934582617899</v>
      </c>
      <c r="AK63" s="5">
        <f t="shared" si="5"/>
        <v>0.18761208144031841</v>
      </c>
    </row>
    <row r="64" spans="1:37" s="2" customFormat="1" ht="15">
      <c r="A64" s="1" t="s">
        <v>350</v>
      </c>
      <c r="B64" s="1" t="s">
        <v>351</v>
      </c>
      <c r="C64" s="1">
        <v>1345</v>
      </c>
      <c r="D64" s="3">
        <v>1345</v>
      </c>
      <c r="E64" s="1" t="s">
        <v>352</v>
      </c>
      <c r="F64" s="1" t="s">
        <v>33</v>
      </c>
      <c r="G64" s="1" t="s">
        <v>353</v>
      </c>
      <c r="H64" s="1" t="s">
        <v>137</v>
      </c>
      <c r="I64" s="1" t="s">
        <v>33</v>
      </c>
      <c r="J64" s="1" t="s">
        <v>33</v>
      </c>
      <c r="K64" s="3">
        <v>7957.75</v>
      </c>
      <c r="L64" s="3">
        <v>7024.97</v>
      </c>
      <c r="M64" s="3">
        <v>6615.01</v>
      </c>
      <c r="N64" s="3">
        <v>4306.71</v>
      </c>
      <c r="O64" s="3">
        <v>4375.6400000000003</v>
      </c>
      <c r="P64" s="3">
        <v>4482.1099999999997</v>
      </c>
      <c r="Q64" s="3">
        <v>139.68</v>
      </c>
      <c r="R64" s="3">
        <v>139.47</v>
      </c>
      <c r="S64" s="3">
        <v>148.21</v>
      </c>
      <c r="T64" s="3">
        <v>94.33</v>
      </c>
      <c r="U64" s="3">
        <v>113.59</v>
      </c>
      <c r="V64" s="3">
        <v>99.4</v>
      </c>
      <c r="W64" s="3">
        <v>7199.2433333333302</v>
      </c>
      <c r="X64" s="3">
        <v>4388.15333333333</v>
      </c>
      <c r="Y64" s="3">
        <v>142.45333333333301</v>
      </c>
      <c r="Z64" s="3">
        <v>102.44</v>
      </c>
      <c r="AA64" s="3">
        <v>0.47571022231648202</v>
      </c>
      <c r="AB64" s="3">
        <v>0.47571022231648202</v>
      </c>
      <c r="AC64" s="3">
        <v>8.9312295049668207E-3</v>
      </c>
      <c r="AD64" s="3">
        <v>8.2776845708156396E-2</v>
      </c>
      <c r="AE64" s="1" t="s">
        <v>38</v>
      </c>
      <c r="AF64" s="4">
        <f t="shared" si="0"/>
        <v>148.21</v>
      </c>
      <c r="AG64" s="4">
        <f t="shared" si="1"/>
        <v>94.33</v>
      </c>
      <c r="AH64" s="5">
        <f t="shared" si="2"/>
        <v>1.571186260998622</v>
      </c>
      <c r="AI64" s="4">
        <f t="shared" si="3"/>
        <v>122.44666666666667</v>
      </c>
      <c r="AJ64" s="5">
        <f t="shared" si="4"/>
        <v>23.024627394741184</v>
      </c>
      <c r="AK64" s="5">
        <f t="shared" si="5"/>
        <v>0.18803800888610975</v>
      </c>
    </row>
    <row r="65" spans="1:37" s="2" customFormat="1" ht="15">
      <c r="A65" s="1" t="s">
        <v>354</v>
      </c>
      <c r="B65" s="1" t="s">
        <v>355</v>
      </c>
      <c r="C65" s="1">
        <v>1415</v>
      </c>
      <c r="D65" s="3">
        <v>1415</v>
      </c>
      <c r="E65" s="1" t="s">
        <v>356</v>
      </c>
      <c r="F65" s="1" t="s">
        <v>33</v>
      </c>
      <c r="G65" s="1" t="s">
        <v>357</v>
      </c>
      <c r="H65" s="1" t="s">
        <v>33</v>
      </c>
      <c r="I65" s="1" t="s">
        <v>33</v>
      </c>
      <c r="J65" s="1" t="s">
        <v>33</v>
      </c>
      <c r="K65" s="3">
        <v>3585.56</v>
      </c>
      <c r="L65" s="3">
        <v>3655.36</v>
      </c>
      <c r="M65" s="3">
        <v>3251.13</v>
      </c>
      <c r="N65" s="3">
        <v>2119.67</v>
      </c>
      <c r="O65" s="3">
        <v>2037.14</v>
      </c>
      <c r="P65" s="3">
        <v>2308.73</v>
      </c>
      <c r="Q65" s="3">
        <v>59.65</v>
      </c>
      <c r="R65" s="3">
        <v>68.78</v>
      </c>
      <c r="S65" s="3">
        <v>69.040000000000006</v>
      </c>
      <c r="T65" s="3">
        <v>44</v>
      </c>
      <c r="U65" s="3">
        <v>50.12</v>
      </c>
      <c r="V65" s="3">
        <v>48.53</v>
      </c>
      <c r="W65" s="3">
        <v>3497.35</v>
      </c>
      <c r="X65" s="3">
        <v>2155.1799999999998</v>
      </c>
      <c r="Y65" s="3">
        <v>65.823333333333295</v>
      </c>
      <c r="Z65" s="3">
        <v>47.55</v>
      </c>
      <c r="AA65" s="3">
        <v>0.469153746174093</v>
      </c>
      <c r="AB65" s="3">
        <v>0.469153746174093</v>
      </c>
      <c r="AC65" s="3">
        <v>1.1999118682627E-2</v>
      </c>
      <c r="AD65" s="3">
        <v>9.1660489385285399E-2</v>
      </c>
      <c r="AE65" s="1" t="s">
        <v>38</v>
      </c>
      <c r="AF65" s="4">
        <f t="shared" si="0"/>
        <v>69.040000000000006</v>
      </c>
      <c r="AG65" s="4">
        <f t="shared" si="1"/>
        <v>44</v>
      </c>
      <c r="AH65" s="5">
        <f t="shared" si="2"/>
        <v>1.5690909090909093</v>
      </c>
      <c r="AI65" s="4">
        <f t="shared" si="3"/>
        <v>56.686666666666667</v>
      </c>
      <c r="AJ65" s="5">
        <f t="shared" si="4"/>
        <v>10.753964230304392</v>
      </c>
      <c r="AK65" s="5">
        <f t="shared" si="5"/>
        <v>0.18970888328186039</v>
      </c>
    </row>
    <row r="66" spans="1:37" s="2" customFormat="1" ht="15">
      <c r="A66" s="1" t="s">
        <v>358</v>
      </c>
      <c r="B66" s="1" t="s">
        <v>359</v>
      </c>
      <c r="C66" s="1">
        <v>1833</v>
      </c>
      <c r="D66" s="3">
        <v>1833</v>
      </c>
      <c r="E66" s="1" t="s">
        <v>360</v>
      </c>
      <c r="F66" s="1" t="s">
        <v>33</v>
      </c>
      <c r="G66" s="1" t="s">
        <v>361</v>
      </c>
      <c r="H66" s="1" t="s">
        <v>115</v>
      </c>
      <c r="I66" s="1" t="s">
        <v>362</v>
      </c>
      <c r="J66" s="1" t="s">
        <v>33</v>
      </c>
      <c r="K66" s="3">
        <v>4114.2299999999996</v>
      </c>
      <c r="L66" s="3">
        <v>3554.78</v>
      </c>
      <c r="M66" s="3">
        <v>3367.68</v>
      </c>
      <c r="N66" s="3">
        <v>5102.2299999999996</v>
      </c>
      <c r="O66" s="3">
        <v>3617.01</v>
      </c>
      <c r="P66" s="3">
        <v>4315.68</v>
      </c>
      <c r="Q66" s="3">
        <v>52.18</v>
      </c>
      <c r="R66" s="3">
        <v>51</v>
      </c>
      <c r="S66" s="3">
        <v>54.52</v>
      </c>
      <c r="T66" s="3">
        <v>80.75</v>
      </c>
      <c r="U66" s="3">
        <v>67.849999999999994</v>
      </c>
      <c r="V66" s="3">
        <v>69.16</v>
      </c>
      <c r="W66" s="3">
        <v>3678.8966666666702</v>
      </c>
      <c r="X66" s="3">
        <v>4344.9733333333297</v>
      </c>
      <c r="Y66" s="3">
        <v>52.566666666666698</v>
      </c>
      <c r="Z66" s="3">
        <v>72.586666666666702</v>
      </c>
      <c r="AA66" s="3">
        <v>-0.465556311826122</v>
      </c>
      <c r="AB66" s="3">
        <v>0.465556311826122</v>
      </c>
      <c r="AC66" s="3">
        <v>3.2981172154192398E-2</v>
      </c>
      <c r="AD66" s="3">
        <v>0.13662451738848899</v>
      </c>
      <c r="AE66" s="1" t="s">
        <v>38</v>
      </c>
      <c r="AF66" s="4">
        <f t="shared" ref="AF66:AF87" si="6">MAX(Q66,R66,S66,T66,U66,V66)</f>
        <v>80.75</v>
      </c>
      <c r="AG66" s="4">
        <f t="shared" ref="AG66:AG87" si="7">MIN(Q66,R66,S66,T66,U66,V66)</f>
        <v>51</v>
      </c>
      <c r="AH66" s="5">
        <f t="shared" ref="AH66:AH87" si="8">AF66/AG66</f>
        <v>1.5833333333333333</v>
      </c>
      <c r="AI66" s="4">
        <f t="shared" ref="AI66:AI87" si="9">AVERAGE(Q66,R66,S66,T66,U66,V66)</f>
        <v>62.576666666666675</v>
      </c>
      <c r="AJ66" s="5">
        <f t="shared" ref="AJ66:AJ87" si="10">STDEV(Q66:V66)</f>
        <v>11.903261177789268</v>
      </c>
      <c r="AK66" s="5">
        <f t="shared" ref="AK66:AK87" si="11">AJ66/AI66</f>
        <v>0.19021884372965323</v>
      </c>
    </row>
    <row r="67" spans="1:37" s="2" customFormat="1" ht="15">
      <c r="A67" s="1" t="s">
        <v>363</v>
      </c>
      <c r="B67" s="1" t="s">
        <v>364</v>
      </c>
      <c r="C67" s="1">
        <v>1405</v>
      </c>
      <c r="D67" s="3">
        <v>1405</v>
      </c>
      <c r="E67" s="1" t="s">
        <v>365</v>
      </c>
      <c r="F67" s="1" t="s">
        <v>33</v>
      </c>
      <c r="G67" s="1" t="s">
        <v>366</v>
      </c>
      <c r="H67" s="1" t="s">
        <v>67</v>
      </c>
      <c r="I67" s="1" t="s">
        <v>33</v>
      </c>
      <c r="J67" s="1" t="s">
        <v>33</v>
      </c>
      <c r="K67" s="3">
        <v>3523.29</v>
      </c>
      <c r="L67" s="3">
        <v>3171.84</v>
      </c>
      <c r="M67" s="3">
        <v>3271.68</v>
      </c>
      <c r="N67" s="3">
        <v>2224.1</v>
      </c>
      <c r="O67" s="3">
        <v>1758.52</v>
      </c>
      <c r="P67" s="3">
        <v>2204.69</v>
      </c>
      <c r="Q67" s="3">
        <v>59.05</v>
      </c>
      <c r="R67" s="3">
        <v>60.13</v>
      </c>
      <c r="S67" s="3">
        <v>70</v>
      </c>
      <c r="T67" s="3">
        <v>46.52</v>
      </c>
      <c r="U67" s="3">
        <v>43.59</v>
      </c>
      <c r="V67" s="3">
        <v>46.69</v>
      </c>
      <c r="W67" s="3">
        <v>3322.27</v>
      </c>
      <c r="X67" s="3">
        <v>2062.4366666666701</v>
      </c>
      <c r="Y67" s="3">
        <v>63.06</v>
      </c>
      <c r="Z67" s="3">
        <v>45.6</v>
      </c>
      <c r="AA67" s="3">
        <v>0.46769134563122999</v>
      </c>
      <c r="AB67" s="3">
        <v>0.46769134563122999</v>
      </c>
      <c r="AC67" s="3">
        <v>2.96847939096338E-2</v>
      </c>
      <c r="AD67" s="3">
        <v>0.130245120073753</v>
      </c>
      <c r="AE67" s="1" t="s">
        <v>38</v>
      </c>
      <c r="AF67" s="4">
        <f t="shared" si="6"/>
        <v>70</v>
      </c>
      <c r="AG67" s="4">
        <f t="shared" si="7"/>
        <v>43.59</v>
      </c>
      <c r="AH67" s="5">
        <f t="shared" si="8"/>
        <v>1.6058729066299609</v>
      </c>
      <c r="AI67" s="4">
        <f t="shared" si="9"/>
        <v>54.330000000000005</v>
      </c>
      <c r="AJ67" s="5">
        <f t="shared" si="10"/>
        <v>10.355487434206076</v>
      </c>
      <c r="AK67" s="5">
        <f t="shared" si="11"/>
        <v>0.1906034867330402</v>
      </c>
    </row>
    <row r="68" spans="1:37" s="2" customFormat="1" ht="15">
      <c r="A68" s="1" t="s">
        <v>367</v>
      </c>
      <c r="B68" s="1" t="s">
        <v>368</v>
      </c>
      <c r="C68" s="1">
        <v>519</v>
      </c>
      <c r="D68" s="3">
        <v>519</v>
      </c>
      <c r="E68" s="1" t="s">
        <v>369</v>
      </c>
      <c r="F68" s="1" t="s">
        <v>370</v>
      </c>
      <c r="G68" s="1" t="s">
        <v>371</v>
      </c>
      <c r="H68" s="1" t="s">
        <v>372</v>
      </c>
      <c r="I68" s="1" t="s">
        <v>373</v>
      </c>
      <c r="J68" s="1" t="s">
        <v>33</v>
      </c>
      <c r="K68" s="3">
        <v>1408.78</v>
      </c>
      <c r="L68" s="3">
        <v>1471.06</v>
      </c>
      <c r="M68" s="3">
        <v>1133.3599999999999</v>
      </c>
      <c r="N68" s="3">
        <v>794.59</v>
      </c>
      <c r="O68" s="3">
        <v>795.23</v>
      </c>
      <c r="P68" s="3">
        <v>886.37</v>
      </c>
      <c r="Q68" s="3">
        <v>70.63</v>
      </c>
      <c r="R68" s="3">
        <v>83.42</v>
      </c>
      <c r="S68" s="3">
        <v>72.53</v>
      </c>
      <c r="T68" s="3">
        <v>49.71</v>
      </c>
      <c r="U68" s="3">
        <v>58.96</v>
      </c>
      <c r="V68" s="3">
        <v>56.14</v>
      </c>
      <c r="W68" s="3">
        <v>1337.7333333333299</v>
      </c>
      <c r="X68" s="3">
        <v>825.39666666666699</v>
      </c>
      <c r="Y68" s="3">
        <v>75.526666666666699</v>
      </c>
      <c r="Z68" s="3">
        <v>54.936666666666703</v>
      </c>
      <c r="AA68" s="3">
        <v>0.459216739426275</v>
      </c>
      <c r="AB68" s="3">
        <v>0.459216739426275</v>
      </c>
      <c r="AC68" s="3">
        <v>1.6876772854275801E-2</v>
      </c>
      <c r="AD68" s="3">
        <v>0.103801617332931</v>
      </c>
      <c r="AE68" s="1" t="s">
        <v>38</v>
      </c>
      <c r="AF68" s="4">
        <f t="shared" si="6"/>
        <v>83.42</v>
      </c>
      <c r="AG68" s="4">
        <f t="shared" si="7"/>
        <v>49.71</v>
      </c>
      <c r="AH68" s="5">
        <f t="shared" si="8"/>
        <v>1.6781331723999195</v>
      </c>
      <c r="AI68" s="4">
        <f t="shared" si="9"/>
        <v>65.231666666666669</v>
      </c>
      <c r="AJ68" s="5">
        <f t="shared" si="10"/>
        <v>12.459032733991316</v>
      </c>
      <c r="AK68" s="5">
        <f t="shared" si="11"/>
        <v>0.19099669486687931</v>
      </c>
    </row>
    <row r="69" spans="1:37" s="2" customFormat="1" ht="15">
      <c r="A69" s="1" t="s">
        <v>374</v>
      </c>
      <c r="B69" s="1" t="s">
        <v>375</v>
      </c>
      <c r="C69" s="1">
        <v>2456</v>
      </c>
      <c r="D69" s="3">
        <v>2456</v>
      </c>
      <c r="E69" s="1" t="s">
        <v>376</v>
      </c>
      <c r="F69" s="1" t="s">
        <v>33</v>
      </c>
      <c r="G69" s="1" t="s">
        <v>377</v>
      </c>
      <c r="H69" s="1" t="s">
        <v>192</v>
      </c>
      <c r="I69" s="1" t="s">
        <v>378</v>
      </c>
      <c r="J69" s="1" t="s">
        <v>33</v>
      </c>
      <c r="K69" s="3">
        <v>6071.09</v>
      </c>
      <c r="L69" s="3">
        <v>5744.7</v>
      </c>
      <c r="M69" s="3">
        <v>5078.57</v>
      </c>
      <c r="N69" s="3">
        <v>6105.66</v>
      </c>
      <c r="O69" s="3">
        <v>6327.76</v>
      </c>
      <c r="P69" s="3">
        <v>7298.84</v>
      </c>
      <c r="Q69" s="3">
        <v>56.86</v>
      </c>
      <c r="R69" s="3">
        <v>60.86</v>
      </c>
      <c r="S69" s="3">
        <v>60.71</v>
      </c>
      <c r="T69" s="3">
        <v>71.349999999999994</v>
      </c>
      <c r="U69" s="3">
        <v>87.65</v>
      </c>
      <c r="V69" s="3">
        <v>86.37</v>
      </c>
      <c r="W69" s="3">
        <v>5631.4533333333302</v>
      </c>
      <c r="X69" s="3">
        <v>6577.42</v>
      </c>
      <c r="Y69" s="3">
        <v>59.476666666666702</v>
      </c>
      <c r="Z69" s="3">
        <v>81.790000000000006</v>
      </c>
      <c r="AA69" s="3">
        <v>-0.45960066910219999</v>
      </c>
      <c r="AB69" s="3">
        <v>0.45960066910219999</v>
      </c>
      <c r="AC69" s="3">
        <v>4.3810211975405203E-2</v>
      </c>
      <c r="AD69" s="3">
        <v>0.155606818172985</v>
      </c>
      <c r="AE69" s="1" t="s">
        <v>38</v>
      </c>
      <c r="AF69" s="4">
        <f t="shared" si="6"/>
        <v>87.65</v>
      </c>
      <c r="AG69" s="4">
        <f t="shared" si="7"/>
        <v>56.86</v>
      </c>
      <c r="AH69" s="5">
        <f t="shared" si="8"/>
        <v>1.5415054519873375</v>
      </c>
      <c r="AI69" s="4">
        <f t="shared" si="9"/>
        <v>70.63333333333334</v>
      </c>
      <c r="AJ69" s="5">
        <f t="shared" si="10"/>
        <v>13.575113504743429</v>
      </c>
      <c r="AK69" s="5">
        <f t="shared" si="11"/>
        <v>0.19219131908556056</v>
      </c>
    </row>
    <row r="70" spans="1:37" s="2" customFormat="1" ht="15">
      <c r="A70" s="1" t="s">
        <v>379</v>
      </c>
      <c r="B70" s="1" t="s">
        <v>380</v>
      </c>
      <c r="C70" s="1">
        <v>1531</v>
      </c>
      <c r="D70" s="3">
        <v>1531</v>
      </c>
      <c r="E70" s="1" t="s">
        <v>381</v>
      </c>
      <c r="F70" s="1" t="s">
        <v>33</v>
      </c>
      <c r="G70" s="1" t="s">
        <v>33</v>
      </c>
      <c r="H70" s="1" t="s">
        <v>192</v>
      </c>
      <c r="I70" s="1" t="s">
        <v>33</v>
      </c>
      <c r="J70" s="1" t="s">
        <v>33</v>
      </c>
      <c r="K70" s="3">
        <v>4541.9799999999996</v>
      </c>
      <c r="L70" s="3">
        <v>4433.97</v>
      </c>
      <c r="M70" s="3">
        <v>3154</v>
      </c>
      <c r="N70" s="3">
        <v>5440.87</v>
      </c>
      <c r="O70" s="3">
        <v>4130.6400000000003</v>
      </c>
      <c r="P70" s="3">
        <v>4605.9399999999996</v>
      </c>
      <c r="Q70" s="3">
        <v>69.55</v>
      </c>
      <c r="R70" s="3">
        <v>76.790000000000006</v>
      </c>
      <c r="S70" s="3">
        <v>61.64</v>
      </c>
      <c r="T70" s="3">
        <v>103.95</v>
      </c>
      <c r="U70" s="3">
        <v>93.54</v>
      </c>
      <c r="V70" s="3">
        <v>89.11</v>
      </c>
      <c r="W70" s="3">
        <v>4043.3166666666698</v>
      </c>
      <c r="X70" s="3">
        <v>4725.8166666666702</v>
      </c>
      <c r="Y70" s="3">
        <v>69.326666666666696</v>
      </c>
      <c r="Z70" s="3">
        <v>95.533333333333303</v>
      </c>
      <c r="AA70" s="3">
        <v>-0.46259380858038901</v>
      </c>
      <c r="AB70" s="3">
        <v>0.46259380858038901</v>
      </c>
      <c r="AC70" s="3">
        <v>1.3430737103767999E-2</v>
      </c>
      <c r="AD70" s="3">
        <v>9.5203316796994397E-2</v>
      </c>
      <c r="AE70" s="1" t="s">
        <v>38</v>
      </c>
      <c r="AF70" s="4">
        <f t="shared" si="6"/>
        <v>103.95</v>
      </c>
      <c r="AG70" s="4">
        <f t="shared" si="7"/>
        <v>61.64</v>
      </c>
      <c r="AH70" s="5">
        <f t="shared" si="8"/>
        <v>1.686404931862427</v>
      </c>
      <c r="AI70" s="4">
        <f t="shared" si="9"/>
        <v>82.43</v>
      </c>
      <c r="AJ70" s="5">
        <f t="shared" si="10"/>
        <v>15.881391626680584</v>
      </c>
      <c r="AK70" s="5">
        <f t="shared" si="11"/>
        <v>0.19266519018173703</v>
      </c>
    </row>
    <row r="71" spans="1:37" s="2" customFormat="1" ht="15">
      <c r="A71" s="1" t="s">
        <v>382</v>
      </c>
      <c r="B71" s="1" t="s">
        <v>383</v>
      </c>
      <c r="C71" s="1">
        <v>1191</v>
      </c>
      <c r="D71" s="3">
        <v>1191</v>
      </c>
      <c r="E71" s="1" t="s">
        <v>384</v>
      </c>
      <c r="F71" s="1" t="s">
        <v>385</v>
      </c>
      <c r="G71" s="1" t="s">
        <v>386</v>
      </c>
      <c r="H71" s="1" t="s">
        <v>192</v>
      </c>
      <c r="I71" s="1" t="s">
        <v>387</v>
      </c>
      <c r="J71" s="1" t="s">
        <v>388</v>
      </c>
      <c r="K71" s="3">
        <v>32955.9</v>
      </c>
      <c r="L71" s="3">
        <v>29339.01</v>
      </c>
      <c r="M71" s="3">
        <v>26063.57</v>
      </c>
      <c r="N71" s="3">
        <v>21109.07</v>
      </c>
      <c r="O71" s="3">
        <v>14160.34</v>
      </c>
      <c r="P71" s="3">
        <v>18684.54</v>
      </c>
      <c r="Q71" s="3">
        <v>658.21</v>
      </c>
      <c r="R71" s="3">
        <v>662.8</v>
      </c>
      <c r="S71" s="3">
        <v>664.46</v>
      </c>
      <c r="T71" s="3">
        <v>526.07000000000005</v>
      </c>
      <c r="U71" s="3">
        <v>418.28</v>
      </c>
      <c r="V71" s="3">
        <v>471.5</v>
      </c>
      <c r="W71" s="3">
        <v>29452.8266666667</v>
      </c>
      <c r="X71" s="3">
        <v>17984.650000000001</v>
      </c>
      <c r="Y71" s="3">
        <v>661.82333333333304</v>
      </c>
      <c r="Z71" s="3">
        <v>471.95</v>
      </c>
      <c r="AA71" s="3">
        <v>0.48781213277207403</v>
      </c>
      <c r="AB71" s="3">
        <v>0.48781213277207403</v>
      </c>
      <c r="AC71" s="3">
        <v>2.5469125977591999E-2</v>
      </c>
      <c r="AD71" s="3">
        <v>0.12170611015735799</v>
      </c>
      <c r="AE71" s="1" t="s">
        <v>38</v>
      </c>
      <c r="AF71" s="4">
        <f t="shared" si="6"/>
        <v>664.46</v>
      </c>
      <c r="AG71" s="4">
        <f t="shared" si="7"/>
        <v>418.28</v>
      </c>
      <c r="AH71" s="5">
        <f t="shared" si="8"/>
        <v>1.5885531223104143</v>
      </c>
      <c r="AI71" s="4">
        <f t="shared" si="9"/>
        <v>566.88666666666666</v>
      </c>
      <c r="AJ71" s="5">
        <f t="shared" si="10"/>
        <v>109.4608897582457</v>
      </c>
      <c r="AK71" s="5">
        <f t="shared" si="11"/>
        <v>0.1930913111819747</v>
      </c>
    </row>
    <row r="72" spans="1:37" s="2" customFormat="1" ht="15">
      <c r="A72" s="1" t="s">
        <v>389</v>
      </c>
      <c r="B72" s="1" t="s">
        <v>390</v>
      </c>
      <c r="C72" s="1">
        <v>1107</v>
      </c>
      <c r="D72" s="3">
        <v>1107</v>
      </c>
      <c r="E72" s="1" t="s">
        <v>391</v>
      </c>
      <c r="F72" s="1" t="s">
        <v>33</v>
      </c>
      <c r="G72" s="1" t="s">
        <v>392</v>
      </c>
      <c r="H72" s="1" t="s">
        <v>33</v>
      </c>
      <c r="I72" s="1" t="s">
        <v>33</v>
      </c>
      <c r="J72" s="1" t="s">
        <v>33</v>
      </c>
      <c r="K72" s="3">
        <v>3216.79</v>
      </c>
      <c r="L72" s="3">
        <v>2195.5700000000002</v>
      </c>
      <c r="M72" s="3">
        <v>1962.39</v>
      </c>
      <c r="N72" s="3">
        <v>3089.77</v>
      </c>
      <c r="O72" s="3">
        <v>2370.86</v>
      </c>
      <c r="P72" s="3">
        <v>3063.05</v>
      </c>
      <c r="Q72" s="3">
        <v>69.47</v>
      </c>
      <c r="R72" s="3">
        <v>53.63</v>
      </c>
      <c r="S72" s="3">
        <v>54.1</v>
      </c>
      <c r="T72" s="3">
        <v>83.26</v>
      </c>
      <c r="U72" s="3">
        <v>75.73</v>
      </c>
      <c r="V72" s="3">
        <v>83.58</v>
      </c>
      <c r="W72" s="3">
        <v>2458.25</v>
      </c>
      <c r="X72" s="3">
        <v>2841.2266666666701</v>
      </c>
      <c r="Y72" s="3">
        <v>59.066666666666698</v>
      </c>
      <c r="Z72" s="3">
        <v>80.856666666666698</v>
      </c>
      <c r="AA72" s="3">
        <v>-0.453022531365534</v>
      </c>
      <c r="AB72" s="3">
        <v>0.453022531365534</v>
      </c>
      <c r="AC72" s="3">
        <v>3.4590454891583203E-2</v>
      </c>
      <c r="AD72" s="3">
        <v>0.13965440878891</v>
      </c>
      <c r="AE72" s="1" t="s">
        <v>38</v>
      </c>
      <c r="AF72" s="4">
        <f t="shared" si="6"/>
        <v>83.58</v>
      </c>
      <c r="AG72" s="4">
        <f t="shared" si="7"/>
        <v>53.63</v>
      </c>
      <c r="AH72" s="5">
        <f t="shared" si="8"/>
        <v>1.5584560880104419</v>
      </c>
      <c r="AI72" s="4">
        <f t="shared" si="9"/>
        <v>69.961666666666659</v>
      </c>
      <c r="AJ72" s="5">
        <f t="shared" si="10"/>
        <v>13.521360015422506</v>
      </c>
      <c r="AK72" s="5">
        <f t="shared" si="11"/>
        <v>0.19326812324019116</v>
      </c>
    </row>
    <row r="73" spans="1:37" s="2" customFormat="1" ht="15">
      <c r="A73" s="1" t="s">
        <v>393</v>
      </c>
      <c r="B73" s="1" t="s">
        <v>394</v>
      </c>
      <c r="C73" s="1">
        <v>1291</v>
      </c>
      <c r="D73" s="3">
        <v>1291</v>
      </c>
      <c r="E73" s="1" t="s">
        <v>395</v>
      </c>
      <c r="F73" s="1" t="s">
        <v>33</v>
      </c>
      <c r="G73" s="1" t="s">
        <v>396</v>
      </c>
      <c r="H73" s="1" t="s">
        <v>33</v>
      </c>
      <c r="I73" s="1" t="s">
        <v>33</v>
      </c>
      <c r="J73" s="1" t="s">
        <v>33</v>
      </c>
      <c r="K73" s="3">
        <v>4765.41</v>
      </c>
      <c r="L73" s="3">
        <v>4647.26</v>
      </c>
      <c r="M73" s="3">
        <v>4606.7700000000004</v>
      </c>
      <c r="N73" s="3">
        <v>3382.76</v>
      </c>
      <c r="O73" s="3">
        <v>2323.56</v>
      </c>
      <c r="P73" s="3">
        <v>3138.92</v>
      </c>
      <c r="Q73" s="3">
        <v>87.36</v>
      </c>
      <c r="R73" s="3">
        <v>96.36</v>
      </c>
      <c r="S73" s="3">
        <v>107.79</v>
      </c>
      <c r="T73" s="3">
        <v>77.38</v>
      </c>
      <c r="U73" s="3">
        <v>63</v>
      </c>
      <c r="V73" s="3">
        <v>72.7</v>
      </c>
      <c r="W73" s="3">
        <v>4673.1466666666702</v>
      </c>
      <c r="X73" s="3">
        <v>2948.4133333333298</v>
      </c>
      <c r="Y73" s="3">
        <v>97.17</v>
      </c>
      <c r="Z73" s="3">
        <v>71.026666666666699</v>
      </c>
      <c r="AA73" s="3">
        <v>0.45215018867634899</v>
      </c>
      <c r="AB73" s="3">
        <v>0.45215018867634899</v>
      </c>
      <c r="AC73" s="3">
        <v>2.6980981785148898E-2</v>
      </c>
      <c r="AD73" s="3">
        <v>0.12474513069646501</v>
      </c>
      <c r="AE73" s="1" t="s">
        <v>38</v>
      </c>
      <c r="AF73" s="4">
        <f t="shared" si="6"/>
        <v>107.79</v>
      </c>
      <c r="AG73" s="4">
        <f t="shared" si="7"/>
        <v>63</v>
      </c>
      <c r="AH73" s="5">
        <f t="shared" si="8"/>
        <v>1.710952380952381</v>
      </c>
      <c r="AI73" s="4">
        <f t="shared" si="9"/>
        <v>84.098333333333329</v>
      </c>
      <c r="AJ73" s="5">
        <f t="shared" si="10"/>
        <v>16.38584561951771</v>
      </c>
      <c r="AK73" s="5">
        <f t="shared" si="11"/>
        <v>0.19484150244179682</v>
      </c>
    </row>
    <row r="74" spans="1:37" s="2" customFormat="1" ht="15">
      <c r="A74" s="1" t="s">
        <v>397</v>
      </c>
      <c r="B74" s="1" t="s">
        <v>398</v>
      </c>
      <c r="C74" s="1">
        <v>2166</v>
      </c>
      <c r="D74" s="3">
        <v>2166</v>
      </c>
      <c r="E74" s="1" t="s">
        <v>399</v>
      </c>
      <c r="F74" s="1" t="s">
        <v>33</v>
      </c>
      <c r="G74" s="1" t="s">
        <v>400</v>
      </c>
      <c r="H74" s="1" t="s">
        <v>44</v>
      </c>
      <c r="I74" s="1" t="s">
        <v>33</v>
      </c>
      <c r="J74" s="1" t="s">
        <v>33</v>
      </c>
      <c r="K74" s="3">
        <v>9090.99</v>
      </c>
      <c r="L74" s="3">
        <v>8182.97</v>
      </c>
      <c r="M74" s="3">
        <v>7605.49</v>
      </c>
      <c r="N74" s="3">
        <v>5272.23</v>
      </c>
      <c r="O74" s="3">
        <v>4584.17</v>
      </c>
      <c r="P74" s="3">
        <v>4991.68</v>
      </c>
      <c r="Q74" s="3">
        <v>96.95</v>
      </c>
      <c r="R74" s="3">
        <v>98.7</v>
      </c>
      <c r="S74" s="3">
        <v>103.53</v>
      </c>
      <c r="T74" s="3">
        <v>70.16</v>
      </c>
      <c r="U74" s="3">
        <v>72.3</v>
      </c>
      <c r="V74" s="3">
        <v>67.260000000000005</v>
      </c>
      <c r="W74" s="3">
        <v>8293.15</v>
      </c>
      <c r="X74" s="3">
        <v>4949.3599999999997</v>
      </c>
      <c r="Y74" s="3">
        <v>99.726666666666702</v>
      </c>
      <c r="Z74" s="3">
        <v>69.906666666666695</v>
      </c>
      <c r="AA74" s="3">
        <v>0.51254928420106005</v>
      </c>
      <c r="AB74" s="3">
        <v>0.51254928420106005</v>
      </c>
      <c r="AC74" s="3">
        <v>4.1136547429145601E-4</v>
      </c>
      <c r="AD74" s="3">
        <v>3.1850852141121398E-2</v>
      </c>
      <c r="AE74" s="1" t="s">
        <v>38</v>
      </c>
      <c r="AF74" s="4">
        <f t="shared" si="6"/>
        <v>103.53</v>
      </c>
      <c r="AG74" s="4">
        <f t="shared" si="7"/>
        <v>67.260000000000005</v>
      </c>
      <c r="AH74" s="5">
        <f t="shared" si="8"/>
        <v>1.539250669045495</v>
      </c>
      <c r="AI74" s="4">
        <f t="shared" si="9"/>
        <v>84.816666666666677</v>
      </c>
      <c r="AJ74" s="5">
        <f t="shared" si="10"/>
        <v>16.552189784637758</v>
      </c>
      <c r="AK74" s="5">
        <f t="shared" si="11"/>
        <v>0.19515256181534002</v>
      </c>
    </row>
    <row r="75" spans="1:37" s="2" customFormat="1" ht="15">
      <c r="A75" s="1" t="s">
        <v>401</v>
      </c>
      <c r="B75" s="1" t="s">
        <v>402</v>
      </c>
      <c r="C75" s="1">
        <v>2376</v>
      </c>
      <c r="D75" s="3">
        <v>2376</v>
      </c>
      <c r="E75" s="1" t="s">
        <v>403</v>
      </c>
      <c r="F75" s="1" t="s">
        <v>33</v>
      </c>
      <c r="G75" s="1" t="s">
        <v>404</v>
      </c>
      <c r="H75" s="1" t="s">
        <v>405</v>
      </c>
      <c r="I75" s="1" t="s">
        <v>33</v>
      </c>
      <c r="J75" s="1" t="s">
        <v>33</v>
      </c>
      <c r="K75" s="3">
        <v>5942.86</v>
      </c>
      <c r="L75" s="3">
        <v>5145.0600000000004</v>
      </c>
      <c r="M75" s="3">
        <v>5279.16</v>
      </c>
      <c r="N75" s="3">
        <v>3377.56</v>
      </c>
      <c r="O75" s="3">
        <v>3061.16</v>
      </c>
      <c r="P75" s="3">
        <v>3485.09</v>
      </c>
      <c r="Q75" s="3">
        <v>57.59</v>
      </c>
      <c r="R75" s="3">
        <v>56.4</v>
      </c>
      <c r="S75" s="3">
        <v>65.31</v>
      </c>
      <c r="T75" s="3">
        <v>40.840000000000003</v>
      </c>
      <c r="U75" s="3">
        <v>43.88</v>
      </c>
      <c r="V75" s="3">
        <v>42.67</v>
      </c>
      <c r="W75" s="3">
        <v>5455.69333333333</v>
      </c>
      <c r="X75" s="3">
        <v>3307.9366666666701</v>
      </c>
      <c r="Y75" s="3">
        <v>59.766666666666701</v>
      </c>
      <c r="Z75" s="3">
        <v>42.463333333333303</v>
      </c>
      <c r="AA75" s="3">
        <v>0.493123456425619</v>
      </c>
      <c r="AB75" s="3">
        <v>0.493123456425619</v>
      </c>
      <c r="AC75" s="3">
        <v>1.7680290484433401E-2</v>
      </c>
      <c r="AD75" s="3">
        <v>0.105545176876973</v>
      </c>
      <c r="AE75" s="1" t="s">
        <v>38</v>
      </c>
      <c r="AF75" s="4">
        <f t="shared" si="6"/>
        <v>65.31</v>
      </c>
      <c r="AG75" s="4">
        <f t="shared" si="7"/>
        <v>40.840000000000003</v>
      </c>
      <c r="AH75" s="5">
        <f t="shared" si="8"/>
        <v>1.5991674828599411</v>
      </c>
      <c r="AI75" s="4">
        <f t="shared" si="9"/>
        <v>51.115000000000009</v>
      </c>
      <c r="AJ75" s="5">
        <f t="shared" si="10"/>
        <v>10.005935738350475</v>
      </c>
      <c r="AK75" s="5">
        <f t="shared" si="11"/>
        <v>0.19575341364277557</v>
      </c>
    </row>
    <row r="76" spans="1:37" s="2" customFormat="1" ht="15">
      <c r="A76" s="1" t="s">
        <v>462</v>
      </c>
      <c r="B76" s="1" t="s">
        <v>406</v>
      </c>
      <c r="C76" s="1">
        <v>1365</v>
      </c>
      <c r="D76" s="3">
        <v>1365</v>
      </c>
      <c r="E76" s="1" t="s">
        <v>407</v>
      </c>
      <c r="F76" s="1" t="s">
        <v>408</v>
      </c>
      <c r="G76" s="1" t="s">
        <v>409</v>
      </c>
      <c r="H76" s="1" t="s">
        <v>410</v>
      </c>
      <c r="I76" s="1" t="s">
        <v>411</v>
      </c>
      <c r="J76" s="1" t="s">
        <v>412</v>
      </c>
      <c r="K76" s="3">
        <v>30992.79</v>
      </c>
      <c r="L76" s="3">
        <v>29192.85</v>
      </c>
      <c r="M76" s="3">
        <v>25521.15</v>
      </c>
      <c r="N76" s="3">
        <v>18910.310000000001</v>
      </c>
      <c r="O76" s="3">
        <v>15122.13</v>
      </c>
      <c r="P76" s="3">
        <v>17091.68</v>
      </c>
      <c r="Q76" s="3">
        <v>535.57000000000005</v>
      </c>
      <c r="R76" s="3">
        <v>570.61</v>
      </c>
      <c r="S76" s="3">
        <v>562.94000000000005</v>
      </c>
      <c r="T76" s="3">
        <v>407.76</v>
      </c>
      <c r="U76" s="3">
        <v>386.49</v>
      </c>
      <c r="V76" s="3">
        <v>373.17</v>
      </c>
      <c r="W76" s="3">
        <v>28568.93</v>
      </c>
      <c r="X76" s="3">
        <v>17041.3733333333</v>
      </c>
      <c r="Y76" s="3">
        <v>556.37333333333299</v>
      </c>
      <c r="Z76" s="3">
        <v>389.14</v>
      </c>
      <c r="AA76" s="3">
        <v>0.51576399029421705</v>
      </c>
      <c r="AB76" s="3">
        <v>0.51576399029421705</v>
      </c>
      <c r="AC76" s="3">
        <v>3.4126068657761499E-4</v>
      </c>
      <c r="AD76" s="3">
        <v>3.0275689303103901E-2</v>
      </c>
      <c r="AE76" s="1" t="s">
        <v>38</v>
      </c>
      <c r="AF76" s="4">
        <f t="shared" si="6"/>
        <v>570.61</v>
      </c>
      <c r="AG76" s="4">
        <f t="shared" si="7"/>
        <v>373.17</v>
      </c>
      <c r="AH76" s="5">
        <f t="shared" si="8"/>
        <v>1.5290886191280113</v>
      </c>
      <c r="AI76" s="4">
        <f t="shared" si="9"/>
        <v>472.75666666666666</v>
      </c>
      <c r="AJ76" s="5">
        <f t="shared" si="10"/>
        <v>92.992292082014814</v>
      </c>
      <c r="AK76" s="5">
        <f t="shared" si="11"/>
        <v>0.1967022331756608</v>
      </c>
    </row>
    <row r="77" spans="1:37" s="2" customFormat="1" ht="15">
      <c r="A77" s="1" t="s">
        <v>413</v>
      </c>
      <c r="B77" s="1" t="s">
        <v>414</v>
      </c>
      <c r="C77" s="1">
        <v>1403</v>
      </c>
      <c r="D77" s="3">
        <v>1403</v>
      </c>
      <c r="E77" s="1" t="s">
        <v>33</v>
      </c>
      <c r="F77" s="1" t="s">
        <v>33</v>
      </c>
      <c r="G77" s="1" t="s">
        <v>33</v>
      </c>
      <c r="H77" s="1" t="s">
        <v>33</v>
      </c>
      <c r="I77" s="1" t="s">
        <v>33</v>
      </c>
      <c r="J77" s="1" t="s">
        <v>33</v>
      </c>
      <c r="K77" s="3">
        <v>3133.66</v>
      </c>
      <c r="L77" s="3">
        <v>2278.5500000000002</v>
      </c>
      <c r="M77" s="3">
        <v>2291.2399999999998</v>
      </c>
      <c r="N77" s="3">
        <v>3417.19</v>
      </c>
      <c r="O77" s="3">
        <v>2706.06</v>
      </c>
      <c r="P77" s="3">
        <v>3126.78</v>
      </c>
      <c r="Q77" s="3">
        <v>52.6</v>
      </c>
      <c r="R77" s="3">
        <v>43.26</v>
      </c>
      <c r="S77" s="3">
        <v>49.09</v>
      </c>
      <c r="T77" s="3">
        <v>71.58</v>
      </c>
      <c r="U77" s="3">
        <v>67.180000000000007</v>
      </c>
      <c r="V77" s="3">
        <v>66.319999999999993</v>
      </c>
      <c r="W77" s="3">
        <v>2567.8166666666698</v>
      </c>
      <c r="X77" s="3">
        <v>3083.3433333333301</v>
      </c>
      <c r="Y77" s="3">
        <v>48.316666666666698</v>
      </c>
      <c r="Z77" s="3">
        <v>68.36</v>
      </c>
      <c r="AA77" s="3">
        <v>-0.50063146944853498</v>
      </c>
      <c r="AB77" s="3">
        <v>0.50063146944853498</v>
      </c>
      <c r="AC77" s="3">
        <v>6.1821090886923797E-3</v>
      </c>
      <c r="AD77" s="3">
        <v>7.2598975345678704E-2</v>
      </c>
      <c r="AE77" s="1" t="s">
        <v>38</v>
      </c>
      <c r="AF77" s="4">
        <f t="shared" si="6"/>
        <v>71.58</v>
      </c>
      <c r="AG77" s="4">
        <f t="shared" si="7"/>
        <v>43.26</v>
      </c>
      <c r="AH77" s="5">
        <f t="shared" si="8"/>
        <v>1.6546463245492371</v>
      </c>
      <c r="AI77" s="4">
        <f t="shared" si="9"/>
        <v>58.338333333333331</v>
      </c>
      <c r="AJ77" s="5">
        <f t="shared" si="10"/>
        <v>11.515555421544725</v>
      </c>
      <c r="AK77" s="5">
        <f t="shared" si="11"/>
        <v>0.19739260214629706</v>
      </c>
    </row>
    <row r="78" spans="1:37" s="2" customFormat="1" ht="15">
      <c r="A78" s="1" t="s">
        <v>415</v>
      </c>
      <c r="B78" s="1" t="s">
        <v>416</v>
      </c>
      <c r="C78" s="1">
        <v>2323</v>
      </c>
      <c r="D78" s="3">
        <v>2323</v>
      </c>
      <c r="E78" s="1" t="s">
        <v>33</v>
      </c>
      <c r="F78" s="1" t="s">
        <v>33</v>
      </c>
      <c r="G78" s="1" t="s">
        <v>33</v>
      </c>
      <c r="H78" s="1" t="s">
        <v>33</v>
      </c>
      <c r="I78" s="1" t="s">
        <v>33</v>
      </c>
      <c r="J78" s="1" t="s">
        <v>33</v>
      </c>
      <c r="K78" s="3">
        <v>13157.07</v>
      </c>
      <c r="L78" s="3">
        <v>11554.31</v>
      </c>
      <c r="M78" s="3">
        <v>10389.58</v>
      </c>
      <c r="N78" s="3">
        <v>8107.31</v>
      </c>
      <c r="O78" s="3">
        <v>5286.8</v>
      </c>
      <c r="P78" s="3">
        <v>8176.67</v>
      </c>
      <c r="Q78" s="3">
        <v>130.51</v>
      </c>
      <c r="R78" s="3">
        <v>129.63999999999999</v>
      </c>
      <c r="S78" s="3">
        <v>131.55000000000001</v>
      </c>
      <c r="T78" s="3">
        <v>100.35</v>
      </c>
      <c r="U78" s="3">
        <v>77.56</v>
      </c>
      <c r="V78" s="3">
        <v>102.48</v>
      </c>
      <c r="W78" s="3">
        <v>11700.32</v>
      </c>
      <c r="X78" s="3">
        <v>7190.26</v>
      </c>
      <c r="Y78" s="3">
        <v>130.566666666667</v>
      </c>
      <c r="Z78" s="3">
        <v>93.463333333333296</v>
      </c>
      <c r="AA78" s="3">
        <v>0.48231423117861399</v>
      </c>
      <c r="AB78" s="3">
        <v>0.48231423117861399</v>
      </c>
      <c r="AC78" s="3">
        <v>4.2640464195915301E-2</v>
      </c>
      <c r="AD78" s="3">
        <v>0.15358891086388701</v>
      </c>
      <c r="AE78" s="1" t="s">
        <v>38</v>
      </c>
      <c r="AF78" s="4">
        <f t="shared" si="6"/>
        <v>131.55000000000001</v>
      </c>
      <c r="AG78" s="4">
        <f t="shared" si="7"/>
        <v>77.56</v>
      </c>
      <c r="AH78" s="5">
        <f t="shared" si="8"/>
        <v>1.6961062403300671</v>
      </c>
      <c r="AI78" s="4">
        <f t="shared" si="9"/>
        <v>112.01499999999999</v>
      </c>
      <c r="AJ78" s="5">
        <f t="shared" si="10"/>
        <v>22.128973541490922</v>
      </c>
      <c r="AK78" s="5">
        <f t="shared" si="11"/>
        <v>0.19755366282632617</v>
      </c>
    </row>
    <row r="79" spans="1:37" s="2" customFormat="1" ht="15">
      <c r="A79" s="1" t="s">
        <v>417</v>
      </c>
      <c r="B79" s="1" t="s">
        <v>418</v>
      </c>
      <c r="C79" s="1">
        <v>2014</v>
      </c>
      <c r="D79" s="3">
        <v>2014</v>
      </c>
      <c r="E79" s="1" t="s">
        <v>33</v>
      </c>
      <c r="F79" s="1" t="s">
        <v>33</v>
      </c>
      <c r="G79" s="1" t="s">
        <v>33</v>
      </c>
      <c r="H79" s="1" t="s">
        <v>33</v>
      </c>
      <c r="I79" s="1" t="s">
        <v>33</v>
      </c>
      <c r="J79" s="1" t="s">
        <v>33</v>
      </c>
      <c r="K79" s="3">
        <v>9841.52</v>
      </c>
      <c r="L79" s="3">
        <v>8787.9500000000007</v>
      </c>
      <c r="M79" s="3">
        <v>7306.2</v>
      </c>
      <c r="N79" s="3">
        <v>5534.23</v>
      </c>
      <c r="O79" s="3">
        <v>4191.71</v>
      </c>
      <c r="P79" s="3">
        <v>5787.78</v>
      </c>
      <c r="Q79" s="3">
        <v>113.17</v>
      </c>
      <c r="R79" s="3">
        <v>114.31</v>
      </c>
      <c r="S79" s="3">
        <v>107.25</v>
      </c>
      <c r="T79" s="3">
        <v>79.41</v>
      </c>
      <c r="U79" s="3">
        <v>71.290000000000006</v>
      </c>
      <c r="V79" s="3">
        <v>84.09</v>
      </c>
      <c r="W79" s="3">
        <v>8645.2233333333297</v>
      </c>
      <c r="X79" s="3">
        <v>5171.24</v>
      </c>
      <c r="Y79" s="3">
        <v>111.57666666666699</v>
      </c>
      <c r="Z79" s="3">
        <v>78.263333333333307</v>
      </c>
      <c r="AA79" s="3">
        <v>0.51162689403368</v>
      </c>
      <c r="AB79" s="3">
        <v>0.51162689403368</v>
      </c>
      <c r="AC79" s="3">
        <v>3.5228960498575402E-3</v>
      </c>
      <c r="AD79" s="3">
        <v>5.9536943242592399E-2</v>
      </c>
      <c r="AE79" s="1" t="s">
        <v>38</v>
      </c>
      <c r="AF79" s="4">
        <f t="shared" si="6"/>
        <v>114.31</v>
      </c>
      <c r="AG79" s="4">
        <f t="shared" si="7"/>
        <v>71.290000000000006</v>
      </c>
      <c r="AH79" s="5">
        <f t="shared" si="8"/>
        <v>1.6034506943470332</v>
      </c>
      <c r="AI79" s="4">
        <f t="shared" si="9"/>
        <v>94.92</v>
      </c>
      <c r="AJ79" s="5">
        <f t="shared" si="10"/>
        <v>18.853590639451195</v>
      </c>
      <c r="AK79" s="5">
        <f t="shared" si="11"/>
        <v>0.19862611293142851</v>
      </c>
    </row>
    <row r="80" spans="1:37" s="2" customFormat="1" ht="15">
      <c r="A80" s="1" t="s">
        <v>419</v>
      </c>
      <c r="B80" s="1" t="s">
        <v>420</v>
      </c>
      <c r="C80" s="1">
        <v>1930</v>
      </c>
      <c r="D80" s="3">
        <v>1930</v>
      </c>
      <c r="E80" s="1" t="s">
        <v>421</v>
      </c>
      <c r="F80" s="1" t="s">
        <v>422</v>
      </c>
      <c r="G80" s="1" t="s">
        <v>423</v>
      </c>
      <c r="H80" s="1" t="s">
        <v>57</v>
      </c>
      <c r="I80" s="1" t="s">
        <v>424</v>
      </c>
      <c r="J80" s="1" t="s">
        <v>33</v>
      </c>
      <c r="K80" s="3">
        <v>9551.1</v>
      </c>
      <c r="L80" s="3">
        <v>7806.79</v>
      </c>
      <c r="M80" s="3">
        <v>8500.08</v>
      </c>
      <c r="N80" s="3">
        <v>4756.84</v>
      </c>
      <c r="O80" s="3">
        <v>5044.49</v>
      </c>
      <c r="P80" s="3">
        <v>6514.63</v>
      </c>
      <c r="Q80" s="3">
        <v>114.8</v>
      </c>
      <c r="R80" s="3">
        <v>106.14</v>
      </c>
      <c r="S80" s="3">
        <v>130.41999999999999</v>
      </c>
      <c r="T80" s="3">
        <v>71.349999999999994</v>
      </c>
      <c r="U80" s="3">
        <v>89.68</v>
      </c>
      <c r="V80" s="3">
        <v>98.94</v>
      </c>
      <c r="W80" s="3">
        <v>8619.3233333333301</v>
      </c>
      <c r="X80" s="3">
        <v>5438.65333333333</v>
      </c>
      <c r="Y80" s="3">
        <v>117.12</v>
      </c>
      <c r="Z80" s="3">
        <v>86.656666666666695</v>
      </c>
      <c r="AA80" s="3">
        <v>0.43460481061890699</v>
      </c>
      <c r="AB80" s="3">
        <v>0.43460481061890699</v>
      </c>
      <c r="AC80" s="3">
        <v>4.8479024698497103E-2</v>
      </c>
      <c r="AD80" s="3">
        <v>0.161695571190345</v>
      </c>
      <c r="AE80" s="1" t="s">
        <v>38</v>
      </c>
      <c r="AF80" s="4">
        <f t="shared" si="6"/>
        <v>130.41999999999999</v>
      </c>
      <c r="AG80" s="4">
        <f t="shared" si="7"/>
        <v>71.349999999999994</v>
      </c>
      <c r="AH80" s="5">
        <f t="shared" si="8"/>
        <v>1.8278906797477226</v>
      </c>
      <c r="AI80" s="4">
        <f t="shared" si="9"/>
        <v>101.88833333333336</v>
      </c>
      <c r="AJ80" s="5">
        <f t="shared" si="10"/>
        <v>20.440986685252277</v>
      </c>
      <c r="AK80" s="5">
        <f t="shared" si="11"/>
        <v>0.20062146485779142</v>
      </c>
    </row>
    <row r="81" spans="1:37" s="2" customFormat="1" ht="15">
      <c r="A81" s="1" t="s">
        <v>425</v>
      </c>
      <c r="B81" s="1" t="s">
        <v>426</v>
      </c>
      <c r="C81" s="1">
        <v>1877</v>
      </c>
      <c r="D81" s="3">
        <v>1877</v>
      </c>
      <c r="E81" s="1" t="s">
        <v>427</v>
      </c>
      <c r="F81" s="1" t="s">
        <v>33</v>
      </c>
      <c r="G81" s="1" t="s">
        <v>428</v>
      </c>
      <c r="H81" s="1" t="s">
        <v>429</v>
      </c>
      <c r="I81" s="1" t="s">
        <v>33</v>
      </c>
      <c r="J81" s="1" t="s">
        <v>33</v>
      </c>
      <c r="K81" s="3">
        <v>5095.83</v>
      </c>
      <c r="L81" s="3">
        <v>4564.8900000000003</v>
      </c>
      <c r="M81" s="3">
        <v>4686.91</v>
      </c>
      <c r="N81" s="3">
        <v>2884.99</v>
      </c>
      <c r="O81" s="3">
        <v>2565.23</v>
      </c>
      <c r="P81" s="3">
        <v>3282.08</v>
      </c>
      <c r="Q81" s="3">
        <v>63.05</v>
      </c>
      <c r="R81" s="3">
        <v>63.89</v>
      </c>
      <c r="S81" s="3">
        <v>74.03</v>
      </c>
      <c r="T81" s="3">
        <v>44.54</v>
      </c>
      <c r="U81" s="3">
        <v>46.94</v>
      </c>
      <c r="V81" s="3">
        <v>51.31</v>
      </c>
      <c r="W81" s="3">
        <v>4782.5433333333303</v>
      </c>
      <c r="X81" s="3">
        <v>2910.7666666666701</v>
      </c>
      <c r="Y81" s="3">
        <v>66.989999999999995</v>
      </c>
      <c r="Z81" s="3">
        <v>47.5966666666667</v>
      </c>
      <c r="AA81" s="3">
        <v>0.49308521095040803</v>
      </c>
      <c r="AB81" s="3">
        <v>0.49308521095040803</v>
      </c>
      <c r="AC81" s="3">
        <v>1.54750572414013E-2</v>
      </c>
      <c r="AD81" s="3">
        <v>0.100847365561208</v>
      </c>
      <c r="AE81" s="1" t="s">
        <v>38</v>
      </c>
      <c r="AF81" s="4">
        <f t="shared" si="6"/>
        <v>74.03</v>
      </c>
      <c r="AG81" s="4">
        <f t="shared" si="7"/>
        <v>44.54</v>
      </c>
      <c r="AH81" s="5">
        <f t="shared" si="8"/>
        <v>1.6621014818140998</v>
      </c>
      <c r="AI81" s="4">
        <f t="shared" si="9"/>
        <v>57.293333333333329</v>
      </c>
      <c r="AJ81" s="5">
        <f t="shared" si="10"/>
        <v>11.510087170246271</v>
      </c>
      <c r="AK81" s="5">
        <f t="shared" si="11"/>
        <v>0.2008974954080685</v>
      </c>
    </row>
    <row r="82" spans="1:37" s="2" customFormat="1" ht="15">
      <c r="A82" s="1" t="s">
        <v>430</v>
      </c>
      <c r="B82" s="1" t="s">
        <v>431</v>
      </c>
      <c r="C82" s="1">
        <v>1433</v>
      </c>
      <c r="D82" s="3">
        <v>1433</v>
      </c>
      <c r="E82" s="1" t="s">
        <v>33</v>
      </c>
      <c r="F82" s="1" t="s">
        <v>33</v>
      </c>
      <c r="G82" s="1" t="s">
        <v>33</v>
      </c>
      <c r="H82" s="1" t="s">
        <v>33</v>
      </c>
      <c r="I82" s="1" t="s">
        <v>33</v>
      </c>
      <c r="J82" s="1" t="s">
        <v>33</v>
      </c>
      <c r="K82" s="3">
        <v>2550.69</v>
      </c>
      <c r="L82" s="3">
        <v>2210.5700000000002</v>
      </c>
      <c r="M82" s="3">
        <v>2112.2600000000002</v>
      </c>
      <c r="N82" s="3">
        <v>3024.6</v>
      </c>
      <c r="O82" s="3">
        <v>2636.49</v>
      </c>
      <c r="P82" s="3">
        <v>2687.43</v>
      </c>
      <c r="Q82" s="3">
        <v>41.87</v>
      </c>
      <c r="R82" s="3">
        <v>41.05</v>
      </c>
      <c r="S82" s="3">
        <v>44.26</v>
      </c>
      <c r="T82" s="3">
        <v>61.96</v>
      </c>
      <c r="U82" s="3">
        <v>64.010000000000005</v>
      </c>
      <c r="V82" s="3">
        <v>55.74</v>
      </c>
      <c r="W82" s="3">
        <v>2291.17333333333</v>
      </c>
      <c r="X82" s="3">
        <v>2782.84</v>
      </c>
      <c r="Y82" s="3">
        <v>42.393333333333302</v>
      </c>
      <c r="Z82" s="3">
        <v>60.57</v>
      </c>
      <c r="AA82" s="3">
        <v>-0.51476600328008804</v>
      </c>
      <c r="AB82" s="3">
        <v>0.51476600328008804</v>
      </c>
      <c r="AC82" s="3">
        <v>1.01919603473538E-2</v>
      </c>
      <c r="AD82" s="3">
        <v>8.6487505097523495E-2</v>
      </c>
      <c r="AE82" s="1" t="s">
        <v>38</v>
      </c>
      <c r="AF82" s="4">
        <f t="shared" si="6"/>
        <v>64.010000000000005</v>
      </c>
      <c r="AG82" s="4">
        <f t="shared" si="7"/>
        <v>41.05</v>
      </c>
      <c r="AH82" s="5">
        <f t="shared" si="8"/>
        <v>1.5593179049939101</v>
      </c>
      <c r="AI82" s="4">
        <f t="shared" si="9"/>
        <v>51.481666666666662</v>
      </c>
      <c r="AJ82" s="5">
        <f t="shared" si="10"/>
        <v>10.375396699243218</v>
      </c>
      <c r="AK82" s="5">
        <f t="shared" si="11"/>
        <v>0.20153575769840174</v>
      </c>
    </row>
    <row r="83" spans="1:37" s="2" customFormat="1" ht="15">
      <c r="A83" s="1" t="s">
        <v>432</v>
      </c>
      <c r="B83" s="1" t="s">
        <v>433</v>
      </c>
      <c r="C83" s="1">
        <v>1712</v>
      </c>
      <c r="D83" s="3">
        <v>1712</v>
      </c>
      <c r="E83" s="1" t="s">
        <v>434</v>
      </c>
      <c r="F83" s="1" t="s">
        <v>435</v>
      </c>
      <c r="G83" s="1" t="s">
        <v>436</v>
      </c>
      <c r="H83" s="1" t="s">
        <v>107</v>
      </c>
      <c r="I83" s="1" t="s">
        <v>437</v>
      </c>
      <c r="J83" s="1" t="s">
        <v>33</v>
      </c>
      <c r="K83" s="3">
        <v>6046.27</v>
      </c>
      <c r="L83" s="3">
        <v>5729.35</v>
      </c>
      <c r="M83" s="3">
        <v>4937.6400000000003</v>
      </c>
      <c r="N83" s="3">
        <v>3414.31</v>
      </c>
      <c r="O83" s="3">
        <v>3039.02</v>
      </c>
      <c r="P83" s="3">
        <v>3384.73</v>
      </c>
      <c r="Q83" s="3">
        <v>82.35</v>
      </c>
      <c r="R83" s="3">
        <v>88.26</v>
      </c>
      <c r="S83" s="3">
        <v>85.84</v>
      </c>
      <c r="T83" s="3">
        <v>58.03</v>
      </c>
      <c r="U83" s="3">
        <v>61.22</v>
      </c>
      <c r="V83" s="3">
        <v>58.25</v>
      </c>
      <c r="W83" s="3">
        <v>5571.0866666666698</v>
      </c>
      <c r="X83" s="3">
        <v>3279.3533333333298</v>
      </c>
      <c r="Y83" s="3">
        <v>85.483333333333306</v>
      </c>
      <c r="Z83" s="3">
        <v>59.1666666666667</v>
      </c>
      <c r="AA83" s="3">
        <v>0.53085854669790999</v>
      </c>
      <c r="AB83" s="3">
        <v>0.53085854669790999</v>
      </c>
      <c r="AC83" s="3">
        <v>6.0279000029999697E-4</v>
      </c>
      <c r="AD83" s="3">
        <v>3.67099489629958E-2</v>
      </c>
      <c r="AE83" s="1" t="s">
        <v>38</v>
      </c>
      <c r="AF83" s="4">
        <f t="shared" si="6"/>
        <v>88.26</v>
      </c>
      <c r="AG83" s="4">
        <f t="shared" si="7"/>
        <v>58.03</v>
      </c>
      <c r="AH83" s="5">
        <f t="shared" si="8"/>
        <v>1.5209374461485439</v>
      </c>
      <c r="AI83" s="4">
        <f t="shared" si="9"/>
        <v>72.325000000000003</v>
      </c>
      <c r="AJ83" s="5">
        <f t="shared" si="10"/>
        <v>14.579806240139071</v>
      </c>
      <c r="AK83" s="5">
        <f t="shared" si="11"/>
        <v>0.20158736591965531</v>
      </c>
    </row>
    <row r="84" spans="1:37" s="2" customFormat="1" ht="15">
      <c r="A84" s="1" t="s">
        <v>438</v>
      </c>
      <c r="B84" s="1" t="s">
        <v>439</v>
      </c>
      <c r="C84" s="1">
        <v>1526</v>
      </c>
      <c r="D84" s="3">
        <v>1526</v>
      </c>
      <c r="E84" s="1" t="s">
        <v>33</v>
      </c>
      <c r="F84" s="1" t="s">
        <v>33</v>
      </c>
      <c r="G84" s="1" t="s">
        <v>33</v>
      </c>
      <c r="H84" s="1" t="s">
        <v>33</v>
      </c>
      <c r="I84" s="1" t="s">
        <v>33</v>
      </c>
      <c r="J84" s="1" t="s">
        <v>33</v>
      </c>
      <c r="K84" s="3">
        <v>5646.75</v>
      </c>
      <c r="L84" s="3">
        <v>4652.0200000000004</v>
      </c>
      <c r="M84" s="3">
        <v>4835.46</v>
      </c>
      <c r="N84" s="3">
        <v>3548.7</v>
      </c>
      <c r="O84" s="3">
        <v>2327.12</v>
      </c>
      <c r="P84" s="3">
        <v>3506.98</v>
      </c>
      <c r="Q84" s="3">
        <v>86.76</v>
      </c>
      <c r="R84" s="3">
        <v>80.849999999999994</v>
      </c>
      <c r="S84" s="3">
        <v>94.83</v>
      </c>
      <c r="T84" s="3">
        <v>68.03</v>
      </c>
      <c r="U84" s="3">
        <v>52.88</v>
      </c>
      <c r="V84" s="3">
        <v>68.08</v>
      </c>
      <c r="W84" s="3">
        <v>5044.7433333333302</v>
      </c>
      <c r="X84" s="3">
        <v>3127.6</v>
      </c>
      <c r="Y84" s="3">
        <v>87.48</v>
      </c>
      <c r="Z84" s="3">
        <v>62.996666666666698</v>
      </c>
      <c r="AA84" s="3">
        <v>0.473677726863863</v>
      </c>
      <c r="AB84" s="3">
        <v>0.473677726863863</v>
      </c>
      <c r="AC84" s="3">
        <v>2.1189905439133599E-2</v>
      </c>
      <c r="AD84" s="3">
        <v>0.11305365734289199</v>
      </c>
      <c r="AE84" s="1" t="s">
        <v>38</v>
      </c>
      <c r="AF84" s="4">
        <f t="shared" si="6"/>
        <v>94.83</v>
      </c>
      <c r="AG84" s="4">
        <f t="shared" si="7"/>
        <v>52.88</v>
      </c>
      <c r="AH84" s="5">
        <f t="shared" si="8"/>
        <v>1.793305597579425</v>
      </c>
      <c r="AI84" s="4">
        <f t="shared" si="9"/>
        <v>75.23833333333333</v>
      </c>
      <c r="AJ84" s="5">
        <f t="shared" si="10"/>
        <v>15.173462909522852</v>
      </c>
      <c r="AK84" s="5">
        <f t="shared" si="11"/>
        <v>0.20167197008868953</v>
      </c>
    </row>
    <row r="85" spans="1:37" s="2" customFormat="1" ht="15">
      <c r="A85" s="1" t="s">
        <v>440</v>
      </c>
      <c r="B85" s="1" t="s">
        <v>441</v>
      </c>
      <c r="C85" s="1">
        <v>768</v>
      </c>
      <c r="D85" s="3">
        <v>768</v>
      </c>
      <c r="E85" s="1" t="s">
        <v>442</v>
      </c>
      <c r="F85" s="1" t="s">
        <v>443</v>
      </c>
      <c r="G85" s="1" t="s">
        <v>444</v>
      </c>
      <c r="H85" s="1" t="s">
        <v>107</v>
      </c>
      <c r="I85" s="1" t="s">
        <v>445</v>
      </c>
      <c r="J85" s="1" t="s">
        <v>33</v>
      </c>
      <c r="K85" s="3">
        <v>87543.32</v>
      </c>
      <c r="L85" s="3">
        <v>64695.27</v>
      </c>
      <c r="M85" s="3">
        <v>65110.42</v>
      </c>
      <c r="N85" s="3">
        <v>42466.81</v>
      </c>
      <c r="O85" s="3">
        <v>39940.160000000003</v>
      </c>
      <c r="P85" s="3">
        <v>47543.53</v>
      </c>
      <c r="Q85" s="3">
        <v>2814.16</v>
      </c>
      <c r="R85" s="3">
        <v>2352.35</v>
      </c>
      <c r="S85" s="3">
        <v>2671.66</v>
      </c>
      <c r="T85" s="3">
        <v>1703.41</v>
      </c>
      <c r="U85" s="3">
        <v>1898.89</v>
      </c>
      <c r="V85" s="3">
        <v>1931.01</v>
      </c>
      <c r="W85" s="3">
        <v>72449.67</v>
      </c>
      <c r="X85" s="3">
        <v>43316.833333333299</v>
      </c>
      <c r="Y85" s="3">
        <v>2612.7233333333302</v>
      </c>
      <c r="Z85" s="3">
        <v>1844.4366666666699</v>
      </c>
      <c r="AA85" s="3">
        <v>0.50237411143955102</v>
      </c>
      <c r="AB85" s="3">
        <v>0.50237411143955102</v>
      </c>
      <c r="AC85" s="3">
        <v>1.53375293777816E-2</v>
      </c>
      <c r="AD85" s="3">
        <v>0.10054952677783401</v>
      </c>
      <c r="AE85" s="1" t="s">
        <v>38</v>
      </c>
      <c r="AF85" s="4">
        <f t="shared" si="6"/>
        <v>2814.16</v>
      </c>
      <c r="AG85" s="4">
        <f t="shared" si="7"/>
        <v>1703.41</v>
      </c>
      <c r="AH85" s="5">
        <f t="shared" si="8"/>
        <v>1.6520743684726518</v>
      </c>
      <c r="AI85" s="4">
        <f t="shared" si="9"/>
        <v>2228.58</v>
      </c>
      <c r="AJ85" s="5">
        <f t="shared" si="10"/>
        <v>453.34087960385824</v>
      </c>
      <c r="AK85" s="5">
        <f t="shared" si="11"/>
        <v>0.20342140717580623</v>
      </c>
    </row>
    <row r="86" spans="1:37" s="2" customFormat="1" ht="15">
      <c r="A86" s="1" t="s">
        <v>446</v>
      </c>
      <c r="B86" s="1" t="s">
        <v>447</v>
      </c>
      <c r="C86" s="1">
        <v>1972</v>
      </c>
      <c r="D86" s="3">
        <v>1972</v>
      </c>
      <c r="E86" s="1" t="s">
        <v>448</v>
      </c>
      <c r="F86" s="1" t="s">
        <v>449</v>
      </c>
      <c r="G86" s="1" t="s">
        <v>450</v>
      </c>
      <c r="H86" s="1" t="s">
        <v>33</v>
      </c>
      <c r="I86" s="1" t="s">
        <v>451</v>
      </c>
      <c r="J86" s="1" t="s">
        <v>33</v>
      </c>
      <c r="K86" s="3">
        <v>8219.83</v>
      </c>
      <c r="L86" s="3">
        <v>6791.11</v>
      </c>
      <c r="M86" s="3">
        <v>7047.08</v>
      </c>
      <c r="N86" s="3">
        <v>10055.09</v>
      </c>
      <c r="O86" s="3">
        <v>8148.93</v>
      </c>
      <c r="P86" s="3">
        <v>8582.86</v>
      </c>
      <c r="Q86" s="3">
        <v>96.62</v>
      </c>
      <c r="R86" s="3">
        <v>90.29</v>
      </c>
      <c r="S86" s="3">
        <v>105.73</v>
      </c>
      <c r="T86" s="3">
        <v>147.47</v>
      </c>
      <c r="U86" s="3">
        <v>141.66</v>
      </c>
      <c r="V86" s="3">
        <v>127.46</v>
      </c>
      <c r="W86" s="3">
        <v>7352.6733333333304</v>
      </c>
      <c r="X86" s="3">
        <v>8928.9599999999991</v>
      </c>
      <c r="Y86" s="3">
        <v>97.546666666666695</v>
      </c>
      <c r="Z86" s="3">
        <v>138.863333333333</v>
      </c>
      <c r="AA86" s="3">
        <v>-0.50950122854183599</v>
      </c>
      <c r="AB86" s="3">
        <v>0.50950122854183599</v>
      </c>
      <c r="AC86" s="3">
        <v>6.3724238871864201E-3</v>
      </c>
      <c r="AD86" s="3">
        <v>7.3424258911196999E-2</v>
      </c>
      <c r="AE86" s="1" t="s">
        <v>38</v>
      </c>
      <c r="AF86" s="4">
        <f t="shared" si="6"/>
        <v>147.47</v>
      </c>
      <c r="AG86" s="4">
        <f t="shared" si="7"/>
        <v>90.29</v>
      </c>
      <c r="AH86" s="5">
        <f t="shared" si="8"/>
        <v>1.6332927234466716</v>
      </c>
      <c r="AI86" s="4">
        <f t="shared" si="9"/>
        <v>118.205</v>
      </c>
      <c r="AJ86" s="5">
        <f t="shared" si="10"/>
        <v>24.054177807607537</v>
      </c>
      <c r="AK86" s="5">
        <f t="shared" si="11"/>
        <v>0.20349543426764974</v>
      </c>
    </row>
    <row r="87" spans="1:37" s="2" customFormat="1" ht="15">
      <c r="A87" s="1" t="s">
        <v>452</v>
      </c>
      <c r="B87" s="1" t="s">
        <v>453</v>
      </c>
      <c r="C87" s="1">
        <v>432</v>
      </c>
      <c r="D87" s="3">
        <v>432</v>
      </c>
      <c r="E87" s="1" t="s">
        <v>33</v>
      </c>
      <c r="F87" s="1" t="s">
        <v>33</v>
      </c>
      <c r="G87" s="1" t="s">
        <v>33</v>
      </c>
      <c r="H87" s="1" t="s">
        <v>33</v>
      </c>
      <c r="I87" s="1" t="s">
        <v>33</v>
      </c>
      <c r="J87" s="1" t="s">
        <v>33</v>
      </c>
      <c r="K87" s="3">
        <v>1904.63</v>
      </c>
      <c r="L87" s="3">
        <v>1493.39</v>
      </c>
      <c r="M87" s="3">
        <v>1396.19</v>
      </c>
      <c r="N87" s="3">
        <v>835.79</v>
      </c>
      <c r="O87" s="3">
        <v>932.14</v>
      </c>
      <c r="P87" s="3">
        <v>1148.8900000000001</v>
      </c>
      <c r="Q87" s="3">
        <v>118.69</v>
      </c>
      <c r="R87" s="3">
        <v>105.26</v>
      </c>
      <c r="S87" s="3">
        <v>111.06</v>
      </c>
      <c r="T87" s="3">
        <v>64.989999999999995</v>
      </c>
      <c r="U87" s="3">
        <v>85.91</v>
      </c>
      <c r="V87" s="3">
        <v>90.46</v>
      </c>
      <c r="W87" s="3">
        <v>1598.07</v>
      </c>
      <c r="X87" s="3">
        <v>972.27333333333297</v>
      </c>
      <c r="Y87" s="3">
        <v>111.67</v>
      </c>
      <c r="Z87" s="3">
        <v>80.453333333333305</v>
      </c>
      <c r="AA87" s="3">
        <v>0.47301755885400998</v>
      </c>
      <c r="AB87" s="3">
        <v>0.47301755885400998</v>
      </c>
      <c r="AC87" s="3">
        <v>3.9166955451239903E-2</v>
      </c>
      <c r="AD87" s="3">
        <v>0.147624372967295</v>
      </c>
      <c r="AE87" s="1" t="s">
        <v>38</v>
      </c>
      <c r="AF87" s="4">
        <f t="shared" si="6"/>
        <v>118.69</v>
      </c>
      <c r="AG87" s="4">
        <f t="shared" si="7"/>
        <v>64.989999999999995</v>
      </c>
      <c r="AH87" s="5">
        <f t="shared" si="8"/>
        <v>1.8262809663025081</v>
      </c>
      <c r="AI87" s="4">
        <f t="shared" si="9"/>
        <v>96.061666666666667</v>
      </c>
      <c r="AJ87" s="5">
        <f t="shared" si="10"/>
        <v>19.603490930613987</v>
      </c>
      <c r="AK87" s="5">
        <f t="shared" si="11"/>
        <v>0.20407194264740344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2017-12-16T08:09:32Z</dcterms:created>
  <dcterms:modified xsi:type="dcterms:W3CDTF">2017-12-16T09:37:25Z</dcterms:modified>
</cp:coreProperties>
</file>