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sherj\Dropbox\Research\Active Research\HL vs. LL ILEX intervention\"/>
    </mc:Choice>
  </mc:AlternateContent>
  <bookViews>
    <workbookView xWindow="0" yWindow="0" windowWidth="28800" windowHeight="1312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T31" i="1"/>
  <c r="M30" i="1"/>
  <c r="M31" i="1"/>
  <c r="Q29" i="1"/>
  <c r="S29" i="1" s="1"/>
  <c r="L30" i="1"/>
  <c r="L31" i="1"/>
  <c r="P29" i="1"/>
  <c r="R29" i="1"/>
  <c r="J30" i="1"/>
  <c r="J31" i="1"/>
  <c r="K29" i="1"/>
  <c r="I30" i="1"/>
  <c r="I31" i="1"/>
  <c r="O29" i="1"/>
  <c r="H30" i="1"/>
  <c r="H31" i="1"/>
  <c r="N29" i="1"/>
  <c r="G30" i="1"/>
  <c r="G31" i="1"/>
  <c r="E30" i="1"/>
  <c r="E31" i="1"/>
  <c r="F29" i="1"/>
  <c r="C30" i="1"/>
  <c r="C31" i="1"/>
  <c r="D29" i="1"/>
  <c r="T15" i="1" l="1"/>
  <c r="T16" i="1"/>
  <c r="M15" i="1"/>
  <c r="M16" i="1"/>
  <c r="Q14" i="1"/>
  <c r="Q15" i="1"/>
  <c r="Q16" i="1"/>
  <c r="S14" i="1"/>
  <c r="S15" i="1" s="1"/>
  <c r="L15" i="1"/>
  <c r="L16" i="1"/>
  <c r="P14" i="1"/>
  <c r="P16" i="1" s="1"/>
  <c r="P15" i="1"/>
  <c r="J15" i="1"/>
  <c r="J16" i="1"/>
  <c r="K14" i="1"/>
  <c r="K15" i="1"/>
  <c r="K16" i="1"/>
  <c r="I15" i="1"/>
  <c r="I16" i="1"/>
  <c r="O14" i="1"/>
  <c r="O16" i="1" s="1"/>
  <c r="O15" i="1"/>
  <c r="H15" i="1"/>
  <c r="H16" i="1"/>
  <c r="N14" i="1"/>
  <c r="N15" i="1"/>
  <c r="N16" i="1"/>
  <c r="E15" i="1"/>
  <c r="E16" i="1"/>
  <c r="F14" i="1"/>
  <c r="F15" i="1"/>
  <c r="F16" i="1"/>
  <c r="C15" i="1"/>
  <c r="C16" i="1"/>
  <c r="D14" i="1"/>
  <c r="D16" i="1" s="1"/>
  <c r="D15" i="1"/>
  <c r="Q13" i="1"/>
  <c r="S13" i="1"/>
  <c r="P13" i="1"/>
  <c r="R13" i="1"/>
  <c r="K13" i="1"/>
  <c r="O13" i="1"/>
  <c r="N13" i="1"/>
  <c r="F13" i="1"/>
  <c r="D13" i="1"/>
  <c r="S16" i="1" l="1"/>
  <c r="R14" i="1"/>
  <c r="Q28" i="1"/>
  <c r="S28" i="1"/>
  <c r="P28" i="1"/>
  <c r="R28" i="1" s="1"/>
  <c r="K28" i="1"/>
  <c r="O28" i="1"/>
  <c r="N28" i="1"/>
  <c r="F28" i="1"/>
  <c r="D28" i="1"/>
  <c r="R15" i="1" l="1"/>
  <c r="R16" i="1"/>
  <c r="K18" i="1"/>
  <c r="K31" i="1" s="1"/>
  <c r="K19" i="1"/>
  <c r="K20" i="1"/>
  <c r="K21" i="1"/>
  <c r="K22" i="1"/>
  <c r="K23" i="1"/>
  <c r="K24" i="1"/>
  <c r="K25" i="1"/>
  <c r="K26" i="1"/>
  <c r="K27" i="1"/>
  <c r="K17" i="1"/>
  <c r="K3" i="1"/>
  <c r="K4" i="1"/>
  <c r="K5" i="1"/>
  <c r="K6" i="1"/>
  <c r="K7" i="1"/>
  <c r="K8" i="1"/>
  <c r="K9" i="1"/>
  <c r="K10" i="1"/>
  <c r="K11" i="1"/>
  <c r="K12" i="1"/>
  <c r="K2" i="1"/>
  <c r="K30" i="1" l="1"/>
  <c r="C30" i="2" l="1"/>
  <c r="D30" i="2"/>
  <c r="E30" i="2"/>
  <c r="B30" i="2"/>
  <c r="C29" i="2"/>
  <c r="D29" i="2"/>
  <c r="E29" i="2"/>
  <c r="B29" i="2"/>
  <c r="C14" i="2"/>
  <c r="D14" i="2"/>
  <c r="E14" i="2"/>
  <c r="B14" i="2"/>
  <c r="C13" i="2"/>
  <c r="D13" i="2"/>
  <c r="E13" i="2"/>
  <c r="B13" i="2"/>
  <c r="C28" i="2"/>
  <c r="D28" i="2"/>
  <c r="E28" i="2"/>
  <c r="B28" i="2"/>
  <c r="C12" i="2"/>
  <c r="D12" i="2"/>
  <c r="E12" i="2"/>
  <c r="B12" i="2"/>
  <c r="Q27" i="1"/>
  <c r="S27" i="1"/>
  <c r="P27" i="1"/>
  <c r="R27" i="1" s="1"/>
  <c r="O27" i="1"/>
  <c r="N27" i="1"/>
  <c r="G16" i="1"/>
  <c r="B16" i="1"/>
  <c r="G15" i="1"/>
  <c r="B15" i="1"/>
  <c r="B31" i="1"/>
  <c r="B30" i="1"/>
  <c r="Q12" i="1"/>
  <c r="P12" i="1"/>
  <c r="R12" i="1" s="1"/>
  <c r="O12" i="1"/>
  <c r="N12" i="1"/>
  <c r="F12" i="1"/>
  <c r="D12" i="1"/>
  <c r="F27" i="1"/>
  <c r="D27" i="1"/>
  <c r="Q26" i="1"/>
  <c r="P26" i="1"/>
  <c r="R26" i="1" s="1"/>
  <c r="O26" i="1"/>
  <c r="N26" i="1"/>
  <c r="F26" i="1"/>
  <c r="D26" i="1"/>
  <c r="S12" i="1" l="1"/>
  <c r="S26" i="1"/>
  <c r="Q25" i="1"/>
  <c r="P25" i="1"/>
  <c r="O25" i="1"/>
  <c r="N25" i="1"/>
  <c r="F25" i="1"/>
  <c r="D25" i="1"/>
  <c r="R25" i="1" l="1"/>
  <c r="S25" i="1"/>
  <c r="Q11" i="1" l="1"/>
  <c r="P11" i="1"/>
  <c r="O11" i="1"/>
  <c r="N11" i="1"/>
  <c r="D11" i="1"/>
  <c r="F11" i="1"/>
  <c r="Q10" i="1"/>
  <c r="P10" i="1"/>
  <c r="O10" i="1"/>
  <c r="N10" i="1"/>
  <c r="F10" i="1"/>
  <c r="D10" i="1"/>
  <c r="S10" i="1" l="1"/>
  <c r="R11" i="1"/>
  <c r="R10" i="1"/>
  <c r="S11" i="1"/>
  <c r="N3" i="1"/>
  <c r="O3" i="1"/>
  <c r="P3" i="1"/>
  <c r="Q3" i="1"/>
  <c r="S3" i="1" s="1"/>
  <c r="N4" i="1"/>
  <c r="O4" i="1"/>
  <c r="P4" i="1"/>
  <c r="Q4" i="1"/>
  <c r="S4" i="1" s="1"/>
  <c r="N5" i="1"/>
  <c r="O5" i="1"/>
  <c r="P5" i="1"/>
  <c r="Q5" i="1"/>
  <c r="S5" i="1" s="1"/>
  <c r="N6" i="1"/>
  <c r="O6" i="1"/>
  <c r="P6" i="1"/>
  <c r="Q6" i="1"/>
  <c r="S6" i="1" s="1"/>
  <c r="N7" i="1"/>
  <c r="O7" i="1"/>
  <c r="P7" i="1"/>
  <c r="Q7" i="1"/>
  <c r="S7" i="1" s="1"/>
  <c r="N8" i="1"/>
  <c r="O8" i="1"/>
  <c r="P8" i="1"/>
  <c r="Q8" i="1"/>
  <c r="S8" i="1" s="1"/>
  <c r="N9" i="1"/>
  <c r="O9" i="1"/>
  <c r="P9" i="1"/>
  <c r="Q9" i="1"/>
  <c r="S9" i="1" s="1"/>
  <c r="N17" i="1"/>
  <c r="O17" i="1"/>
  <c r="P17" i="1"/>
  <c r="Q17" i="1"/>
  <c r="N18" i="1"/>
  <c r="O18" i="1"/>
  <c r="P18" i="1"/>
  <c r="Q18" i="1"/>
  <c r="S18" i="1" s="1"/>
  <c r="N19" i="1"/>
  <c r="O19" i="1"/>
  <c r="P19" i="1"/>
  <c r="Q19" i="1"/>
  <c r="S19" i="1" s="1"/>
  <c r="N20" i="1"/>
  <c r="O20" i="1"/>
  <c r="P20" i="1"/>
  <c r="Q20" i="1"/>
  <c r="S20" i="1" s="1"/>
  <c r="N21" i="1"/>
  <c r="O21" i="1"/>
  <c r="P21" i="1"/>
  <c r="Q21" i="1"/>
  <c r="S21" i="1" s="1"/>
  <c r="N22" i="1"/>
  <c r="O22" i="1"/>
  <c r="P22" i="1"/>
  <c r="Q22" i="1"/>
  <c r="S22" i="1" s="1"/>
  <c r="N23" i="1"/>
  <c r="O23" i="1"/>
  <c r="P23" i="1"/>
  <c r="Q23" i="1"/>
  <c r="S23" i="1" s="1"/>
  <c r="N24" i="1"/>
  <c r="O24" i="1"/>
  <c r="P24" i="1"/>
  <c r="Q24" i="1"/>
  <c r="S24" i="1" s="1"/>
  <c r="O2" i="1"/>
  <c r="P2" i="1"/>
  <c r="Q2" i="1"/>
  <c r="N2" i="1"/>
  <c r="Q31" i="1" l="1"/>
  <c r="Q30" i="1"/>
  <c r="P31" i="1"/>
  <c r="P30" i="1"/>
  <c r="O31" i="1"/>
  <c r="O30" i="1"/>
  <c r="N30" i="1"/>
  <c r="N31" i="1"/>
  <c r="S17" i="1"/>
  <c r="S2" i="1"/>
  <c r="R24" i="1"/>
  <c r="R23" i="1"/>
  <c r="R22" i="1"/>
  <c r="R21" i="1"/>
  <c r="R19" i="1"/>
  <c r="R18" i="1"/>
  <c r="R17" i="1"/>
  <c r="R9" i="1"/>
  <c r="R8" i="1"/>
  <c r="R7" i="1"/>
  <c r="R5" i="1"/>
  <c r="R4" i="1"/>
  <c r="R3" i="1"/>
  <c r="R2" i="1"/>
  <c r="R20" i="1"/>
  <c r="R6" i="1"/>
  <c r="D3" i="1"/>
  <c r="D4" i="1"/>
  <c r="D5" i="1"/>
  <c r="D6" i="1"/>
  <c r="D7" i="1"/>
  <c r="D8" i="1"/>
  <c r="D9" i="1"/>
  <c r="D17" i="1"/>
  <c r="D18" i="1"/>
  <c r="D19" i="1"/>
  <c r="D20" i="1"/>
  <c r="D21" i="1"/>
  <c r="D22" i="1"/>
  <c r="D23" i="1"/>
  <c r="D24" i="1"/>
  <c r="F3" i="1"/>
  <c r="F4" i="1"/>
  <c r="F5" i="1"/>
  <c r="F6" i="1"/>
  <c r="F7" i="1"/>
  <c r="F8" i="1"/>
  <c r="F9" i="1"/>
  <c r="F17" i="1"/>
  <c r="F18" i="1"/>
  <c r="F19" i="1"/>
  <c r="F20" i="1"/>
  <c r="F21" i="1"/>
  <c r="F22" i="1"/>
  <c r="F23" i="1"/>
  <c r="F24" i="1"/>
  <c r="F2" i="1"/>
  <c r="D2" i="1"/>
  <c r="D31" i="1" l="1"/>
  <c r="D30" i="1"/>
  <c r="F31" i="1"/>
  <c r="F30" i="1"/>
  <c r="R30" i="1"/>
  <c r="R31" i="1"/>
  <c r="S31" i="1"/>
  <c r="S30" i="1"/>
</calcChain>
</file>

<file path=xl/comments1.xml><?xml version="1.0" encoding="utf-8"?>
<comments xmlns="http://schemas.openxmlformats.org/spreadsheetml/2006/main">
  <authors>
    <author>James Fisher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1 = female
2 = male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1 = HL (80%)
2 = LL (50%)</t>
        </r>
      </text>
    </comment>
  </commentList>
</comments>
</file>

<file path=xl/sharedStrings.xml><?xml version="1.0" encoding="utf-8"?>
<sst xmlns="http://schemas.openxmlformats.org/spreadsheetml/2006/main" count="48" uniqueCount="27">
  <si>
    <t>Sex</t>
  </si>
  <si>
    <t>Height</t>
  </si>
  <si>
    <t>Mass</t>
  </si>
  <si>
    <t>Group</t>
  </si>
  <si>
    <t>Age</t>
  </si>
  <si>
    <t>PreSI</t>
  </si>
  <si>
    <t>Post SI</t>
  </si>
  <si>
    <t>Avg Discomfort</t>
  </si>
  <si>
    <t>Pre MVC</t>
  </si>
  <si>
    <t>Post MVC</t>
  </si>
  <si>
    <t>Hcm</t>
  </si>
  <si>
    <t>Mkg</t>
  </si>
  <si>
    <t>PreSINm</t>
  </si>
  <si>
    <t>Pre MVCNm</t>
  </si>
  <si>
    <t>Post SINm</t>
  </si>
  <si>
    <t>Post MVCNm</t>
  </si>
  <si>
    <t>Change MVC</t>
  </si>
  <si>
    <t>Change SI</t>
  </si>
  <si>
    <t>6 females</t>
  </si>
  <si>
    <t>7 males</t>
  </si>
  <si>
    <t>Avg Tot</t>
  </si>
  <si>
    <t>Avg HL</t>
  </si>
  <si>
    <t>Avg LL</t>
  </si>
  <si>
    <t>Change MVC NM</t>
  </si>
  <si>
    <t>Change SI Nm</t>
  </si>
  <si>
    <t>AVG TUL</t>
  </si>
  <si>
    <t>AVG 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</si>
</sst>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1" fontId="0" fillId="0" borderId="0" xfId="0" applyNumberFormat="1"/>
    <xf numFmtId="2" fontId="0" fillId="2" borderId="2" xfId="0" applyNumberFormat="1" applyFill="1" applyBorder="1"/>
    <xf numFmtId="2" fontId="0" fillId="2" borderId="1" xfId="0" applyNumberFormat="1" applyFill="1" applyBorder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T30" sqref="T30"/>
    </sheetView>
  </sheetViews>
  <sheetFormatPr defaultRowHeight="15" x14ac:dyDescent="0.25"/>
  <cols>
    <col min="2" max="2" width="9.140625" style="1"/>
    <col min="4" max="4" width="9.140625" style="3"/>
    <col min="6" max="6" width="12" style="3" bestFit="1" customWidth="1"/>
    <col min="9" max="11" width="9.140625" style="3"/>
    <col min="13" max="13" width="9.42578125" style="3" bestFit="1" customWidth="1"/>
    <col min="14" max="14" width="10" style="3" bestFit="1" customWidth="1"/>
    <col min="15" max="15" width="11.7109375" style="3" bestFit="1" customWidth="1"/>
    <col min="16" max="16" width="10" style="3" bestFit="1" customWidth="1"/>
    <col min="17" max="17" width="12.5703125" style="3" bestFit="1" customWidth="1"/>
    <col min="18" max="18" width="13.28515625" style="3" bestFit="1" customWidth="1"/>
    <col min="19" max="19" width="15.85546875" style="3" bestFit="1" customWidth="1"/>
    <col min="20" max="20" width="14.5703125" bestFit="1" customWidth="1"/>
  </cols>
  <sheetData>
    <row r="1" spans="1:22" x14ac:dyDescent="0.25">
      <c r="A1" t="s">
        <v>0</v>
      </c>
      <c r="B1" s="1" t="s">
        <v>4</v>
      </c>
      <c r="C1" t="s">
        <v>1</v>
      </c>
      <c r="D1" s="3" t="s">
        <v>10</v>
      </c>
      <c r="E1" t="s">
        <v>2</v>
      </c>
      <c r="F1" s="3" t="s">
        <v>11</v>
      </c>
      <c r="G1" t="s">
        <v>3</v>
      </c>
      <c r="H1" t="s">
        <v>5</v>
      </c>
      <c r="I1" s="3" t="s">
        <v>8</v>
      </c>
      <c r="J1" s="3" t="s">
        <v>25</v>
      </c>
      <c r="K1" s="3" t="s">
        <v>26</v>
      </c>
      <c r="L1" t="s">
        <v>6</v>
      </c>
      <c r="M1" s="3" t="s">
        <v>9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24</v>
      </c>
      <c r="S1" s="3" t="s">
        <v>23</v>
      </c>
      <c r="T1" t="s">
        <v>7</v>
      </c>
    </row>
    <row r="2" spans="1:22" x14ac:dyDescent="0.25">
      <c r="A2">
        <v>1</v>
      </c>
      <c r="B2" s="1">
        <v>21</v>
      </c>
      <c r="C2">
        <v>70</v>
      </c>
      <c r="D2" s="3">
        <f t="shared" ref="D2:D29" si="0">C2*2.54</f>
        <v>177.8</v>
      </c>
      <c r="E2">
        <v>150</v>
      </c>
      <c r="F2" s="3">
        <f t="shared" ref="F2:F29" si="1">E2*0.453592</f>
        <v>68.038799999999995</v>
      </c>
      <c r="G2">
        <v>1</v>
      </c>
      <c r="H2">
        <v>13869</v>
      </c>
      <c r="I2" s="3">
        <v>258</v>
      </c>
      <c r="J2" s="3">
        <v>62.5</v>
      </c>
      <c r="K2" s="4">
        <f>J2/6</f>
        <v>10.416666666666666</v>
      </c>
      <c r="L2">
        <v>17203</v>
      </c>
      <c r="M2" s="3">
        <v>271</v>
      </c>
      <c r="N2" s="3">
        <f t="shared" ref="N2:N14" si="2">H2*1.354</f>
        <v>18778.626</v>
      </c>
      <c r="O2" s="3">
        <f t="shared" ref="O2:O14" si="3">I2*1.354</f>
        <v>349.33200000000005</v>
      </c>
      <c r="P2" s="3">
        <f t="shared" ref="P2:P29" si="4">L2*1.354</f>
        <v>23292.862000000001</v>
      </c>
      <c r="Q2" s="3">
        <f t="shared" ref="Q2:Q29" si="5">M2*1.354</f>
        <v>366.93400000000003</v>
      </c>
      <c r="R2" s="3">
        <f t="shared" ref="R2:R29" si="6">P2-N2</f>
        <v>4514.2360000000008</v>
      </c>
      <c r="S2" s="3">
        <f t="shared" ref="S2:S29" si="7">Q2-O2</f>
        <v>17.601999999999975</v>
      </c>
      <c r="T2">
        <v>6.8</v>
      </c>
    </row>
    <row r="3" spans="1:22" x14ac:dyDescent="0.25">
      <c r="A3">
        <v>1</v>
      </c>
      <c r="B3" s="2">
        <v>21</v>
      </c>
      <c r="C3" s="2">
        <v>63</v>
      </c>
      <c r="D3" s="3">
        <f t="shared" si="0"/>
        <v>160.02000000000001</v>
      </c>
      <c r="E3" s="2">
        <v>108</v>
      </c>
      <c r="F3" s="3">
        <f t="shared" si="1"/>
        <v>48.987935999999998</v>
      </c>
      <c r="G3">
        <v>1</v>
      </c>
      <c r="H3">
        <v>11850</v>
      </c>
      <c r="I3" s="3">
        <v>200</v>
      </c>
      <c r="J3" s="3">
        <v>34.799999999999997</v>
      </c>
      <c r="K3" s="4">
        <f t="shared" ref="K3:K14" si="8">J3/6</f>
        <v>5.8</v>
      </c>
      <c r="L3">
        <v>12181</v>
      </c>
      <c r="M3" s="3">
        <v>207</v>
      </c>
      <c r="N3" s="3">
        <f t="shared" si="2"/>
        <v>16044.900000000001</v>
      </c>
      <c r="O3" s="3">
        <f t="shared" si="3"/>
        <v>270.8</v>
      </c>
      <c r="P3" s="3">
        <f t="shared" si="4"/>
        <v>16493.074000000001</v>
      </c>
      <c r="Q3" s="3">
        <f t="shared" si="5"/>
        <v>280.27800000000002</v>
      </c>
      <c r="R3" s="3">
        <f t="shared" si="6"/>
        <v>448.17399999999907</v>
      </c>
      <c r="S3" s="3">
        <f t="shared" si="7"/>
        <v>9.4780000000000086</v>
      </c>
      <c r="T3">
        <v>6.2</v>
      </c>
    </row>
    <row r="4" spans="1:22" x14ac:dyDescent="0.25">
      <c r="A4">
        <v>2</v>
      </c>
      <c r="B4" s="2">
        <v>20</v>
      </c>
      <c r="C4" s="2">
        <v>71</v>
      </c>
      <c r="D4" s="3">
        <f t="shared" si="0"/>
        <v>180.34</v>
      </c>
      <c r="E4" s="2">
        <v>179</v>
      </c>
      <c r="F4" s="3">
        <f t="shared" si="1"/>
        <v>81.192967999999993</v>
      </c>
      <c r="G4">
        <v>1</v>
      </c>
      <c r="H4">
        <v>20202</v>
      </c>
      <c r="I4" s="3">
        <v>364</v>
      </c>
      <c r="J4" s="3">
        <v>56.1</v>
      </c>
      <c r="K4" s="4">
        <f t="shared" si="8"/>
        <v>9.35</v>
      </c>
      <c r="L4">
        <v>21600</v>
      </c>
      <c r="M4" s="3">
        <v>360</v>
      </c>
      <c r="N4" s="3">
        <f t="shared" si="2"/>
        <v>27353.508000000002</v>
      </c>
      <c r="O4" s="3">
        <f t="shared" si="3"/>
        <v>492.85600000000005</v>
      </c>
      <c r="P4" s="3">
        <f t="shared" si="4"/>
        <v>29246.400000000001</v>
      </c>
      <c r="Q4" s="3">
        <f t="shared" si="5"/>
        <v>487.44000000000005</v>
      </c>
      <c r="R4" s="3">
        <f t="shared" si="6"/>
        <v>1892.8919999999998</v>
      </c>
      <c r="S4" s="3">
        <f t="shared" si="7"/>
        <v>-5.4159999999999968</v>
      </c>
      <c r="T4">
        <v>4.8</v>
      </c>
      <c r="V4" t="s">
        <v>18</v>
      </c>
    </row>
    <row r="5" spans="1:22" x14ac:dyDescent="0.25">
      <c r="A5">
        <v>2</v>
      </c>
      <c r="B5" s="2">
        <v>22</v>
      </c>
      <c r="C5" s="2">
        <v>68</v>
      </c>
      <c r="D5" s="3">
        <f t="shared" si="0"/>
        <v>172.72</v>
      </c>
      <c r="E5" s="2">
        <v>134</v>
      </c>
      <c r="F5" s="3">
        <f t="shared" si="1"/>
        <v>60.781328000000002</v>
      </c>
      <c r="G5">
        <v>1</v>
      </c>
      <c r="H5">
        <v>8805</v>
      </c>
      <c r="I5" s="3">
        <v>135</v>
      </c>
      <c r="J5" s="3">
        <v>84.3</v>
      </c>
      <c r="K5" s="4">
        <f t="shared" si="8"/>
        <v>14.049999999999999</v>
      </c>
      <c r="L5">
        <v>12554</v>
      </c>
      <c r="M5" s="3">
        <v>207</v>
      </c>
      <c r="N5" s="3">
        <f t="shared" si="2"/>
        <v>11921.970000000001</v>
      </c>
      <c r="O5" s="3">
        <f t="shared" si="3"/>
        <v>182.79000000000002</v>
      </c>
      <c r="P5" s="3">
        <f t="shared" si="4"/>
        <v>16998.116000000002</v>
      </c>
      <c r="Q5" s="3">
        <f t="shared" si="5"/>
        <v>280.27800000000002</v>
      </c>
      <c r="R5" s="3">
        <f t="shared" si="6"/>
        <v>5076.1460000000006</v>
      </c>
      <c r="S5" s="3">
        <f t="shared" si="7"/>
        <v>97.488</v>
      </c>
      <c r="T5">
        <v>5.2</v>
      </c>
      <c r="V5" t="s">
        <v>19</v>
      </c>
    </row>
    <row r="6" spans="1:22" x14ac:dyDescent="0.25">
      <c r="A6">
        <v>2</v>
      </c>
      <c r="B6" s="2">
        <v>22</v>
      </c>
      <c r="C6" s="2">
        <v>67</v>
      </c>
      <c r="D6" s="3">
        <f t="shared" si="0"/>
        <v>170.18</v>
      </c>
      <c r="E6" s="2">
        <v>150</v>
      </c>
      <c r="F6" s="3">
        <f t="shared" si="1"/>
        <v>68.038799999999995</v>
      </c>
      <c r="G6">
        <v>1</v>
      </c>
      <c r="H6">
        <v>15714</v>
      </c>
      <c r="I6" s="3">
        <v>295</v>
      </c>
      <c r="J6" s="3">
        <v>41.7</v>
      </c>
      <c r="K6" s="4">
        <f t="shared" si="8"/>
        <v>6.95</v>
      </c>
      <c r="L6">
        <v>16398</v>
      </c>
      <c r="M6" s="3">
        <v>297</v>
      </c>
      <c r="N6" s="3">
        <f t="shared" si="2"/>
        <v>21276.756000000001</v>
      </c>
      <c r="O6" s="3">
        <f t="shared" si="3"/>
        <v>399.43</v>
      </c>
      <c r="P6" s="3">
        <f t="shared" si="4"/>
        <v>22202.892</v>
      </c>
      <c r="Q6" s="3">
        <f t="shared" si="5"/>
        <v>402.13800000000003</v>
      </c>
      <c r="R6" s="3">
        <f t="shared" si="6"/>
        <v>926.1359999999986</v>
      </c>
      <c r="S6" s="3">
        <f t="shared" si="7"/>
        <v>2.7080000000000268</v>
      </c>
      <c r="T6">
        <v>4</v>
      </c>
    </row>
    <row r="7" spans="1:22" x14ac:dyDescent="0.25">
      <c r="A7">
        <v>2</v>
      </c>
      <c r="B7" s="2">
        <v>20</v>
      </c>
      <c r="C7" s="2">
        <v>74</v>
      </c>
      <c r="D7" s="3">
        <f t="shared" si="0"/>
        <v>187.96</v>
      </c>
      <c r="E7" s="2">
        <v>170</v>
      </c>
      <c r="F7" s="3">
        <f t="shared" si="1"/>
        <v>77.110640000000004</v>
      </c>
      <c r="G7">
        <v>1</v>
      </c>
      <c r="H7">
        <v>14657</v>
      </c>
      <c r="I7" s="3">
        <v>288</v>
      </c>
      <c r="J7" s="3">
        <v>38.299999999999997</v>
      </c>
      <c r="K7" s="4">
        <f t="shared" si="8"/>
        <v>6.3833333333333329</v>
      </c>
      <c r="L7">
        <v>18442</v>
      </c>
      <c r="M7" s="3">
        <v>300</v>
      </c>
      <c r="N7" s="3">
        <f t="shared" si="2"/>
        <v>19845.578000000001</v>
      </c>
      <c r="O7" s="3">
        <f t="shared" si="3"/>
        <v>389.952</v>
      </c>
      <c r="P7" s="3">
        <f t="shared" si="4"/>
        <v>24970.468000000001</v>
      </c>
      <c r="Q7" s="3">
        <f t="shared" si="5"/>
        <v>406.20000000000005</v>
      </c>
      <c r="R7" s="3">
        <f t="shared" si="6"/>
        <v>5124.8899999999994</v>
      </c>
      <c r="S7" s="3">
        <f t="shared" si="7"/>
        <v>16.248000000000047</v>
      </c>
      <c r="T7">
        <v>4.7</v>
      </c>
    </row>
    <row r="8" spans="1:22" x14ac:dyDescent="0.25">
      <c r="A8" s="3">
        <v>2</v>
      </c>
      <c r="B8" s="3">
        <v>39</v>
      </c>
      <c r="C8" s="3">
        <v>71</v>
      </c>
      <c r="D8" s="3">
        <f t="shared" si="0"/>
        <v>180.34</v>
      </c>
      <c r="E8" s="3">
        <v>196</v>
      </c>
      <c r="F8" s="3">
        <f t="shared" si="1"/>
        <v>88.904032000000001</v>
      </c>
      <c r="G8">
        <v>1</v>
      </c>
      <c r="H8">
        <v>20730</v>
      </c>
      <c r="I8" s="3">
        <v>334</v>
      </c>
      <c r="J8" s="3">
        <v>60.1</v>
      </c>
      <c r="K8" s="4">
        <f t="shared" si="8"/>
        <v>10.016666666666667</v>
      </c>
      <c r="L8">
        <v>21722</v>
      </c>
      <c r="M8" s="3">
        <v>364</v>
      </c>
      <c r="N8" s="3">
        <f t="shared" si="2"/>
        <v>28068.420000000002</v>
      </c>
      <c r="O8" s="3">
        <f t="shared" si="3"/>
        <v>452.23600000000005</v>
      </c>
      <c r="P8" s="3">
        <f t="shared" si="4"/>
        <v>29411.588000000003</v>
      </c>
      <c r="Q8" s="3">
        <f t="shared" si="5"/>
        <v>492.85600000000005</v>
      </c>
      <c r="R8" s="3">
        <f t="shared" si="6"/>
        <v>1343.1680000000015</v>
      </c>
      <c r="S8" s="3">
        <f t="shared" si="7"/>
        <v>40.620000000000005</v>
      </c>
      <c r="T8">
        <v>4.8</v>
      </c>
    </row>
    <row r="9" spans="1:22" x14ac:dyDescent="0.25">
      <c r="A9" s="3">
        <v>2</v>
      </c>
      <c r="B9" s="3">
        <v>23</v>
      </c>
      <c r="C9" s="3">
        <v>73</v>
      </c>
      <c r="D9" s="3">
        <f t="shared" si="0"/>
        <v>185.42000000000002</v>
      </c>
      <c r="E9" s="3">
        <v>215</v>
      </c>
      <c r="F9" s="3">
        <f t="shared" si="1"/>
        <v>97.522279999999995</v>
      </c>
      <c r="G9">
        <v>1</v>
      </c>
      <c r="H9">
        <v>19999</v>
      </c>
      <c r="I9" s="3">
        <v>415</v>
      </c>
      <c r="J9" s="3">
        <v>28.9</v>
      </c>
      <c r="K9" s="4">
        <f t="shared" si="8"/>
        <v>4.8166666666666664</v>
      </c>
      <c r="L9">
        <v>24598</v>
      </c>
      <c r="M9" s="3">
        <v>499</v>
      </c>
      <c r="N9" s="3">
        <f t="shared" si="2"/>
        <v>27078.646000000001</v>
      </c>
      <c r="O9" s="3">
        <f t="shared" si="3"/>
        <v>561.91000000000008</v>
      </c>
      <c r="P9" s="3">
        <f t="shared" si="4"/>
        <v>33305.692000000003</v>
      </c>
      <c r="Q9" s="3">
        <f t="shared" si="5"/>
        <v>675.64600000000007</v>
      </c>
      <c r="R9" s="3">
        <f t="shared" si="6"/>
        <v>6227.0460000000021</v>
      </c>
      <c r="S9" s="3">
        <f t="shared" si="7"/>
        <v>113.73599999999999</v>
      </c>
      <c r="T9">
        <v>4</v>
      </c>
    </row>
    <row r="10" spans="1:22" x14ac:dyDescent="0.25">
      <c r="A10" s="3">
        <v>1</v>
      </c>
      <c r="B10" s="3">
        <v>22</v>
      </c>
      <c r="C10" s="3">
        <v>66</v>
      </c>
      <c r="D10" s="3">
        <f t="shared" si="0"/>
        <v>167.64000000000001</v>
      </c>
      <c r="E10" s="5">
        <v>149.9</v>
      </c>
      <c r="F10" s="3">
        <f t="shared" si="1"/>
        <v>67.993440800000002</v>
      </c>
      <c r="G10">
        <v>1</v>
      </c>
      <c r="H10">
        <v>10271</v>
      </c>
      <c r="I10" s="3">
        <v>170</v>
      </c>
      <c r="J10" s="3">
        <v>59.8</v>
      </c>
      <c r="K10" s="4">
        <f t="shared" si="8"/>
        <v>9.9666666666666668</v>
      </c>
      <c r="L10">
        <v>11875</v>
      </c>
      <c r="M10" s="3">
        <v>207</v>
      </c>
      <c r="N10" s="3">
        <f t="shared" si="2"/>
        <v>13906.934000000001</v>
      </c>
      <c r="O10" s="3">
        <f t="shared" si="3"/>
        <v>230.18</v>
      </c>
      <c r="P10" s="3">
        <f t="shared" si="4"/>
        <v>16078.750000000002</v>
      </c>
      <c r="Q10" s="3">
        <f t="shared" si="5"/>
        <v>280.27800000000002</v>
      </c>
      <c r="R10" s="3">
        <f t="shared" si="6"/>
        <v>2171.8160000000007</v>
      </c>
      <c r="S10" s="3">
        <f t="shared" si="7"/>
        <v>50.098000000000013</v>
      </c>
      <c r="T10">
        <v>3.5</v>
      </c>
    </row>
    <row r="11" spans="1:22" x14ac:dyDescent="0.25">
      <c r="A11" s="3">
        <v>1</v>
      </c>
      <c r="B11" s="3">
        <v>21</v>
      </c>
      <c r="C11" s="5">
        <v>65.8</v>
      </c>
      <c r="D11" s="4">
        <f t="shared" si="0"/>
        <v>167.13200000000001</v>
      </c>
      <c r="E11" s="5">
        <v>157.63</v>
      </c>
      <c r="F11" s="3">
        <f t="shared" si="1"/>
        <v>71.499706959999997</v>
      </c>
      <c r="G11">
        <v>1</v>
      </c>
      <c r="H11">
        <v>9916</v>
      </c>
      <c r="I11" s="3">
        <v>190</v>
      </c>
      <c r="J11" s="3">
        <v>32.299999999999997</v>
      </c>
      <c r="K11" s="4">
        <f t="shared" si="8"/>
        <v>5.3833333333333329</v>
      </c>
      <c r="L11">
        <v>12599</v>
      </c>
      <c r="M11" s="3">
        <v>278</v>
      </c>
      <c r="N11" s="3">
        <f t="shared" si="2"/>
        <v>13426.264000000001</v>
      </c>
      <c r="O11" s="3">
        <f t="shared" si="3"/>
        <v>257.26</v>
      </c>
      <c r="P11" s="3">
        <f t="shared" si="4"/>
        <v>17059.046000000002</v>
      </c>
      <c r="Q11" s="3">
        <f t="shared" si="5"/>
        <v>376.41200000000003</v>
      </c>
      <c r="R11" s="3">
        <f t="shared" si="6"/>
        <v>3632.7820000000011</v>
      </c>
      <c r="S11" s="3">
        <f t="shared" si="7"/>
        <v>119.15200000000004</v>
      </c>
      <c r="T11">
        <v>3.7</v>
      </c>
    </row>
    <row r="12" spans="1:22" s="3" customFormat="1" x14ac:dyDescent="0.25">
      <c r="A12" s="3">
        <v>2</v>
      </c>
      <c r="B12" s="3">
        <v>23</v>
      </c>
      <c r="C12" s="5">
        <v>68</v>
      </c>
      <c r="D12" s="4">
        <f t="shared" si="0"/>
        <v>172.72</v>
      </c>
      <c r="E12" s="5">
        <v>160</v>
      </c>
      <c r="F12" s="3">
        <f t="shared" si="1"/>
        <v>72.574719999999999</v>
      </c>
      <c r="G12" s="3">
        <v>1</v>
      </c>
      <c r="H12" s="3">
        <v>15333</v>
      </c>
      <c r="I12" s="3">
        <v>232</v>
      </c>
      <c r="J12" s="3">
        <v>46.2</v>
      </c>
      <c r="K12" s="4">
        <f t="shared" si="8"/>
        <v>7.7</v>
      </c>
      <c r="L12" s="3">
        <v>17414</v>
      </c>
      <c r="M12" s="3">
        <v>280</v>
      </c>
      <c r="N12" s="3">
        <f t="shared" si="2"/>
        <v>20760.882000000001</v>
      </c>
      <c r="O12" s="3">
        <f t="shared" si="3"/>
        <v>314.12800000000004</v>
      </c>
      <c r="P12" s="3">
        <f t="shared" si="4"/>
        <v>23578.556</v>
      </c>
      <c r="Q12" s="3">
        <f t="shared" si="5"/>
        <v>379.12</v>
      </c>
      <c r="R12" s="3">
        <f t="shared" si="6"/>
        <v>2817.6739999999991</v>
      </c>
      <c r="S12" s="3">
        <f t="shared" si="7"/>
        <v>64.991999999999962</v>
      </c>
      <c r="T12" s="3">
        <v>4.8</v>
      </c>
    </row>
    <row r="13" spans="1:22" s="3" customFormat="1" x14ac:dyDescent="0.25">
      <c r="A13" s="3">
        <v>1</v>
      </c>
      <c r="B13" s="3">
        <v>24</v>
      </c>
      <c r="C13" s="5">
        <v>62</v>
      </c>
      <c r="D13" s="4">
        <f t="shared" si="0"/>
        <v>157.47999999999999</v>
      </c>
      <c r="E13" s="5">
        <v>139</v>
      </c>
      <c r="F13" s="3">
        <f t="shared" si="1"/>
        <v>63.049287999999997</v>
      </c>
      <c r="G13" s="3">
        <v>1</v>
      </c>
      <c r="H13" s="3">
        <v>12147</v>
      </c>
      <c r="I13" s="3">
        <v>211</v>
      </c>
      <c r="J13" s="3">
        <v>56</v>
      </c>
      <c r="K13" s="4">
        <f t="shared" si="8"/>
        <v>9.3333333333333339</v>
      </c>
      <c r="L13" s="3">
        <v>13336</v>
      </c>
      <c r="M13" s="3">
        <v>268</v>
      </c>
      <c r="N13" s="3">
        <f t="shared" si="2"/>
        <v>16447.038</v>
      </c>
      <c r="O13" s="3">
        <f t="shared" si="3"/>
        <v>285.69400000000002</v>
      </c>
      <c r="P13" s="3">
        <f t="shared" si="4"/>
        <v>18056.944</v>
      </c>
      <c r="Q13" s="3">
        <f t="shared" si="5"/>
        <v>362.87200000000001</v>
      </c>
      <c r="R13" s="3">
        <f t="shared" si="6"/>
        <v>1609.905999999999</v>
      </c>
      <c r="S13" s="3">
        <f t="shared" si="7"/>
        <v>77.177999999999997</v>
      </c>
      <c r="T13" s="3">
        <v>9.5</v>
      </c>
    </row>
    <row r="14" spans="1:22" s="3" customFormat="1" x14ac:dyDescent="0.25">
      <c r="A14" s="3">
        <v>1</v>
      </c>
      <c r="B14" s="3">
        <v>19</v>
      </c>
      <c r="C14" s="5">
        <v>63</v>
      </c>
      <c r="D14" s="4">
        <f t="shared" si="0"/>
        <v>160.02000000000001</v>
      </c>
      <c r="E14" s="5">
        <v>125</v>
      </c>
      <c r="F14" s="3">
        <f t="shared" si="1"/>
        <v>56.698999999999998</v>
      </c>
      <c r="G14" s="3">
        <v>1</v>
      </c>
      <c r="H14" s="3">
        <v>12824</v>
      </c>
      <c r="I14" s="3">
        <v>214</v>
      </c>
      <c r="J14" s="3">
        <v>54.8</v>
      </c>
      <c r="K14" s="4">
        <f t="shared" si="8"/>
        <v>9.1333333333333329</v>
      </c>
      <c r="L14" s="3">
        <v>14202</v>
      </c>
      <c r="M14" s="3">
        <v>255</v>
      </c>
      <c r="N14" s="3">
        <f t="shared" si="2"/>
        <v>17363.696</v>
      </c>
      <c r="O14" s="3">
        <f t="shared" si="3"/>
        <v>289.75600000000003</v>
      </c>
      <c r="P14" s="3">
        <f t="shared" si="4"/>
        <v>19229.508000000002</v>
      </c>
      <c r="Q14" s="3">
        <f t="shared" si="5"/>
        <v>345.27000000000004</v>
      </c>
      <c r="R14" s="3">
        <f t="shared" si="6"/>
        <v>1865.8120000000017</v>
      </c>
      <c r="S14" s="3">
        <f t="shared" si="7"/>
        <v>55.51400000000001</v>
      </c>
      <c r="T14" s="3">
        <v>9.5</v>
      </c>
    </row>
    <row r="15" spans="1:22" s="3" customFormat="1" x14ac:dyDescent="0.25">
      <c r="B15" s="6">
        <f>AVERAGE(B2:B12)</f>
        <v>23.09090909090909</v>
      </c>
      <c r="C15" s="6">
        <f>AVERAGE(C2:C14)</f>
        <v>67.830769230769221</v>
      </c>
      <c r="D15" s="6">
        <f>AVERAGE(D2:D14)</f>
        <v>172.29015384615388</v>
      </c>
      <c r="E15" s="6">
        <f>AVERAGE(E2:E14)</f>
        <v>156.42538461538464</v>
      </c>
      <c r="F15" s="6">
        <f>AVERAGE(F2:F14)</f>
        <v>70.953303058461543</v>
      </c>
      <c r="G15" s="6">
        <f t="shared" ref="G15" si="9">AVERAGE(G2:G12)</f>
        <v>1</v>
      </c>
      <c r="H15" s="6">
        <f t="shared" ref="H15:T15" si="10">AVERAGE(H2:H14)</f>
        <v>14332.076923076924</v>
      </c>
      <c r="I15" s="6">
        <f t="shared" si="10"/>
        <v>254.30769230769232</v>
      </c>
      <c r="J15" s="6">
        <f t="shared" si="10"/>
        <v>50.446153846153841</v>
      </c>
      <c r="K15" s="6">
        <f t="shared" si="10"/>
        <v>8.4076923076923062</v>
      </c>
      <c r="L15" s="6">
        <f t="shared" si="10"/>
        <v>16471.076923076922</v>
      </c>
      <c r="M15" s="6">
        <f t="shared" si="10"/>
        <v>291.76923076923077</v>
      </c>
      <c r="N15" s="6">
        <f t="shared" si="10"/>
        <v>19405.632153846156</v>
      </c>
      <c r="O15" s="6">
        <f t="shared" si="10"/>
        <v>344.33261538461534</v>
      </c>
      <c r="P15" s="6">
        <f t="shared" si="10"/>
        <v>22301.838153846158</v>
      </c>
      <c r="Q15" s="6">
        <f t="shared" si="10"/>
        <v>395.05553846153856</v>
      </c>
      <c r="R15" s="6">
        <f t="shared" si="10"/>
        <v>2896.2060000000001</v>
      </c>
      <c r="S15" s="6">
        <f t="shared" si="10"/>
        <v>50.722923076923088</v>
      </c>
      <c r="T15" s="6">
        <f t="shared" si="10"/>
        <v>5.5</v>
      </c>
    </row>
    <row r="16" spans="1:22" s="3" customFormat="1" x14ac:dyDescent="0.25">
      <c r="B16" s="7">
        <f>STDEV(B2:B12)</f>
        <v>5.375026426996345</v>
      </c>
      <c r="C16" s="7">
        <f>STDEV(C2:C14)</f>
        <v>3.8564631065663901</v>
      </c>
      <c r="D16" s="7">
        <f>STDEV(D2:D14)</f>
        <v>9.7954162906786326</v>
      </c>
      <c r="E16" s="7">
        <f>STDEV(E2:E14)</f>
        <v>28.82347787695074</v>
      </c>
      <c r="F16" s="7">
        <f>STDEV(F2:F14)</f>
        <v>13.074098977161913</v>
      </c>
      <c r="G16" s="7">
        <f t="shared" ref="G16" si="11">STDEV(G2:G12)</f>
        <v>0</v>
      </c>
      <c r="H16" s="7">
        <f t="shared" ref="H16:T16" si="12">STDEV(H2:H14)</f>
        <v>3984.2108265322036</v>
      </c>
      <c r="I16" s="7">
        <f t="shared" si="12"/>
        <v>81.360703675448292</v>
      </c>
      <c r="J16" s="7">
        <f t="shared" si="12"/>
        <v>15.368290697873952</v>
      </c>
      <c r="K16" s="7">
        <f t="shared" si="12"/>
        <v>2.5613817829789958</v>
      </c>
      <c r="L16" s="7">
        <f t="shared" si="12"/>
        <v>4184.1186738575052</v>
      </c>
      <c r="M16" s="7">
        <f t="shared" si="12"/>
        <v>80.180165716709382</v>
      </c>
      <c r="N16" s="7">
        <f t="shared" si="12"/>
        <v>5394.6214591245971</v>
      </c>
      <c r="O16" s="7">
        <f t="shared" si="12"/>
        <v>110.1623927765571</v>
      </c>
      <c r="P16" s="7">
        <f t="shared" si="12"/>
        <v>5665.2966844030425</v>
      </c>
      <c r="Q16" s="7">
        <f t="shared" si="12"/>
        <v>108.56394438042408</v>
      </c>
      <c r="R16" s="7">
        <f t="shared" si="12"/>
        <v>1837.43528883913</v>
      </c>
      <c r="S16" s="7">
        <f t="shared" si="12"/>
        <v>42.143328429028031</v>
      </c>
      <c r="T16" s="7">
        <f t="shared" si="12"/>
        <v>2.0024984394500787</v>
      </c>
    </row>
    <row r="17" spans="1:22" x14ac:dyDescent="0.25">
      <c r="A17" s="3">
        <v>1</v>
      </c>
      <c r="B17" s="3">
        <v>20</v>
      </c>
      <c r="C17" s="3">
        <v>68</v>
      </c>
      <c r="D17" s="3">
        <f t="shared" si="0"/>
        <v>172.72</v>
      </c>
      <c r="E17" s="3">
        <v>130</v>
      </c>
      <c r="F17" s="3">
        <f t="shared" si="1"/>
        <v>58.96696</v>
      </c>
      <c r="G17">
        <v>2</v>
      </c>
      <c r="H17">
        <v>7982</v>
      </c>
      <c r="I17" s="3">
        <v>152</v>
      </c>
      <c r="J17" s="3">
        <v>220.5</v>
      </c>
      <c r="K17" s="4">
        <f>J17/6</f>
        <v>36.75</v>
      </c>
      <c r="L17">
        <v>8214</v>
      </c>
      <c r="M17" s="3">
        <v>160</v>
      </c>
      <c r="N17" s="3">
        <f t="shared" ref="N17:N29" si="13">H17*1.354</f>
        <v>10807.628000000001</v>
      </c>
      <c r="O17" s="3">
        <f t="shared" ref="O17:O29" si="14">I17*1.354</f>
        <v>205.80800000000002</v>
      </c>
      <c r="P17" s="3">
        <f t="shared" si="4"/>
        <v>11121.756000000001</v>
      </c>
      <c r="Q17" s="3">
        <f t="shared" si="5"/>
        <v>216.64000000000001</v>
      </c>
      <c r="R17" s="3">
        <f t="shared" si="6"/>
        <v>314.12800000000061</v>
      </c>
      <c r="S17" s="3">
        <f t="shared" si="7"/>
        <v>10.831999999999994</v>
      </c>
      <c r="T17">
        <v>8.1999999999999993</v>
      </c>
    </row>
    <row r="18" spans="1:22" x14ac:dyDescent="0.25">
      <c r="A18" s="3">
        <v>1</v>
      </c>
      <c r="B18" s="3">
        <v>23</v>
      </c>
      <c r="C18" s="3">
        <v>68</v>
      </c>
      <c r="D18" s="3">
        <f t="shared" si="0"/>
        <v>172.72</v>
      </c>
      <c r="E18" s="3">
        <v>170</v>
      </c>
      <c r="F18" s="3">
        <f t="shared" si="1"/>
        <v>77.110640000000004</v>
      </c>
      <c r="G18">
        <v>2</v>
      </c>
      <c r="H18">
        <v>13880</v>
      </c>
      <c r="I18" s="3">
        <v>219</v>
      </c>
      <c r="J18" s="3">
        <v>240.8</v>
      </c>
      <c r="K18" s="4">
        <f t="shared" ref="K18:K29" si="15">J18/6</f>
        <v>40.133333333333333</v>
      </c>
      <c r="L18">
        <v>15814</v>
      </c>
      <c r="M18" s="3">
        <v>310</v>
      </c>
      <c r="N18" s="3">
        <f t="shared" si="13"/>
        <v>18793.52</v>
      </c>
      <c r="O18" s="3">
        <f t="shared" si="14"/>
        <v>296.52600000000001</v>
      </c>
      <c r="P18" s="3">
        <f t="shared" si="4"/>
        <v>21412.156000000003</v>
      </c>
      <c r="Q18" s="3">
        <f t="shared" si="5"/>
        <v>419.74</v>
      </c>
      <c r="R18" s="3">
        <f t="shared" si="6"/>
        <v>2618.6360000000022</v>
      </c>
      <c r="S18" s="3">
        <f t="shared" si="7"/>
        <v>123.214</v>
      </c>
      <c r="T18">
        <v>7.7</v>
      </c>
    </row>
    <row r="19" spans="1:22" x14ac:dyDescent="0.25">
      <c r="A19" s="3">
        <v>1</v>
      </c>
      <c r="B19" s="3">
        <v>22</v>
      </c>
      <c r="C19" s="3">
        <v>69</v>
      </c>
      <c r="D19" s="3">
        <f t="shared" si="0"/>
        <v>175.26</v>
      </c>
      <c r="E19" s="3">
        <v>181</v>
      </c>
      <c r="F19" s="3">
        <f t="shared" si="1"/>
        <v>82.100151999999994</v>
      </c>
      <c r="G19">
        <v>2</v>
      </c>
      <c r="H19">
        <v>13639</v>
      </c>
      <c r="I19" s="3">
        <v>254</v>
      </c>
      <c r="J19" s="3">
        <v>123.6</v>
      </c>
      <c r="K19" s="4">
        <f t="shared" si="15"/>
        <v>20.599999999999998</v>
      </c>
      <c r="L19">
        <v>14718</v>
      </c>
      <c r="M19" s="3">
        <v>264</v>
      </c>
      <c r="N19" s="3">
        <f t="shared" si="13"/>
        <v>18467.206000000002</v>
      </c>
      <c r="O19" s="3">
        <f t="shared" si="14"/>
        <v>343.916</v>
      </c>
      <c r="P19" s="3">
        <f t="shared" si="4"/>
        <v>19928.172000000002</v>
      </c>
      <c r="Q19" s="3">
        <f t="shared" si="5"/>
        <v>357.45600000000002</v>
      </c>
      <c r="R19" s="3">
        <f t="shared" si="6"/>
        <v>1460.9660000000003</v>
      </c>
      <c r="S19" s="3">
        <f t="shared" si="7"/>
        <v>13.54000000000002</v>
      </c>
      <c r="T19">
        <v>7.2</v>
      </c>
      <c r="V19" t="s">
        <v>18</v>
      </c>
    </row>
    <row r="20" spans="1:22" x14ac:dyDescent="0.25">
      <c r="A20" s="3">
        <v>1</v>
      </c>
      <c r="B20" s="3">
        <v>21</v>
      </c>
      <c r="C20" s="3">
        <v>68</v>
      </c>
      <c r="D20" s="3">
        <f t="shared" si="0"/>
        <v>172.72</v>
      </c>
      <c r="E20" s="3">
        <v>132</v>
      </c>
      <c r="F20" s="3">
        <f t="shared" si="1"/>
        <v>59.874144000000001</v>
      </c>
      <c r="G20">
        <v>2</v>
      </c>
      <c r="H20">
        <v>14080</v>
      </c>
      <c r="I20" s="3">
        <v>254</v>
      </c>
      <c r="J20" s="3">
        <v>116.4</v>
      </c>
      <c r="K20" s="4">
        <f t="shared" si="15"/>
        <v>19.400000000000002</v>
      </c>
      <c r="L20">
        <v>13270</v>
      </c>
      <c r="M20" s="3">
        <v>243</v>
      </c>
      <c r="N20" s="3">
        <f t="shared" si="13"/>
        <v>19064.32</v>
      </c>
      <c r="O20" s="3">
        <f t="shared" si="14"/>
        <v>343.916</v>
      </c>
      <c r="P20" s="3">
        <f t="shared" si="4"/>
        <v>17967.580000000002</v>
      </c>
      <c r="Q20" s="3">
        <f t="shared" si="5"/>
        <v>329.02200000000005</v>
      </c>
      <c r="R20" s="3">
        <f t="shared" si="6"/>
        <v>-1096.739999999998</v>
      </c>
      <c r="S20" s="3">
        <f t="shared" si="7"/>
        <v>-14.893999999999949</v>
      </c>
      <c r="T20">
        <v>6.8</v>
      </c>
      <c r="V20" t="s">
        <v>19</v>
      </c>
    </row>
    <row r="21" spans="1:22" x14ac:dyDescent="0.25">
      <c r="A21" s="3">
        <v>2</v>
      </c>
      <c r="B21" s="3">
        <v>22</v>
      </c>
      <c r="C21" s="3">
        <v>73</v>
      </c>
      <c r="D21" s="3">
        <f t="shared" si="0"/>
        <v>185.42000000000002</v>
      </c>
      <c r="E21" s="3">
        <v>194</v>
      </c>
      <c r="F21" s="3">
        <f t="shared" si="1"/>
        <v>87.996848</v>
      </c>
      <c r="G21">
        <v>2</v>
      </c>
      <c r="H21">
        <v>14371</v>
      </c>
      <c r="I21" s="3">
        <v>299</v>
      </c>
      <c r="J21" s="3">
        <v>114.8</v>
      </c>
      <c r="K21" s="4">
        <f t="shared" si="15"/>
        <v>19.133333333333333</v>
      </c>
      <c r="L21">
        <v>17400</v>
      </c>
      <c r="M21" s="3">
        <v>306</v>
      </c>
      <c r="N21" s="3">
        <f t="shared" si="13"/>
        <v>19458.334000000003</v>
      </c>
      <c r="O21" s="3">
        <f t="shared" si="14"/>
        <v>404.846</v>
      </c>
      <c r="P21" s="3">
        <f t="shared" si="4"/>
        <v>23559.600000000002</v>
      </c>
      <c r="Q21" s="3">
        <f t="shared" si="5"/>
        <v>414.32400000000001</v>
      </c>
      <c r="R21" s="3">
        <f t="shared" si="6"/>
        <v>4101.2659999999996</v>
      </c>
      <c r="S21" s="3">
        <f t="shared" si="7"/>
        <v>9.4780000000000086</v>
      </c>
      <c r="T21">
        <v>5.7</v>
      </c>
    </row>
    <row r="22" spans="1:22" x14ac:dyDescent="0.25">
      <c r="A22">
        <v>2</v>
      </c>
      <c r="B22" s="1">
        <v>22</v>
      </c>
      <c r="C22">
        <v>69</v>
      </c>
      <c r="D22" s="3">
        <f t="shared" si="0"/>
        <v>175.26</v>
      </c>
      <c r="E22">
        <v>174</v>
      </c>
      <c r="F22" s="3">
        <f t="shared" si="1"/>
        <v>78.925008000000005</v>
      </c>
      <c r="G22">
        <v>2</v>
      </c>
      <c r="H22">
        <v>17571</v>
      </c>
      <c r="I22" s="3">
        <v>286</v>
      </c>
      <c r="J22" s="3">
        <v>133.30000000000001</v>
      </c>
      <c r="K22" s="4">
        <f t="shared" si="15"/>
        <v>22.216666666666669</v>
      </c>
      <c r="L22">
        <v>17425</v>
      </c>
      <c r="M22" s="3">
        <v>285</v>
      </c>
      <c r="N22" s="3">
        <f t="shared" si="13"/>
        <v>23791.134000000002</v>
      </c>
      <c r="O22" s="3">
        <f t="shared" si="14"/>
        <v>387.24400000000003</v>
      </c>
      <c r="P22" s="3">
        <f t="shared" si="4"/>
        <v>23593.45</v>
      </c>
      <c r="Q22" s="3">
        <f t="shared" si="5"/>
        <v>385.89000000000004</v>
      </c>
      <c r="R22" s="3">
        <f t="shared" si="6"/>
        <v>-197.68400000000111</v>
      </c>
      <c r="S22" s="3">
        <f t="shared" si="7"/>
        <v>-1.353999999999985</v>
      </c>
      <c r="T22">
        <v>7.8</v>
      </c>
    </row>
    <row r="23" spans="1:22" x14ac:dyDescent="0.25">
      <c r="A23">
        <v>1</v>
      </c>
      <c r="B23" s="1">
        <v>20</v>
      </c>
      <c r="C23">
        <v>66</v>
      </c>
      <c r="D23" s="3">
        <f t="shared" si="0"/>
        <v>167.64000000000001</v>
      </c>
      <c r="E23" s="3">
        <v>140</v>
      </c>
      <c r="F23" s="3">
        <f t="shared" si="1"/>
        <v>63.502879999999998</v>
      </c>
      <c r="G23">
        <v>2</v>
      </c>
      <c r="H23">
        <v>9949</v>
      </c>
      <c r="I23" s="3">
        <v>179</v>
      </c>
      <c r="J23" s="3">
        <v>233.8</v>
      </c>
      <c r="K23" s="4">
        <f t="shared" si="15"/>
        <v>38.966666666666669</v>
      </c>
      <c r="L23">
        <v>12176</v>
      </c>
      <c r="M23" s="3">
        <v>193</v>
      </c>
      <c r="N23" s="3">
        <f t="shared" si="13"/>
        <v>13470.946000000002</v>
      </c>
      <c r="O23" s="3">
        <f t="shared" si="14"/>
        <v>242.36600000000001</v>
      </c>
      <c r="P23" s="3">
        <f t="shared" si="4"/>
        <v>16486.304</v>
      </c>
      <c r="Q23" s="3">
        <f t="shared" si="5"/>
        <v>261.322</v>
      </c>
      <c r="R23" s="3">
        <f t="shared" si="6"/>
        <v>3015.3579999999984</v>
      </c>
      <c r="S23" s="3">
        <f t="shared" si="7"/>
        <v>18.955999999999989</v>
      </c>
      <c r="T23">
        <v>7.5</v>
      </c>
    </row>
    <row r="24" spans="1:22" x14ac:dyDescent="0.25">
      <c r="A24">
        <v>2</v>
      </c>
      <c r="B24" s="1">
        <v>29</v>
      </c>
      <c r="C24" s="3">
        <v>69</v>
      </c>
      <c r="D24" s="3">
        <f t="shared" si="0"/>
        <v>175.26</v>
      </c>
      <c r="E24" s="3">
        <v>148</v>
      </c>
      <c r="F24" s="3">
        <f t="shared" si="1"/>
        <v>67.131615999999994</v>
      </c>
      <c r="G24">
        <v>2</v>
      </c>
      <c r="H24">
        <v>17242</v>
      </c>
      <c r="I24" s="3">
        <v>278</v>
      </c>
      <c r="J24" s="3">
        <v>172.9</v>
      </c>
      <c r="K24" s="4">
        <f t="shared" si="15"/>
        <v>28.816666666666666</v>
      </c>
      <c r="L24">
        <v>21900</v>
      </c>
      <c r="M24" s="3">
        <v>324</v>
      </c>
      <c r="N24" s="3">
        <f t="shared" si="13"/>
        <v>23345.668000000001</v>
      </c>
      <c r="O24" s="3">
        <f t="shared" si="14"/>
        <v>376.41200000000003</v>
      </c>
      <c r="P24" s="3">
        <f t="shared" si="4"/>
        <v>29652.600000000002</v>
      </c>
      <c r="Q24" s="3">
        <f t="shared" si="5"/>
        <v>438.69600000000003</v>
      </c>
      <c r="R24" s="3">
        <f t="shared" si="6"/>
        <v>6306.9320000000007</v>
      </c>
      <c r="S24" s="3">
        <f t="shared" si="7"/>
        <v>62.283999999999992</v>
      </c>
      <c r="T24">
        <v>7.8</v>
      </c>
    </row>
    <row r="25" spans="1:22" s="3" customFormat="1" x14ac:dyDescent="0.25">
      <c r="A25" s="3">
        <v>2</v>
      </c>
      <c r="B25" s="3">
        <v>22</v>
      </c>
      <c r="C25" s="3">
        <v>68</v>
      </c>
      <c r="D25" s="3">
        <f t="shared" si="0"/>
        <v>172.72</v>
      </c>
      <c r="E25" s="3">
        <v>165</v>
      </c>
      <c r="F25" s="3">
        <f t="shared" si="1"/>
        <v>74.842680000000001</v>
      </c>
      <c r="G25" s="3">
        <v>2</v>
      </c>
      <c r="H25" s="3">
        <v>14634</v>
      </c>
      <c r="I25" s="3">
        <v>250</v>
      </c>
      <c r="J25" s="3">
        <v>173.5</v>
      </c>
      <c r="K25" s="4">
        <f t="shared" si="15"/>
        <v>28.916666666666668</v>
      </c>
      <c r="L25" s="3">
        <v>15252</v>
      </c>
      <c r="M25" s="3">
        <v>270</v>
      </c>
      <c r="N25" s="3">
        <f t="shared" si="13"/>
        <v>19814.436000000002</v>
      </c>
      <c r="O25" s="3">
        <f t="shared" si="14"/>
        <v>338.5</v>
      </c>
      <c r="P25" s="3">
        <f t="shared" si="4"/>
        <v>20651.208000000002</v>
      </c>
      <c r="Q25" s="3">
        <f t="shared" si="5"/>
        <v>365.58000000000004</v>
      </c>
      <c r="R25" s="3">
        <f t="shared" si="6"/>
        <v>836.77200000000084</v>
      </c>
      <c r="S25" s="3">
        <f t="shared" si="7"/>
        <v>27.080000000000041</v>
      </c>
      <c r="T25" s="3">
        <v>8.8000000000000007</v>
      </c>
    </row>
    <row r="26" spans="1:22" s="3" customFormat="1" x14ac:dyDescent="0.25">
      <c r="A26" s="3">
        <v>2</v>
      </c>
      <c r="B26" s="3">
        <v>20</v>
      </c>
      <c r="C26" s="3">
        <v>73</v>
      </c>
      <c r="D26" s="3">
        <f t="shared" si="0"/>
        <v>185.42000000000002</v>
      </c>
      <c r="E26" s="3">
        <v>179</v>
      </c>
      <c r="F26" s="3">
        <f t="shared" si="1"/>
        <v>81.192967999999993</v>
      </c>
      <c r="G26" s="3">
        <v>2</v>
      </c>
      <c r="H26" s="3">
        <v>17506</v>
      </c>
      <c r="I26" s="3">
        <v>278</v>
      </c>
      <c r="J26" s="3">
        <v>99.3</v>
      </c>
      <c r="K26" s="4">
        <f t="shared" si="15"/>
        <v>16.55</v>
      </c>
      <c r="L26" s="3">
        <v>21571</v>
      </c>
      <c r="M26" s="3">
        <v>360</v>
      </c>
      <c r="N26" s="3">
        <f t="shared" si="13"/>
        <v>23703.124000000003</v>
      </c>
      <c r="O26" s="3">
        <f t="shared" si="14"/>
        <v>376.41200000000003</v>
      </c>
      <c r="P26" s="3">
        <f t="shared" si="4"/>
        <v>29207.134000000002</v>
      </c>
      <c r="Q26" s="3">
        <f t="shared" si="5"/>
        <v>487.44000000000005</v>
      </c>
      <c r="R26" s="3">
        <f t="shared" si="6"/>
        <v>5504.0099999999984</v>
      </c>
      <c r="S26" s="3">
        <f t="shared" si="7"/>
        <v>111.02800000000002</v>
      </c>
      <c r="T26" s="3">
        <v>10</v>
      </c>
    </row>
    <row r="27" spans="1:22" s="3" customFormat="1" x14ac:dyDescent="0.25">
      <c r="A27" s="3">
        <v>1</v>
      </c>
      <c r="B27" s="3">
        <v>22</v>
      </c>
      <c r="C27" s="3">
        <v>66</v>
      </c>
      <c r="D27" s="3">
        <f t="shared" si="0"/>
        <v>167.64000000000001</v>
      </c>
      <c r="E27" s="3">
        <v>158</v>
      </c>
      <c r="F27" s="3">
        <f t="shared" si="1"/>
        <v>71.667535999999998</v>
      </c>
      <c r="G27" s="3">
        <v>2</v>
      </c>
      <c r="H27" s="3">
        <v>10663</v>
      </c>
      <c r="I27" s="3">
        <v>183</v>
      </c>
      <c r="J27" s="3">
        <v>136.6</v>
      </c>
      <c r="K27" s="4">
        <f t="shared" si="15"/>
        <v>22.766666666666666</v>
      </c>
      <c r="L27" s="3">
        <v>15444</v>
      </c>
      <c r="M27" s="3">
        <v>245</v>
      </c>
      <c r="N27" s="3">
        <f t="shared" si="13"/>
        <v>14437.702000000001</v>
      </c>
      <c r="O27" s="3">
        <f t="shared" si="14"/>
        <v>247.78200000000001</v>
      </c>
      <c r="P27" s="3">
        <f t="shared" si="4"/>
        <v>20911.176000000003</v>
      </c>
      <c r="Q27" s="3">
        <f t="shared" si="5"/>
        <v>331.73</v>
      </c>
      <c r="R27" s="3">
        <f t="shared" si="6"/>
        <v>6473.474000000002</v>
      </c>
      <c r="S27" s="3">
        <f t="shared" si="7"/>
        <v>83.948000000000008</v>
      </c>
      <c r="T27" s="3">
        <v>7.8</v>
      </c>
    </row>
    <row r="28" spans="1:22" s="3" customFormat="1" x14ac:dyDescent="0.25">
      <c r="A28" s="3">
        <v>2</v>
      </c>
      <c r="B28" s="3">
        <v>20</v>
      </c>
      <c r="C28" s="3">
        <v>73</v>
      </c>
      <c r="D28" s="3">
        <f t="shared" si="0"/>
        <v>185.42000000000002</v>
      </c>
      <c r="E28" s="3">
        <v>177</v>
      </c>
      <c r="F28" s="3">
        <f t="shared" si="1"/>
        <v>80.285783999999992</v>
      </c>
      <c r="G28" s="3">
        <v>2</v>
      </c>
      <c r="H28" s="3">
        <v>17896</v>
      </c>
      <c r="I28" s="3">
        <v>297</v>
      </c>
      <c r="J28" s="3">
        <v>146.5</v>
      </c>
      <c r="K28" s="4">
        <f t="shared" si="15"/>
        <v>24.416666666666668</v>
      </c>
      <c r="L28" s="3">
        <v>20418</v>
      </c>
      <c r="M28" s="3">
        <v>312</v>
      </c>
      <c r="N28" s="3">
        <f t="shared" si="13"/>
        <v>24231.184000000001</v>
      </c>
      <c r="O28" s="3">
        <f t="shared" si="14"/>
        <v>402.13800000000003</v>
      </c>
      <c r="P28" s="3">
        <f t="shared" si="4"/>
        <v>27645.972000000002</v>
      </c>
      <c r="Q28" s="3">
        <f t="shared" si="5"/>
        <v>422.44800000000004</v>
      </c>
      <c r="R28" s="3">
        <f t="shared" si="6"/>
        <v>3414.7880000000005</v>
      </c>
      <c r="S28" s="3">
        <f t="shared" si="7"/>
        <v>20.310000000000002</v>
      </c>
      <c r="T28" s="3">
        <v>10</v>
      </c>
    </row>
    <row r="29" spans="1:22" s="3" customFormat="1" x14ac:dyDescent="0.25">
      <c r="A29" s="3">
        <v>2</v>
      </c>
      <c r="B29" s="3">
        <v>23</v>
      </c>
      <c r="C29" s="3">
        <v>67</v>
      </c>
      <c r="D29" s="3">
        <f t="shared" si="0"/>
        <v>170.18</v>
      </c>
      <c r="E29" s="3">
        <v>139</v>
      </c>
      <c r="F29" s="3">
        <f t="shared" si="1"/>
        <v>63.049287999999997</v>
      </c>
      <c r="G29" s="3">
        <v>2</v>
      </c>
      <c r="H29" s="3">
        <v>12338</v>
      </c>
      <c r="I29" s="3">
        <v>203</v>
      </c>
      <c r="J29" s="3">
        <v>146.5</v>
      </c>
      <c r="K29" s="4">
        <f t="shared" si="15"/>
        <v>24.416666666666668</v>
      </c>
      <c r="L29" s="3">
        <v>15608</v>
      </c>
      <c r="M29" s="3">
        <v>311</v>
      </c>
      <c r="N29" s="3">
        <f t="shared" si="13"/>
        <v>16705.652000000002</v>
      </c>
      <c r="O29" s="3">
        <f t="shared" si="14"/>
        <v>274.86200000000002</v>
      </c>
      <c r="P29" s="3">
        <f t="shared" si="4"/>
        <v>21133.232</v>
      </c>
      <c r="Q29" s="3">
        <f t="shared" si="5"/>
        <v>421.09400000000005</v>
      </c>
      <c r="R29" s="3">
        <f t="shared" si="6"/>
        <v>4427.5799999999981</v>
      </c>
      <c r="S29" s="3">
        <f t="shared" si="7"/>
        <v>146.23200000000003</v>
      </c>
      <c r="T29" s="3">
        <v>9.5</v>
      </c>
    </row>
    <row r="30" spans="1:22" x14ac:dyDescent="0.25">
      <c r="B30" s="6">
        <f>AVERAGE(B17:B27)</f>
        <v>22.09090909090909</v>
      </c>
      <c r="C30" s="6">
        <f>AVERAGE(C17:C29)</f>
        <v>69</v>
      </c>
      <c r="D30" s="6">
        <f t="shared" ref="D30:S30" si="16">AVERAGE(D17:D27)</f>
        <v>174.79818181818186</v>
      </c>
      <c r="E30" s="6">
        <f>AVERAGE(E17:E29)</f>
        <v>160.53846153846155</v>
      </c>
      <c r="F30" s="6">
        <f t="shared" si="16"/>
        <v>73.028312</v>
      </c>
      <c r="G30" s="6">
        <f>AVERAGE(G17:G29)</f>
        <v>2</v>
      </c>
      <c r="H30" s="6">
        <f>AVERAGE(H17:H29)</f>
        <v>13980.846153846154</v>
      </c>
      <c r="I30" s="6">
        <f>AVERAGE(I17:I29)</f>
        <v>240.92307692307693</v>
      </c>
      <c r="J30" s="6">
        <f>AVERAGE(J17:J29)</f>
        <v>158.34615384615384</v>
      </c>
      <c r="K30" s="6">
        <f t="shared" si="16"/>
        <v>26.749999999999996</v>
      </c>
      <c r="L30" s="6">
        <f>AVERAGE(L17:L29)</f>
        <v>16093.076923076924</v>
      </c>
      <c r="M30" s="6">
        <f>AVERAGE(M17:M29)</f>
        <v>275.61538461538464</v>
      </c>
      <c r="N30" s="6">
        <f t="shared" si="16"/>
        <v>18650.365272727271</v>
      </c>
      <c r="O30" s="6">
        <f t="shared" si="16"/>
        <v>323.97527272727274</v>
      </c>
      <c r="P30" s="6">
        <f t="shared" si="16"/>
        <v>21317.376000000004</v>
      </c>
      <c r="Q30" s="6">
        <f t="shared" si="16"/>
        <v>364.34909090909093</v>
      </c>
      <c r="R30" s="6">
        <f t="shared" si="16"/>
        <v>2667.0107272727273</v>
      </c>
      <c r="S30" s="6">
        <f t="shared" si="16"/>
        <v>40.373818181818187</v>
      </c>
      <c r="T30" s="6">
        <f>AVERAGE(T17:T29)</f>
        <v>8.0615384615384613</v>
      </c>
    </row>
    <row r="31" spans="1:22" x14ac:dyDescent="0.25">
      <c r="B31" s="7">
        <f>STDEV(B17:B27)</f>
        <v>2.508168473390314</v>
      </c>
      <c r="C31" s="7">
        <f>STDEV(C17:C29)</f>
        <v>2.4832774042918899</v>
      </c>
      <c r="D31" s="7">
        <f t="shared" ref="D31:S31" si="17">STDEV(D17:D27)</f>
        <v>5.8825195591375961</v>
      </c>
      <c r="E31" s="7">
        <f>STDEV(E17:E29)</f>
        <v>20.891048260819655</v>
      </c>
      <c r="F31" s="7">
        <f t="shared" si="17"/>
        <v>9.6221393727591131</v>
      </c>
      <c r="G31" s="7">
        <f>STDEV(G17:G29)</f>
        <v>0</v>
      </c>
      <c r="H31" s="7">
        <f>STDEV(H17:H29)</f>
        <v>3135.0723502059122</v>
      </c>
      <c r="I31" s="7">
        <f>STDEV(I17:I29)</f>
        <v>48.937820307102562</v>
      </c>
      <c r="J31" s="7">
        <f>STDEV(J17:J29)</f>
        <v>47.016692344042667</v>
      </c>
      <c r="K31" s="7">
        <f t="shared" si="17"/>
        <v>8.5301979917102742</v>
      </c>
      <c r="L31" s="7">
        <f>STDEV(L17:L29)</f>
        <v>3814.89255990123</v>
      </c>
      <c r="M31" s="7">
        <f>STDEV(M17:M29)</f>
        <v>55.220072530343586</v>
      </c>
      <c r="N31" s="7">
        <f t="shared" si="17"/>
        <v>4269.8765623713662</v>
      </c>
      <c r="O31" s="7">
        <f t="shared" si="17"/>
        <v>66.506326876607631</v>
      </c>
      <c r="P31" s="7">
        <f t="shared" si="17"/>
        <v>5319.6901046003741</v>
      </c>
      <c r="Q31" s="7">
        <f t="shared" si="17"/>
        <v>78.42326516213744</v>
      </c>
      <c r="R31" s="7">
        <f t="shared" si="17"/>
        <v>2658.5747825579438</v>
      </c>
      <c r="S31" s="7">
        <f t="shared" si="17"/>
        <v>47.129385732933507</v>
      </c>
      <c r="T31" s="7">
        <f>STDEV(T17:T29)</f>
        <v>1.2486916229521141</v>
      </c>
    </row>
    <row r="32" spans="1:22" s="3" customForma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0" s="3" customForma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</sheetData>
  <sortState ref="A2:R19">
    <sortCondition ref="G2:G19"/>
  </sortState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K34" sqref="K34"/>
    </sheetView>
  </sheetViews>
  <sheetFormatPr defaultRowHeight="15" x14ac:dyDescent="0.25"/>
  <cols>
    <col min="11" max="11" width="9.42578125" bestFit="1" customWidth="1"/>
    <col min="12" max="12" width="10" bestFit="1" customWidth="1"/>
    <col min="13" max="13" width="11.7109375" bestFit="1" customWidth="1"/>
    <col min="14" max="14" width="10" bestFit="1" customWidth="1"/>
    <col min="15" max="15" width="12.5703125" bestFit="1" customWidth="1"/>
    <col min="16" max="16" width="12.140625" bestFit="1" customWidth="1"/>
    <col min="17" max="17" width="9.5703125" bestFit="1" customWidth="1"/>
    <col min="18" max="18" width="14.5703125" bestFit="1" customWidth="1"/>
  </cols>
  <sheetData>
    <row r="1" spans="1:18" x14ac:dyDescent="0.25">
      <c r="A1" t="s">
        <v>0</v>
      </c>
      <c r="B1" t="s">
        <v>4</v>
      </c>
      <c r="C1" t="s">
        <v>1</v>
      </c>
      <c r="D1" t="s">
        <v>10</v>
      </c>
      <c r="E1" t="s">
        <v>2</v>
      </c>
      <c r="F1" t="s">
        <v>11</v>
      </c>
      <c r="G1" t="s">
        <v>3</v>
      </c>
      <c r="H1" t="s">
        <v>5</v>
      </c>
      <c r="I1" t="s">
        <v>8</v>
      </c>
      <c r="J1" t="s">
        <v>6</v>
      </c>
      <c r="K1" t="s">
        <v>9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7</v>
      </c>
    </row>
    <row r="2" spans="1:18" x14ac:dyDescent="0.25">
      <c r="A2">
        <v>1</v>
      </c>
      <c r="B2">
        <v>21</v>
      </c>
      <c r="C2">
        <v>70</v>
      </c>
      <c r="D2">
        <v>177.8</v>
      </c>
      <c r="E2">
        <v>150</v>
      </c>
      <c r="F2">
        <v>68.038799999999995</v>
      </c>
      <c r="G2">
        <v>1</v>
      </c>
      <c r="H2">
        <v>13869</v>
      </c>
      <c r="I2">
        <v>258</v>
      </c>
      <c r="J2">
        <v>17203</v>
      </c>
      <c r="K2">
        <v>271</v>
      </c>
      <c r="L2">
        <v>18778.626</v>
      </c>
      <c r="M2">
        <v>349.33200000000005</v>
      </c>
      <c r="N2">
        <v>23292.862000000001</v>
      </c>
      <c r="O2">
        <v>366.93400000000003</v>
      </c>
      <c r="P2">
        <v>4514.2360000000008</v>
      </c>
      <c r="Q2">
        <v>17.601999999999975</v>
      </c>
      <c r="R2">
        <v>6.8</v>
      </c>
    </row>
    <row r="3" spans="1:18" x14ac:dyDescent="0.25">
      <c r="A3">
        <v>1</v>
      </c>
      <c r="B3">
        <v>21</v>
      </c>
      <c r="C3">
        <v>63</v>
      </c>
      <c r="D3">
        <v>160.02000000000001</v>
      </c>
      <c r="E3">
        <v>108</v>
      </c>
      <c r="F3">
        <v>48.987935999999998</v>
      </c>
      <c r="G3">
        <v>1</v>
      </c>
      <c r="H3">
        <v>11850</v>
      </c>
      <c r="I3">
        <v>200</v>
      </c>
      <c r="J3">
        <v>12181</v>
      </c>
      <c r="K3">
        <v>207</v>
      </c>
      <c r="L3">
        <v>16044.900000000001</v>
      </c>
      <c r="M3">
        <v>270.8</v>
      </c>
      <c r="N3">
        <v>16493.074000000001</v>
      </c>
      <c r="O3">
        <v>280.27800000000002</v>
      </c>
      <c r="P3">
        <v>448.17399999999907</v>
      </c>
      <c r="Q3">
        <v>9.4780000000000086</v>
      </c>
      <c r="R3">
        <v>6.2</v>
      </c>
    </row>
    <row r="4" spans="1:18" x14ac:dyDescent="0.25">
      <c r="A4">
        <v>1</v>
      </c>
      <c r="B4">
        <v>22</v>
      </c>
      <c r="C4">
        <v>66</v>
      </c>
      <c r="D4">
        <v>167.64000000000001</v>
      </c>
      <c r="E4">
        <v>149.9</v>
      </c>
      <c r="F4">
        <v>67.993440800000002</v>
      </c>
      <c r="G4">
        <v>1</v>
      </c>
      <c r="H4">
        <v>10271</v>
      </c>
      <c r="I4">
        <v>170</v>
      </c>
      <c r="J4">
        <v>11875</v>
      </c>
      <c r="K4">
        <v>207</v>
      </c>
      <c r="L4">
        <v>13906.934000000001</v>
      </c>
      <c r="M4">
        <v>230.18</v>
      </c>
      <c r="N4">
        <v>16078.750000000002</v>
      </c>
      <c r="O4">
        <v>280.27800000000002</v>
      </c>
      <c r="P4">
        <v>2171.8160000000007</v>
      </c>
      <c r="Q4">
        <v>50.098000000000013</v>
      </c>
      <c r="R4">
        <v>3.5</v>
      </c>
    </row>
    <row r="5" spans="1:18" x14ac:dyDescent="0.25">
      <c r="A5">
        <v>1</v>
      </c>
      <c r="B5">
        <v>21</v>
      </c>
      <c r="C5">
        <v>65.8</v>
      </c>
      <c r="D5">
        <v>167.13200000000001</v>
      </c>
      <c r="E5">
        <v>157.63</v>
      </c>
      <c r="F5">
        <v>71.499706959999997</v>
      </c>
      <c r="G5">
        <v>1</v>
      </c>
      <c r="H5">
        <v>9916</v>
      </c>
      <c r="I5">
        <v>190</v>
      </c>
      <c r="J5">
        <v>12599</v>
      </c>
      <c r="K5">
        <v>278</v>
      </c>
      <c r="L5">
        <v>13426.264000000001</v>
      </c>
      <c r="M5">
        <v>257.26</v>
      </c>
      <c r="N5">
        <v>17059.046000000002</v>
      </c>
      <c r="O5">
        <v>376.41200000000003</v>
      </c>
      <c r="P5">
        <v>3632.7820000000011</v>
      </c>
      <c r="Q5">
        <v>119.15200000000004</v>
      </c>
      <c r="R5">
        <v>3.7</v>
      </c>
    </row>
    <row r="6" spans="1:18" x14ac:dyDescent="0.25">
      <c r="A6">
        <v>1</v>
      </c>
      <c r="B6">
        <v>20</v>
      </c>
      <c r="C6">
        <v>68</v>
      </c>
      <c r="D6">
        <v>172.72</v>
      </c>
      <c r="E6">
        <v>130</v>
      </c>
      <c r="F6">
        <v>58.96696</v>
      </c>
      <c r="G6">
        <v>2</v>
      </c>
      <c r="H6">
        <v>7982</v>
      </c>
      <c r="I6">
        <v>152</v>
      </c>
      <c r="J6">
        <v>8214</v>
      </c>
      <c r="K6">
        <v>160</v>
      </c>
      <c r="L6">
        <v>10807.628000000001</v>
      </c>
      <c r="M6">
        <v>205.80800000000002</v>
      </c>
      <c r="N6">
        <v>11121.756000000001</v>
      </c>
      <c r="O6">
        <v>216.64000000000001</v>
      </c>
      <c r="P6">
        <v>314.12800000000061</v>
      </c>
      <c r="Q6">
        <v>10.831999999999994</v>
      </c>
      <c r="R6">
        <v>8.1999999999999993</v>
      </c>
    </row>
    <row r="7" spans="1:18" x14ac:dyDescent="0.25">
      <c r="A7">
        <v>1</v>
      </c>
      <c r="B7">
        <v>23</v>
      </c>
      <c r="C7">
        <v>68</v>
      </c>
      <c r="D7">
        <v>172.72</v>
      </c>
      <c r="E7">
        <v>170</v>
      </c>
      <c r="F7">
        <v>77.110640000000004</v>
      </c>
      <c r="G7">
        <v>2</v>
      </c>
      <c r="H7">
        <v>13880</v>
      </c>
      <c r="I7">
        <v>219</v>
      </c>
      <c r="J7">
        <v>15814</v>
      </c>
      <c r="K7">
        <v>310</v>
      </c>
      <c r="L7">
        <v>18793.52</v>
      </c>
      <c r="M7">
        <v>296.52600000000001</v>
      </c>
      <c r="N7">
        <v>21412.156000000003</v>
      </c>
      <c r="O7">
        <v>419.74</v>
      </c>
      <c r="P7">
        <v>2618.6360000000022</v>
      </c>
      <c r="Q7">
        <v>123.214</v>
      </c>
      <c r="R7">
        <v>7.7</v>
      </c>
    </row>
    <row r="8" spans="1:18" x14ac:dyDescent="0.25">
      <c r="A8">
        <v>1</v>
      </c>
      <c r="B8">
        <v>22</v>
      </c>
      <c r="C8">
        <v>69</v>
      </c>
      <c r="D8">
        <v>175.26</v>
      </c>
      <c r="E8">
        <v>181</v>
      </c>
      <c r="F8">
        <v>82.100151999999994</v>
      </c>
      <c r="G8">
        <v>2</v>
      </c>
      <c r="H8">
        <v>13639</v>
      </c>
      <c r="I8">
        <v>254</v>
      </c>
      <c r="J8">
        <v>14718</v>
      </c>
      <c r="K8">
        <v>264</v>
      </c>
      <c r="L8">
        <v>18467.206000000002</v>
      </c>
      <c r="M8">
        <v>343.916</v>
      </c>
      <c r="N8">
        <v>19928.172000000002</v>
      </c>
      <c r="O8">
        <v>357.45600000000002</v>
      </c>
      <c r="P8">
        <v>1460.9660000000003</v>
      </c>
      <c r="Q8">
        <v>13.54000000000002</v>
      </c>
      <c r="R8">
        <v>7.2</v>
      </c>
    </row>
    <row r="9" spans="1:18" x14ac:dyDescent="0.25">
      <c r="A9">
        <v>1</v>
      </c>
      <c r="B9">
        <v>21</v>
      </c>
      <c r="C9">
        <v>68</v>
      </c>
      <c r="D9">
        <v>172.72</v>
      </c>
      <c r="E9">
        <v>132</v>
      </c>
      <c r="F9">
        <v>59.874144000000001</v>
      </c>
      <c r="G9">
        <v>2</v>
      </c>
      <c r="H9">
        <v>14080</v>
      </c>
      <c r="I9">
        <v>254</v>
      </c>
      <c r="J9">
        <v>13270</v>
      </c>
      <c r="K9">
        <v>243</v>
      </c>
      <c r="L9">
        <v>19064.32</v>
      </c>
      <c r="M9">
        <v>343.916</v>
      </c>
      <c r="N9">
        <v>17967.580000000002</v>
      </c>
      <c r="O9">
        <v>329.02200000000005</v>
      </c>
      <c r="P9">
        <v>-1096.739999999998</v>
      </c>
      <c r="Q9">
        <v>-14.893999999999949</v>
      </c>
      <c r="R9">
        <v>6.8</v>
      </c>
    </row>
    <row r="10" spans="1:18" x14ac:dyDescent="0.25">
      <c r="A10">
        <v>1</v>
      </c>
      <c r="B10">
        <v>20</v>
      </c>
      <c r="C10">
        <v>66</v>
      </c>
      <c r="D10">
        <v>167.64000000000001</v>
      </c>
      <c r="E10">
        <v>140</v>
      </c>
      <c r="F10">
        <v>63.502879999999998</v>
      </c>
      <c r="G10">
        <v>2</v>
      </c>
      <c r="H10">
        <v>9949</v>
      </c>
      <c r="I10">
        <v>179</v>
      </c>
      <c r="J10">
        <v>12176</v>
      </c>
      <c r="K10">
        <v>193</v>
      </c>
      <c r="L10">
        <v>13470.946000000002</v>
      </c>
      <c r="M10">
        <v>242.36600000000001</v>
      </c>
      <c r="N10">
        <v>16486.304</v>
      </c>
      <c r="O10">
        <v>261.322</v>
      </c>
      <c r="P10">
        <v>3015.3579999999984</v>
      </c>
      <c r="Q10">
        <v>18.955999999999989</v>
      </c>
      <c r="R10">
        <v>7.5</v>
      </c>
    </row>
    <row r="11" spans="1:18" x14ac:dyDescent="0.25">
      <c r="A11">
        <v>1</v>
      </c>
      <c r="B11">
        <v>22</v>
      </c>
      <c r="C11">
        <v>66</v>
      </c>
      <c r="D11">
        <v>167.64000000000001</v>
      </c>
      <c r="E11">
        <v>158</v>
      </c>
      <c r="F11">
        <v>71.667535999999998</v>
      </c>
      <c r="G11">
        <v>2</v>
      </c>
      <c r="H11">
        <v>10663</v>
      </c>
      <c r="I11">
        <v>183</v>
      </c>
      <c r="J11">
        <v>11358</v>
      </c>
      <c r="K11">
        <v>245</v>
      </c>
      <c r="L11">
        <v>14437.702000000001</v>
      </c>
      <c r="M11">
        <v>247.78200000000001</v>
      </c>
      <c r="N11">
        <v>15378.732000000002</v>
      </c>
      <c r="O11">
        <v>331.73</v>
      </c>
      <c r="P11">
        <v>941.03000000000065</v>
      </c>
      <c r="Q11">
        <v>83.948000000000008</v>
      </c>
      <c r="R11">
        <v>7.8</v>
      </c>
    </row>
    <row r="12" spans="1:18" s="3" customFormat="1" x14ac:dyDescent="0.25">
      <c r="A12" s="3" t="s">
        <v>20</v>
      </c>
      <c r="B12" s="4">
        <f>AVERAGE(B2:B11)</f>
        <v>21.3</v>
      </c>
      <c r="C12" s="4">
        <f t="shared" ref="C12:E12" si="0">AVERAGE(C2:C11)</f>
        <v>66.97999999999999</v>
      </c>
      <c r="D12" s="4">
        <f t="shared" si="0"/>
        <v>170.12920000000003</v>
      </c>
      <c r="E12" s="4">
        <f t="shared" si="0"/>
        <v>147.65299999999999</v>
      </c>
    </row>
    <row r="13" spans="1:18" s="3" customFormat="1" x14ac:dyDescent="0.25">
      <c r="A13" s="3" t="s">
        <v>21</v>
      </c>
      <c r="B13" s="4">
        <f>AVERAGE(B2:B5)</f>
        <v>21.25</v>
      </c>
      <c r="C13" s="4">
        <f t="shared" ref="C13:E13" si="1">AVERAGE(C2:C5)</f>
        <v>66.2</v>
      </c>
      <c r="D13" s="4">
        <f t="shared" si="1"/>
        <v>168.14800000000002</v>
      </c>
      <c r="E13" s="4">
        <f t="shared" si="1"/>
        <v>141.38249999999999</v>
      </c>
    </row>
    <row r="14" spans="1:18" s="3" customFormat="1" x14ac:dyDescent="0.25">
      <c r="A14" s="3" t="s">
        <v>22</v>
      </c>
      <c r="B14" s="4">
        <f>AVERAGE(B6:B11)</f>
        <v>21.333333333333332</v>
      </c>
      <c r="C14" s="4">
        <f t="shared" ref="C14:E14" si="2">AVERAGE(C6:C11)</f>
        <v>67.5</v>
      </c>
      <c r="D14" s="4">
        <f t="shared" si="2"/>
        <v>171.45000000000002</v>
      </c>
      <c r="E14" s="4">
        <f t="shared" si="2"/>
        <v>151.83333333333334</v>
      </c>
    </row>
    <row r="15" spans="1:18" s="3" customFormat="1" x14ac:dyDescent="0.25"/>
    <row r="16" spans="1:18" x14ac:dyDescent="0.25">
      <c r="A16">
        <v>2</v>
      </c>
      <c r="B16">
        <v>20</v>
      </c>
      <c r="C16">
        <v>71</v>
      </c>
      <c r="D16">
        <v>180.34</v>
      </c>
      <c r="E16">
        <v>179</v>
      </c>
      <c r="F16">
        <v>81.192967999999993</v>
      </c>
      <c r="G16">
        <v>1</v>
      </c>
      <c r="H16">
        <v>20202</v>
      </c>
      <c r="I16">
        <v>364</v>
      </c>
      <c r="J16">
        <v>21600</v>
      </c>
      <c r="K16">
        <v>360</v>
      </c>
      <c r="L16">
        <v>27353.508000000002</v>
      </c>
      <c r="M16">
        <v>492.85600000000005</v>
      </c>
      <c r="N16">
        <v>29246.400000000001</v>
      </c>
      <c r="O16">
        <v>487.44000000000005</v>
      </c>
      <c r="P16">
        <v>1892.8919999999998</v>
      </c>
      <c r="Q16">
        <v>-5.4159999999999968</v>
      </c>
      <c r="R16">
        <v>4.8</v>
      </c>
    </row>
    <row r="17" spans="1:18" x14ac:dyDescent="0.25">
      <c r="A17">
        <v>2</v>
      </c>
      <c r="B17">
        <v>22</v>
      </c>
      <c r="C17">
        <v>68</v>
      </c>
      <c r="D17">
        <v>172.72</v>
      </c>
      <c r="E17">
        <v>134</v>
      </c>
      <c r="F17">
        <v>60.781328000000002</v>
      </c>
      <c r="G17">
        <v>1</v>
      </c>
      <c r="H17">
        <v>8805</v>
      </c>
      <c r="I17">
        <v>135</v>
      </c>
      <c r="J17">
        <v>12554</v>
      </c>
      <c r="K17">
        <v>207</v>
      </c>
      <c r="L17">
        <v>11921.970000000001</v>
      </c>
      <c r="M17">
        <v>182.79000000000002</v>
      </c>
      <c r="N17">
        <v>16998.116000000002</v>
      </c>
      <c r="O17">
        <v>280.27800000000002</v>
      </c>
      <c r="P17">
        <v>5076.1460000000006</v>
      </c>
      <c r="Q17">
        <v>97.488</v>
      </c>
      <c r="R17">
        <v>5.2</v>
      </c>
    </row>
    <row r="18" spans="1:18" x14ac:dyDescent="0.25">
      <c r="A18">
        <v>2</v>
      </c>
      <c r="B18">
        <v>22</v>
      </c>
      <c r="C18">
        <v>67</v>
      </c>
      <c r="D18">
        <v>170.18</v>
      </c>
      <c r="E18">
        <v>150</v>
      </c>
      <c r="F18">
        <v>68.038799999999995</v>
      </c>
      <c r="G18">
        <v>1</v>
      </c>
      <c r="H18">
        <v>15714</v>
      </c>
      <c r="I18">
        <v>295</v>
      </c>
      <c r="J18">
        <v>16398</v>
      </c>
      <c r="K18">
        <v>297</v>
      </c>
      <c r="L18">
        <v>21276.756000000001</v>
      </c>
      <c r="M18">
        <v>399.43</v>
      </c>
      <c r="N18">
        <v>22202.892</v>
      </c>
      <c r="O18">
        <v>402.13800000000003</v>
      </c>
      <c r="P18">
        <v>926.1359999999986</v>
      </c>
      <c r="Q18">
        <v>2.7080000000000268</v>
      </c>
      <c r="R18">
        <v>4</v>
      </c>
    </row>
    <row r="19" spans="1:18" x14ac:dyDescent="0.25">
      <c r="A19">
        <v>2</v>
      </c>
      <c r="B19">
        <v>20</v>
      </c>
      <c r="C19">
        <v>74</v>
      </c>
      <c r="D19">
        <v>187.96</v>
      </c>
      <c r="E19">
        <v>170</v>
      </c>
      <c r="F19">
        <v>77.110640000000004</v>
      </c>
      <c r="G19">
        <v>1</v>
      </c>
      <c r="H19">
        <v>14657</v>
      </c>
      <c r="I19">
        <v>288</v>
      </c>
      <c r="J19">
        <v>18442</v>
      </c>
      <c r="K19">
        <v>300</v>
      </c>
      <c r="L19">
        <v>19845.578000000001</v>
      </c>
      <c r="M19">
        <v>389.952</v>
      </c>
      <c r="N19">
        <v>24970.468000000001</v>
      </c>
      <c r="O19">
        <v>406.20000000000005</v>
      </c>
      <c r="P19">
        <v>5124.8899999999994</v>
      </c>
      <c r="Q19">
        <v>16.248000000000047</v>
      </c>
      <c r="R19">
        <v>4.7</v>
      </c>
    </row>
    <row r="20" spans="1:18" x14ac:dyDescent="0.25">
      <c r="A20">
        <v>2</v>
      </c>
      <c r="B20">
        <v>39</v>
      </c>
      <c r="C20">
        <v>71</v>
      </c>
      <c r="D20">
        <v>180.34</v>
      </c>
      <c r="E20">
        <v>196</v>
      </c>
      <c r="F20">
        <v>88.904032000000001</v>
      </c>
      <c r="G20">
        <v>1</v>
      </c>
      <c r="H20">
        <v>20730</v>
      </c>
      <c r="I20">
        <v>334</v>
      </c>
      <c r="J20">
        <v>21722</v>
      </c>
      <c r="K20">
        <v>364</v>
      </c>
      <c r="L20">
        <v>28068.420000000002</v>
      </c>
      <c r="M20">
        <v>452.23600000000005</v>
      </c>
      <c r="N20">
        <v>29411.588000000003</v>
      </c>
      <c r="O20">
        <v>492.85600000000005</v>
      </c>
      <c r="P20">
        <v>1343.1680000000015</v>
      </c>
      <c r="Q20">
        <v>40.620000000000005</v>
      </c>
      <c r="R20">
        <v>4.8</v>
      </c>
    </row>
    <row r="21" spans="1:18" x14ac:dyDescent="0.25">
      <c r="A21">
        <v>2</v>
      </c>
      <c r="B21">
        <v>23</v>
      </c>
      <c r="C21">
        <v>73</v>
      </c>
      <c r="D21">
        <v>185.42000000000002</v>
      </c>
      <c r="E21">
        <v>215</v>
      </c>
      <c r="F21">
        <v>97.522279999999995</v>
      </c>
      <c r="G21">
        <v>1</v>
      </c>
      <c r="H21">
        <v>19999</v>
      </c>
      <c r="I21">
        <v>415</v>
      </c>
      <c r="J21">
        <v>24598</v>
      </c>
      <c r="K21">
        <v>499</v>
      </c>
      <c r="L21">
        <v>27078.646000000001</v>
      </c>
      <c r="M21">
        <v>561.91000000000008</v>
      </c>
      <c r="N21">
        <v>33305.692000000003</v>
      </c>
      <c r="O21">
        <v>675.64600000000007</v>
      </c>
      <c r="P21">
        <v>6227.0460000000021</v>
      </c>
      <c r="Q21">
        <v>113.73599999999999</v>
      </c>
      <c r="R21">
        <v>4</v>
      </c>
    </row>
    <row r="22" spans="1:18" x14ac:dyDescent="0.25">
      <c r="A22">
        <v>2</v>
      </c>
      <c r="B22">
        <v>23</v>
      </c>
      <c r="C22">
        <v>68</v>
      </c>
      <c r="D22">
        <v>172.72</v>
      </c>
      <c r="E22">
        <v>160</v>
      </c>
      <c r="F22">
        <v>72.574719999999999</v>
      </c>
      <c r="G22">
        <v>1</v>
      </c>
      <c r="H22">
        <v>15333</v>
      </c>
      <c r="I22">
        <v>232</v>
      </c>
      <c r="J22">
        <v>17414</v>
      </c>
      <c r="K22">
        <v>280</v>
      </c>
      <c r="L22">
        <v>20760.882000000001</v>
      </c>
      <c r="M22">
        <v>314.12800000000004</v>
      </c>
      <c r="N22">
        <v>23578.556</v>
      </c>
      <c r="O22">
        <v>379.12</v>
      </c>
      <c r="P22">
        <v>2817.6739999999991</v>
      </c>
      <c r="Q22">
        <v>64.991999999999962</v>
      </c>
      <c r="R22">
        <v>4.8</v>
      </c>
    </row>
    <row r="23" spans="1:18" x14ac:dyDescent="0.25">
      <c r="A23">
        <v>2</v>
      </c>
      <c r="B23">
        <v>22</v>
      </c>
      <c r="C23">
        <v>73</v>
      </c>
      <c r="D23">
        <v>185.42000000000002</v>
      </c>
      <c r="E23">
        <v>194</v>
      </c>
      <c r="F23">
        <v>87.996848</v>
      </c>
      <c r="G23">
        <v>2</v>
      </c>
      <c r="H23">
        <v>14371</v>
      </c>
      <c r="I23">
        <v>299</v>
      </c>
      <c r="J23">
        <v>17400</v>
      </c>
      <c r="K23">
        <v>306</v>
      </c>
      <c r="L23">
        <v>19458.334000000003</v>
      </c>
      <c r="M23">
        <v>404.846</v>
      </c>
      <c r="N23">
        <v>23559.600000000002</v>
      </c>
      <c r="O23">
        <v>414.32400000000001</v>
      </c>
      <c r="P23">
        <v>4101.2659999999996</v>
      </c>
      <c r="Q23">
        <v>9.4780000000000086</v>
      </c>
      <c r="R23">
        <v>5.7</v>
      </c>
    </row>
    <row r="24" spans="1:18" x14ac:dyDescent="0.25">
      <c r="A24">
        <v>2</v>
      </c>
      <c r="B24">
        <v>22</v>
      </c>
      <c r="C24">
        <v>69</v>
      </c>
      <c r="D24">
        <v>175.26</v>
      </c>
      <c r="E24">
        <v>174</v>
      </c>
      <c r="F24">
        <v>78.925008000000005</v>
      </c>
      <c r="G24">
        <v>2</v>
      </c>
      <c r="H24">
        <v>17571</v>
      </c>
      <c r="I24">
        <v>286</v>
      </c>
      <c r="J24">
        <v>17425</v>
      </c>
      <c r="K24">
        <v>285</v>
      </c>
      <c r="L24">
        <v>23791.134000000002</v>
      </c>
      <c r="M24">
        <v>387.24400000000003</v>
      </c>
      <c r="N24">
        <v>23593.45</v>
      </c>
      <c r="O24">
        <v>385.89000000000004</v>
      </c>
      <c r="P24">
        <v>-197.68400000000111</v>
      </c>
      <c r="Q24">
        <v>-1.353999999999985</v>
      </c>
      <c r="R24">
        <v>7.8</v>
      </c>
    </row>
    <row r="25" spans="1:18" x14ac:dyDescent="0.25">
      <c r="A25">
        <v>2</v>
      </c>
      <c r="B25">
        <v>29</v>
      </c>
      <c r="C25">
        <v>69</v>
      </c>
      <c r="D25">
        <v>175.26</v>
      </c>
      <c r="E25">
        <v>148</v>
      </c>
      <c r="F25">
        <v>67.131615999999994</v>
      </c>
      <c r="G25">
        <v>2</v>
      </c>
      <c r="H25">
        <v>17242</v>
      </c>
      <c r="I25">
        <v>278</v>
      </c>
      <c r="J25">
        <v>21900</v>
      </c>
      <c r="K25">
        <v>324</v>
      </c>
      <c r="L25">
        <v>23345.668000000001</v>
      </c>
      <c r="M25">
        <v>376.41200000000003</v>
      </c>
      <c r="N25">
        <v>29652.600000000002</v>
      </c>
      <c r="O25">
        <v>438.69600000000003</v>
      </c>
      <c r="P25">
        <v>6306.9320000000007</v>
      </c>
      <c r="Q25">
        <v>62.283999999999992</v>
      </c>
      <c r="R25">
        <v>7.8</v>
      </c>
    </row>
    <row r="26" spans="1:18" x14ac:dyDescent="0.25">
      <c r="A26">
        <v>2</v>
      </c>
      <c r="B26">
        <v>22</v>
      </c>
      <c r="C26">
        <v>68</v>
      </c>
      <c r="D26">
        <v>172.72</v>
      </c>
      <c r="E26">
        <v>165</v>
      </c>
      <c r="F26">
        <v>74.842680000000001</v>
      </c>
      <c r="G26">
        <v>2</v>
      </c>
      <c r="H26">
        <v>14634</v>
      </c>
      <c r="I26">
        <v>250</v>
      </c>
      <c r="J26">
        <v>15252</v>
      </c>
      <c r="K26">
        <v>270</v>
      </c>
      <c r="L26">
        <v>19814.436000000002</v>
      </c>
      <c r="M26">
        <v>338.5</v>
      </c>
      <c r="N26">
        <v>20651.208000000002</v>
      </c>
      <c r="O26">
        <v>365.58000000000004</v>
      </c>
      <c r="P26">
        <v>836.77200000000084</v>
      </c>
      <c r="Q26">
        <v>27.080000000000041</v>
      </c>
      <c r="R26">
        <v>8.8000000000000007</v>
      </c>
    </row>
    <row r="27" spans="1:18" x14ac:dyDescent="0.25">
      <c r="A27">
        <v>2</v>
      </c>
      <c r="B27">
        <v>20</v>
      </c>
      <c r="C27">
        <v>73</v>
      </c>
      <c r="D27">
        <v>185.42000000000002</v>
      </c>
      <c r="E27">
        <v>179</v>
      </c>
      <c r="F27">
        <v>81.192967999999993</v>
      </c>
      <c r="G27">
        <v>2</v>
      </c>
      <c r="H27">
        <v>17506</v>
      </c>
      <c r="I27">
        <v>278</v>
      </c>
      <c r="J27">
        <v>21571</v>
      </c>
      <c r="K27">
        <v>360</v>
      </c>
      <c r="L27">
        <v>23703.124000000003</v>
      </c>
      <c r="M27">
        <v>376.41200000000003</v>
      </c>
      <c r="N27">
        <v>29207.134000000002</v>
      </c>
      <c r="O27">
        <v>487.44000000000005</v>
      </c>
      <c r="P27">
        <v>5504.0099999999984</v>
      </c>
      <c r="Q27">
        <v>111.02800000000002</v>
      </c>
      <c r="R27">
        <v>10</v>
      </c>
    </row>
    <row r="28" spans="1:18" x14ac:dyDescent="0.25">
      <c r="A28" s="3" t="s">
        <v>20</v>
      </c>
      <c r="B28" s="4">
        <f>AVERAGE(B16:B27)</f>
        <v>23.666666666666668</v>
      </c>
      <c r="C28" s="4">
        <f t="shared" ref="C28:E28" si="3">AVERAGE(C16:C27)</f>
        <v>70.333333333333329</v>
      </c>
      <c r="D28" s="4">
        <f t="shared" si="3"/>
        <v>178.64666666666668</v>
      </c>
      <c r="E28" s="4">
        <f t="shared" si="3"/>
        <v>172</v>
      </c>
    </row>
    <row r="29" spans="1:18" x14ac:dyDescent="0.25">
      <c r="A29" s="3" t="s">
        <v>21</v>
      </c>
      <c r="B29" s="4">
        <f>AVERAGE(B16:B22)</f>
        <v>24.142857142857142</v>
      </c>
      <c r="C29" s="4">
        <f t="shared" ref="C29:E29" si="4">AVERAGE(C16:C22)</f>
        <v>70.285714285714292</v>
      </c>
      <c r="D29" s="4">
        <f t="shared" si="4"/>
        <v>178.52571428571429</v>
      </c>
      <c r="E29" s="4">
        <f t="shared" si="4"/>
        <v>172</v>
      </c>
    </row>
    <row r="30" spans="1:18" x14ac:dyDescent="0.25">
      <c r="A30" s="3" t="s">
        <v>22</v>
      </c>
      <c r="B30" s="4">
        <f>AVERAGE(B23:B27)</f>
        <v>23</v>
      </c>
      <c r="C30" s="4">
        <f t="shared" ref="C30:E30" si="5">AVERAGE(C23:C27)</f>
        <v>70.400000000000006</v>
      </c>
      <c r="D30" s="4">
        <f t="shared" si="5"/>
        <v>178.81600000000003</v>
      </c>
      <c r="E30" s="4">
        <f t="shared" si="5"/>
        <v>172</v>
      </c>
    </row>
  </sheetData>
  <sortState ref="A2:R23">
    <sortCondition ref="A2:A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Southampton Solent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Fisher</dc:creator>
  <cp:lastModifiedBy>James Fisher</cp:lastModifiedBy>
  <dcterms:created xsi:type="dcterms:W3CDTF">2017-08-09T10:14:08Z</dcterms:created>
  <dcterms:modified xsi:type="dcterms:W3CDTF">2018-03-07T10:57:54Z</dcterms:modified>
</cp:coreProperties>
</file>