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5.xml" ContentType="application/vnd.openxmlformats-officedocument.drawing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6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7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6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yan\Desktop\Alzheimers works\csc sumission\PeerJ\Revision 2017 07 18\"/>
    </mc:Choice>
  </mc:AlternateContent>
  <bookViews>
    <workbookView xWindow="0" yWindow="0" windowWidth="19200" windowHeight="6940" xr2:uid="{00000000-000D-0000-FFFF-FFFF00000000}"/>
  </bookViews>
  <sheets>
    <sheet name="Raw data and fitting summary" sheetId="9" r:id="rId1"/>
    <sheet name="modified direct linear plot" sheetId="10" r:id="rId2"/>
    <sheet name="Non-competitive" sheetId="5" r:id="rId3"/>
    <sheet name="Competitive" sheetId="2" r:id="rId4"/>
    <sheet name="Uncompetitive" sheetId="4" r:id="rId5"/>
    <sheet name="Mixed Non-competitive" sheetId="6" r:id="rId6"/>
    <sheet name="Modifier equation" sheetId="7" r:id="rId7"/>
  </sheets>
  <definedNames>
    <definedName name="solver_adj" localSheetId="3" hidden="1">Competitive!$T$4:$V$4</definedName>
    <definedName name="solver_adj" localSheetId="5" hidden="1">'Mixed Non-competitive'!$S$4:$U$4</definedName>
    <definedName name="solver_adj" localSheetId="6" hidden="1">'Modifier equation'!$T$4:$V$4</definedName>
    <definedName name="solver_adj" localSheetId="2" hidden="1">'Non-competitive'!$T$4:$V$4</definedName>
    <definedName name="solver_adj" localSheetId="0" hidden="1">'Raw data and fitting summary'!#REF!</definedName>
    <definedName name="solver_adj" localSheetId="4" hidden="1">Uncompetitive!$T$4:$V$4</definedName>
    <definedName name="solver_cvg" localSheetId="3" hidden="1">0.0001</definedName>
    <definedName name="solver_cvg" localSheetId="5" hidden="1">0.0001</definedName>
    <definedName name="solver_cvg" localSheetId="6" hidden="1">0.0001</definedName>
    <definedName name="solver_cvg" localSheetId="2" hidden="1">0.0001</definedName>
    <definedName name="solver_cvg" localSheetId="0" hidden="1">0.0001</definedName>
    <definedName name="solver_cvg" localSheetId="4" hidden="1">0.0001</definedName>
    <definedName name="solver_drv" localSheetId="3" hidden="1">1</definedName>
    <definedName name="solver_drv" localSheetId="5" hidden="1">1</definedName>
    <definedName name="solver_drv" localSheetId="6" hidden="1">1</definedName>
    <definedName name="solver_drv" localSheetId="2" hidden="1">1</definedName>
    <definedName name="solver_drv" localSheetId="0" hidden="1">1</definedName>
    <definedName name="solver_drv" localSheetId="4" hidden="1">1</definedName>
    <definedName name="solver_eng" localSheetId="3" hidden="1">1</definedName>
    <definedName name="solver_eng" localSheetId="5" hidden="1">1</definedName>
    <definedName name="solver_eng" localSheetId="6" hidden="1">1</definedName>
    <definedName name="solver_eng" localSheetId="2" hidden="1">1</definedName>
    <definedName name="solver_eng" localSheetId="0" hidden="1">1</definedName>
    <definedName name="solver_eng" localSheetId="4" hidden="1">1</definedName>
    <definedName name="solver_est" localSheetId="3" hidden="1">1</definedName>
    <definedName name="solver_est" localSheetId="5" hidden="1">1</definedName>
    <definedName name="solver_est" localSheetId="6" hidden="1">1</definedName>
    <definedName name="solver_est" localSheetId="2" hidden="1">1</definedName>
    <definedName name="solver_est" localSheetId="0" hidden="1">1</definedName>
    <definedName name="solver_est" localSheetId="4" hidden="1">1</definedName>
    <definedName name="solver_itr" localSheetId="3" hidden="1">2147483647</definedName>
    <definedName name="solver_itr" localSheetId="5" hidden="1">2147483647</definedName>
    <definedName name="solver_itr" localSheetId="6" hidden="1">2147483647</definedName>
    <definedName name="solver_itr" localSheetId="2" hidden="1">2147483647</definedName>
    <definedName name="solver_itr" localSheetId="0" hidden="1">2147483647</definedName>
    <definedName name="solver_itr" localSheetId="4" hidden="1">2147483647</definedName>
    <definedName name="solver_mip" localSheetId="3" hidden="1">2147483647</definedName>
    <definedName name="solver_mip" localSheetId="5" hidden="1">2147483647</definedName>
    <definedName name="solver_mip" localSheetId="6" hidden="1">2147483647</definedName>
    <definedName name="solver_mip" localSheetId="2" hidden="1">2147483647</definedName>
    <definedName name="solver_mip" localSheetId="0" hidden="1">2147483647</definedName>
    <definedName name="solver_mip" localSheetId="4" hidden="1">2147483647</definedName>
    <definedName name="solver_mni" localSheetId="3" hidden="1">30</definedName>
    <definedName name="solver_mni" localSheetId="5" hidden="1">30</definedName>
    <definedName name="solver_mni" localSheetId="6" hidden="1">30</definedName>
    <definedName name="solver_mni" localSheetId="2" hidden="1">30</definedName>
    <definedName name="solver_mni" localSheetId="0" hidden="1">30</definedName>
    <definedName name="solver_mni" localSheetId="4" hidden="1">30</definedName>
    <definedName name="solver_mrt" localSheetId="3" hidden="1">0.075</definedName>
    <definedName name="solver_mrt" localSheetId="5" hidden="1">0.075</definedName>
    <definedName name="solver_mrt" localSheetId="6" hidden="1">0.075</definedName>
    <definedName name="solver_mrt" localSheetId="2" hidden="1">0.075</definedName>
    <definedName name="solver_mrt" localSheetId="0" hidden="1">0.075</definedName>
    <definedName name="solver_mrt" localSheetId="4" hidden="1">0.075</definedName>
    <definedName name="solver_msl" localSheetId="3" hidden="1">2</definedName>
    <definedName name="solver_msl" localSheetId="5" hidden="1">2</definedName>
    <definedName name="solver_msl" localSheetId="6" hidden="1">2</definedName>
    <definedName name="solver_msl" localSheetId="2" hidden="1">2</definedName>
    <definedName name="solver_msl" localSheetId="0" hidden="1">2</definedName>
    <definedName name="solver_msl" localSheetId="4" hidden="1">2</definedName>
    <definedName name="solver_neg" localSheetId="3" hidden="1">1</definedName>
    <definedName name="solver_neg" localSheetId="5" hidden="1">1</definedName>
    <definedName name="solver_neg" localSheetId="6" hidden="1">1</definedName>
    <definedName name="solver_neg" localSheetId="2" hidden="1">1</definedName>
    <definedName name="solver_neg" localSheetId="0" hidden="1">1</definedName>
    <definedName name="solver_neg" localSheetId="4" hidden="1">1</definedName>
    <definedName name="solver_nod" localSheetId="3" hidden="1">2147483647</definedName>
    <definedName name="solver_nod" localSheetId="5" hidden="1">2147483647</definedName>
    <definedName name="solver_nod" localSheetId="6" hidden="1">2147483647</definedName>
    <definedName name="solver_nod" localSheetId="2" hidden="1">2147483647</definedName>
    <definedName name="solver_nod" localSheetId="0" hidden="1">2147483647</definedName>
    <definedName name="solver_nod" localSheetId="4" hidden="1">2147483647</definedName>
    <definedName name="solver_num" localSheetId="3" hidden="1">0</definedName>
    <definedName name="solver_num" localSheetId="5" hidden="1">0</definedName>
    <definedName name="solver_num" localSheetId="6" hidden="1">0</definedName>
    <definedName name="solver_num" localSheetId="2" hidden="1">0</definedName>
    <definedName name="solver_num" localSheetId="0" hidden="1">0</definedName>
    <definedName name="solver_num" localSheetId="4" hidden="1">0</definedName>
    <definedName name="solver_nwt" localSheetId="3" hidden="1">1</definedName>
    <definedName name="solver_nwt" localSheetId="5" hidden="1">1</definedName>
    <definedName name="solver_nwt" localSheetId="6" hidden="1">1</definedName>
    <definedName name="solver_nwt" localSheetId="2" hidden="1">1</definedName>
    <definedName name="solver_nwt" localSheetId="0" hidden="1">1</definedName>
    <definedName name="solver_nwt" localSheetId="4" hidden="1">1</definedName>
    <definedName name="solver_opt" localSheetId="3" hidden="1">Competitive!$V$10</definedName>
    <definedName name="solver_opt" localSheetId="5" hidden="1">'Mixed Non-competitive'!$V$10</definedName>
    <definedName name="solver_opt" localSheetId="6" hidden="1">'Modifier equation'!$V$10</definedName>
    <definedName name="solver_opt" localSheetId="2" hidden="1">'Non-competitive'!$V$10</definedName>
    <definedName name="solver_opt" localSheetId="0" hidden="1">'Raw data and fitting summary'!$J$44</definedName>
    <definedName name="solver_opt" localSheetId="4" hidden="1">Uncompetitive!$V$10</definedName>
    <definedName name="solver_pre" localSheetId="3" hidden="1">0.000001</definedName>
    <definedName name="solver_pre" localSheetId="5" hidden="1">0.000001</definedName>
    <definedName name="solver_pre" localSheetId="6" hidden="1">0.000001</definedName>
    <definedName name="solver_pre" localSheetId="2" hidden="1">0.000001</definedName>
    <definedName name="solver_pre" localSheetId="0" hidden="1">0.000001</definedName>
    <definedName name="solver_pre" localSheetId="4" hidden="1">0.000001</definedName>
    <definedName name="solver_rbv" localSheetId="3" hidden="1">1</definedName>
    <definedName name="solver_rbv" localSheetId="5" hidden="1">1</definedName>
    <definedName name="solver_rbv" localSheetId="6" hidden="1">1</definedName>
    <definedName name="solver_rbv" localSheetId="2" hidden="1">1</definedName>
    <definedName name="solver_rbv" localSheetId="0" hidden="1">1</definedName>
    <definedName name="solver_rbv" localSheetId="4" hidden="1">1</definedName>
    <definedName name="solver_rlx" localSheetId="3" hidden="1">2</definedName>
    <definedName name="solver_rlx" localSheetId="5" hidden="1">2</definedName>
    <definedName name="solver_rlx" localSheetId="6" hidden="1">2</definedName>
    <definedName name="solver_rlx" localSheetId="2" hidden="1">2</definedName>
    <definedName name="solver_rlx" localSheetId="0" hidden="1">2</definedName>
    <definedName name="solver_rlx" localSheetId="4" hidden="1">2</definedName>
    <definedName name="solver_rsd" localSheetId="3" hidden="1">0</definedName>
    <definedName name="solver_rsd" localSheetId="5" hidden="1">0</definedName>
    <definedName name="solver_rsd" localSheetId="6" hidden="1">0</definedName>
    <definedName name="solver_rsd" localSheetId="2" hidden="1">0</definedName>
    <definedName name="solver_rsd" localSheetId="0" hidden="1">0</definedName>
    <definedName name="solver_rsd" localSheetId="4" hidden="1">0</definedName>
    <definedName name="solver_scl" localSheetId="3" hidden="1">1</definedName>
    <definedName name="solver_scl" localSheetId="5" hidden="1">1</definedName>
    <definedName name="solver_scl" localSheetId="6" hidden="1">1</definedName>
    <definedName name="solver_scl" localSheetId="2" hidden="1">1</definedName>
    <definedName name="solver_scl" localSheetId="0" hidden="1">1</definedName>
    <definedName name="solver_scl" localSheetId="4" hidden="1">1</definedName>
    <definedName name="solver_sho" localSheetId="3" hidden="1">2</definedName>
    <definedName name="solver_sho" localSheetId="5" hidden="1">2</definedName>
    <definedName name="solver_sho" localSheetId="6" hidden="1">2</definedName>
    <definedName name="solver_sho" localSheetId="2" hidden="1">2</definedName>
    <definedName name="solver_sho" localSheetId="0" hidden="1">2</definedName>
    <definedName name="solver_sho" localSheetId="4" hidden="1">2</definedName>
    <definedName name="solver_ssz" localSheetId="3" hidden="1">100</definedName>
    <definedName name="solver_ssz" localSheetId="5" hidden="1">100</definedName>
    <definedName name="solver_ssz" localSheetId="6" hidden="1">100</definedName>
    <definedName name="solver_ssz" localSheetId="2" hidden="1">100</definedName>
    <definedName name="solver_ssz" localSheetId="0" hidden="1">100</definedName>
    <definedName name="solver_ssz" localSheetId="4" hidden="1">100</definedName>
    <definedName name="solver_tim" localSheetId="3" hidden="1">2147483647</definedName>
    <definedName name="solver_tim" localSheetId="5" hidden="1">2147483647</definedName>
    <definedName name="solver_tim" localSheetId="6" hidden="1">2147483647</definedName>
    <definedName name="solver_tim" localSheetId="2" hidden="1">2147483647</definedName>
    <definedName name="solver_tim" localSheetId="0" hidden="1">2147483647</definedName>
    <definedName name="solver_tim" localSheetId="4" hidden="1">2147483647</definedName>
    <definedName name="solver_tol" localSheetId="3" hidden="1">0.01</definedName>
    <definedName name="solver_tol" localSheetId="5" hidden="1">0.01</definedName>
    <definedName name="solver_tol" localSheetId="6" hidden="1">0.01</definedName>
    <definedName name="solver_tol" localSheetId="2" hidden="1">0.01</definedName>
    <definedName name="solver_tol" localSheetId="0" hidden="1">0.01</definedName>
    <definedName name="solver_tol" localSheetId="4" hidden="1">0.01</definedName>
    <definedName name="solver_typ" localSheetId="3" hidden="1">2</definedName>
    <definedName name="solver_typ" localSheetId="5" hidden="1">2</definedName>
    <definedName name="solver_typ" localSheetId="6" hidden="1">2</definedName>
    <definedName name="solver_typ" localSheetId="2" hidden="1">2</definedName>
    <definedName name="solver_typ" localSheetId="0" hidden="1">2</definedName>
    <definedName name="solver_typ" localSheetId="4" hidden="1">2</definedName>
    <definedName name="solver_val" localSheetId="3" hidden="1">0</definedName>
    <definedName name="solver_val" localSheetId="5" hidden="1">0</definedName>
    <definedName name="solver_val" localSheetId="6" hidden="1">0</definedName>
    <definedName name="solver_val" localSheetId="2" hidden="1">0</definedName>
    <definedName name="solver_val" localSheetId="0" hidden="1">0</definedName>
    <definedName name="solver_val" localSheetId="4" hidden="1">0</definedName>
    <definedName name="solver_ver" localSheetId="3" hidden="1">3</definedName>
    <definedName name="solver_ver" localSheetId="5" hidden="1">3</definedName>
    <definedName name="solver_ver" localSheetId="6" hidden="1">3</definedName>
    <definedName name="solver_ver" localSheetId="2" hidden="1">3</definedName>
    <definedName name="solver_ver" localSheetId="0" hidden="1">3</definedName>
    <definedName name="solver_ver" localSheetId="4" hidden="1">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6" i="9" l="1"/>
  <c r="B17" i="9" s="1"/>
  <c r="B18" i="9" s="1"/>
  <c r="B19" i="9" s="1"/>
  <c r="B20" i="9" s="1"/>
  <c r="B194" i="9" l="1"/>
  <c r="B193" i="9"/>
  <c r="B191" i="9"/>
  <c r="B189" i="9"/>
  <c r="G54" i="9" l="1"/>
  <c r="H54" i="9"/>
  <c r="I54" i="9"/>
  <c r="J54" i="9"/>
  <c r="F54" i="9"/>
  <c r="H24" i="9" l="1"/>
  <c r="I24" i="9" l="1"/>
  <c r="K24" i="9" s="1"/>
  <c r="M24" i="9" s="1"/>
  <c r="O24" i="9" s="1"/>
  <c r="I25" i="9"/>
  <c r="K25" i="9" s="1"/>
  <c r="M25" i="9" s="1"/>
  <c r="O25" i="9" s="1"/>
  <c r="I26" i="9"/>
  <c r="K26" i="9" s="1"/>
  <c r="M26" i="9" s="1"/>
  <c r="O26" i="9" s="1"/>
  <c r="I27" i="9"/>
  <c r="K27" i="9" s="1"/>
  <c r="M27" i="9" s="1"/>
  <c r="O27" i="9" s="1"/>
  <c r="I28" i="9"/>
  <c r="K28" i="9" s="1"/>
  <c r="M28" i="9" s="1"/>
  <c r="O28" i="9" s="1"/>
  <c r="I29" i="9"/>
  <c r="K29" i="9" s="1"/>
  <c r="M29" i="9" s="1"/>
  <c r="O29" i="9" s="1"/>
  <c r="I30" i="9"/>
  <c r="K30" i="9" s="1"/>
  <c r="M30" i="9" s="1"/>
  <c r="O30" i="9" s="1"/>
  <c r="I31" i="9"/>
  <c r="K31" i="9" s="1"/>
  <c r="M31" i="9" s="1"/>
  <c r="O31" i="9" s="1"/>
  <c r="I32" i="9"/>
  <c r="K32" i="9" s="1"/>
  <c r="M32" i="9" s="1"/>
  <c r="O32" i="9" s="1"/>
  <c r="I33" i="9"/>
  <c r="K33" i="9" s="1"/>
  <c r="M33" i="9" s="1"/>
  <c r="O33" i="9" s="1"/>
  <c r="I34" i="9"/>
  <c r="K34" i="9" s="1"/>
  <c r="M34" i="9" s="1"/>
  <c r="O34" i="9" s="1"/>
  <c r="I35" i="9"/>
  <c r="K35" i="9" s="1"/>
  <c r="M35" i="9" s="1"/>
  <c r="O35" i="9" s="1"/>
  <c r="I36" i="9"/>
  <c r="K36" i="9" s="1"/>
  <c r="M36" i="9" s="1"/>
  <c r="O36" i="9" s="1"/>
  <c r="I37" i="9"/>
  <c r="K37" i="9" s="1"/>
  <c r="M37" i="9" s="1"/>
  <c r="O37" i="9" s="1"/>
  <c r="I23" i="9"/>
  <c r="K23" i="9" s="1"/>
  <c r="M23" i="9" l="1"/>
  <c r="O23" i="9" s="1"/>
  <c r="H23" i="9"/>
  <c r="D29" i="9" l="1"/>
  <c r="B192" i="9"/>
  <c r="B190" i="9"/>
  <c r="B72" i="9"/>
  <c r="B102" i="9" s="1"/>
  <c r="B132" i="9" s="1"/>
  <c r="B163" i="9" s="1"/>
  <c r="B71" i="9"/>
  <c r="B101" i="9" s="1"/>
  <c r="B131" i="9" s="1"/>
  <c r="B161" i="9" s="1"/>
  <c r="B70" i="9"/>
  <c r="B100" i="9" s="1"/>
  <c r="B130" i="9" s="1"/>
  <c r="B160" i="9" s="1"/>
  <c r="B69" i="9"/>
  <c r="B99" i="9" s="1"/>
  <c r="B129" i="9" s="1"/>
  <c r="B159" i="9" s="1"/>
  <c r="C8" i="10"/>
  <c r="E8" i="10" s="1"/>
  <c r="C9" i="10"/>
  <c r="C10" i="10"/>
  <c r="E10" i="10" s="1"/>
  <c r="C11" i="10"/>
  <c r="C12" i="10"/>
  <c r="E12" i="10" s="1"/>
  <c r="C13" i="10"/>
  <c r="E13" i="10" s="1"/>
  <c r="C14" i="10"/>
  <c r="E14" i="10" s="1"/>
  <c r="C15" i="10"/>
  <c r="C16" i="10"/>
  <c r="E16" i="10" s="1"/>
  <c r="W67" i="10" s="1"/>
  <c r="C17" i="10"/>
  <c r="E17" i="10" s="1"/>
  <c r="C68" i="10" s="1"/>
  <c r="F69" i="10" s="1"/>
  <c r="C18" i="10"/>
  <c r="E18" i="10" s="1"/>
  <c r="C19" i="10"/>
  <c r="C20" i="10"/>
  <c r="C21" i="10"/>
  <c r="E21" i="10" s="1"/>
  <c r="C7" i="10"/>
  <c r="E7" i="10" s="1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7" i="10"/>
  <c r="M67" i="10"/>
  <c r="AC67" i="10"/>
  <c r="E20" i="10"/>
  <c r="C5" i="7"/>
  <c r="D5" i="7"/>
  <c r="E5" i="7"/>
  <c r="F5" i="7"/>
  <c r="G5" i="7"/>
  <c r="H5" i="7"/>
  <c r="I5" i="7"/>
  <c r="J5" i="7"/>
  <c r="K5" i="7"/>
  <c r="L5" i="7"/>
  <c r="M5" i="7"/>
  <c r="N5" i="7"/>
  <c r="O5" i="7"/>
  <c r="P5" i="7"/>
  <c r="Q5" i="7"/>
  <c r="R5" i="7"/>
  <c r="C6" i="7"/>
  <c r="D6" i="7"/>
  <c r="E6" i="7"/>
  <c r="F6" i="7"/>
  <c r="G6" i="7"/>
  <c r="H6" i="7"/>
  <c r="I6" i="7"/>
  <c r="J6" i="7"/>
  <c r="K6" i="7"/>
  <c r="L6" i="7"/>
  <c r="M6" i="7"/>
  <c r="N6" i="7"/>
  <c r="O6" i="7"/>
  <c r="P6" i="7"/>
  <c r="Q6" i="7"/>
  <c r="R6" i="7"/>
  <c r="C7" i="7"/>
  <c r="D7" i="7"/>
  <c r="E7" i="7"/>
  <c r="F7" i="7"/>
  <c r="G7" i="7"/>
  <c r="H7" i="7"/>
  <c r="I7" i="7"/>
  <c r="J7" i="7"/>
  <c r="K7" i="7"/>
  <c r="L7" i="7"/>
  <c r="M7" i="7"/>
  <c r="N7" i="7"/>
  <c r="O7" i="7"/>
  <c r="P7" i="7"/>
  <c r="Q7" i="7"/>
  <c r="R7" i="7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R9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D4" i="7"/>
  <c r="E4" i="7"/>
  <c r="F4" i="7"/>
  <c r="G4" i="7"/>
  <c r="H4" i="7"/>
  <c r="I4" i="7"/>
  <c r="J4" i="7"/>
  <c r="K4" i="7"/>
  <c r="L4" i="7"/>
  <c r="M4" i="7"/>
  <c r="N4" i="7"/>
  <c r="O4" i="7"/>
  <c r="P4" i="7"/>
  <c r="Q4" i="7"/>
  <c r="R4" i="7"/>
  <c r="C4" i="7"/>
  <c r="D3" i="7"/>
  <c r="AQ68" i="7" s="1"/>
  <c r="BG68" i="7" s="1"/>
  <c r="E3" i="7"/>
  <c r="AR68" i="7" s="1"/>
  <c r="BH68" i="7" s="1"/>
  <c r="F3" i="7"/>
  <c r="AS68" i="7" s="1"/>
  <c r="BI68" i="7" s="1"/>
  <c r="G3" i="7"/>
  <c r="AT68" i="7" s="1"/>
  <c r="BJ68" i="7" s="1"/>
  <c r="H3" i="7"/>
  <c r="AU68" i="7" s="1"/>
  <c r="BK68" i="7" s="1"/>
  <c r="I3" i="7"/>
  <c r="AV68" i="7" s="1"/>
  <c r="BL68" i="7" s="1"/>
  <c r="J3" i="7"/>
  <c r="AW68" i="7" s="1"/>
  <c r="BM68" i="7" s="1"/>
  <c r="K3" i="7"/>
  <c r="AX68" i="7" s="1"/>
  <c r="BN68" i="7" s="1"/>
  <c r="L3" i="7"/>
  <c r="AY68" i="7" s="1"/>
  <c r="BO68" i="7" s="1"/>
  <c r="M3" i="7"/>
  <c r="AZ68" i="7" s="1"/>
  <c r="BP68" i="7" s="1"/>
  <c r="N3" i="7"/>
  <c r="BA68" i="7" s="1"/>
  <c r="BQ68" i="7" s="1"/>
  <c r="O3" i="7"/>
  <c r="BB68" i="7" s="1"/>
  <c r="BR68" i="7" s="1"/>
  <c r="P3" i="7"/>
  <c r="BC68" i="7" s="1"/>
  <c r="BS68" i="7" s="1"/>
  <c r="Q3" i="7"/>
  <c r="BD68" i="7" s="1"/>
  <c r="BT68" i="7" s="1"/>
  <c r="R3" i="7"/>
  <c r="BE68" i="7" s="1"/>
  <c r="BU68" i="7" s="1"/>
  <c r="C3" i="7"/>
  <c r="AP68" i="7" s="1"/>
  <c r="BF68" i="7" s="1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4" i="7"/>
  <c r="C5" i="6"/>
  <c r="D5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C6" i="6"/>
  <c r="D6" i="6"/>
  <c r="E6" i="6"/>
  <c r="F6" i="6"/>
  <c r="G6" i="6"/>
  <c r="H6" i="6"/>
  <c r="I6" i="6"/>
  <c r="J6" i="6"/>
  <c r="K6" i="6"/>
  <c r="L6" i="6"/>
  <c r="M6" i="6"/>
  <c r="N6" i="6"/>
  <c r="O6" i="6"/>
  <c r="P6" i="6"/>
  <c r="Q6" i="6"/>
  <c r="R6" i="6"/>
  <c r="C7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C8" i="6"/>
  <c r="D8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C9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C10" i="6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C11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D4" i="6"/>
  <c r="E4" i="6"/>
  <c r="F4" i="6"/>
  <c r="G4" i="6"/>
  <c r="H4" i="6"/>
  <c r="I4" i="6"/>
  <c r="J4" i="6"/>
  <c r="K4" i="6"/>
  <c r="L4" i="6"/>
  <c r="M4" i="6"/>
  <c r="N4" i="6"/>
  <c r="O4" i="6"/>
  <c r="P4" i="6"/>
  <c r="Q4" i="6"/>
  <c r="R4" i="6"/>
  <c r="C4" i="6"/>
  <c r="D3" i="6"/>
  <c r="AQ68" i="6" s="1"/>
  <c r="BG68" i="6" s="1"/>
  <c r="E3" i="6"/>
  <c r="AR68" i="6" s="1"/>
  <c r="BH68" i="6" s="1"/>
  <c r="F3" i="6"/>
  <c r="AS68" i="6" s="1"/>
  <c r="BI68" i="6" s="1"/>
  <c r="G3" i="6"/>
  <c r="AT68" i="6" s="1"/>
  <c r="BJ68" i="6" s="1"/>
  <c r="H3" i="6"/>
  <c r="AU68" i="6" s="1"/>
  <c r="BK68" i="6" s="1"/>
  <c r="I3" i="6"/>
  <c r="AV68" i="6" s="1"/>
  <c r="BL68" i="6" s="1"/>
  <c r="J3" i="6"/>
  <c r="AW68" i="6" s="1"/>
  <c r="BM68" i="6" s="1"/>
  <c r="K3" i="6"/>
  <c r="AX68" i="6" s="1"/>
  <c r="BN68" i="6" s="1"/>
  <c r="L3" i="6"/>
  <c r="AY68" i="6" s="1"/>
  <c r="BO68" i="6" s="1"/>
  <c r="M3" i="6"/>
  <c r="AZ68" i="6" s="1"/>
  <c r="BP68" i="6" s="1"/>
  <c r="N3" i="6"/>
  <c r="BA68" i="6" s="1"/>
  <c r="BQ68" i="6" s="1"/>
  <c r="O3" i="6"/>
  <c r="BB68" i="6" s="1"/>
  <c r="BR68" i="6" s="1"/>
  <c r="P3" i="6"/>
  <c r="BC68" i="6" s="1"/>
  <c r="BS68" i="6" s="1"/>
  <c r="Q3" i="6"/>
  <c r="BD68" i="6" s="1"/>
  <c r="BT68" i="6" s="1"/>
  <c r="R3" i="6"/>
  <c r="BE68" i="6" s="1"/>
  <c r="BU68" i="6" s="1"/>
  <c r="C3" i="6"/>
  <c r="AP68" i="6" s="1"/>
  <c r="BF68" i="6" s="1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4" i="6"/>
  <c r="C5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C4" i="4"/>
  <c r="D3" i="4"/>
  <c r="AQ68" i="4" s="1"/>
  <c r="BG68" i="4" s="1"/>
  <c r="E3" i="4"/>
  <c r="AR68" i="4" s="1"/>
  <c r="BH68" i="4" s="1"/>
  <c r="F3" i="4"/>
  <c r="AS68" i="4" s="1"/>
  <c r="BI68" i="4" s="1"/>
  <c r="G3" i="4"/>
  <c r="AT68" i="4" s="1"/>
  <c r="BJ68" i="4" s="1"/>
  <c r="H3" i="4"/>
  <c r="AU68" i="4" s="1"/>
  <c r="BK68" i="4" s="1"/>
  <c r="I3" i="4"/>
  <c r="AV68" i="4" s="1"/>
  <c r="BL68" i="4" s="1"/>
  <c r="J3" i="4"/>
  <c r="AW68" i="4" s="1"/>
  <c r="BM68" i="4" s="1"/>
  <c r="K3" i="4"/>
  <c r="AX68" i="4" s="1"/>
  <c r="BN68" i="4" s="1"/>
  <c r="L3" i="4"/>
  <c r="AY68" i="4" s="1"/>
  <c r="BO68" i="4" s="1"/>
  <c r="M3" i="4"/>
  <c r="AZ68" i="4" s="1"/>
  <c r="BP68" i="4" s="1"/>
  <c r="N3" i="4"/>
  <c r="BA68" i="4" s="1"/>
  <c r="BQ68" i="4" s="1"/>
  <c r="O3" i="4"/>
  <c r="BB68" i="4" s="1"/>
  <c r="BR68" i="4" s="1"/>
  <c r="P3" i="4"/>
  <c r="BC68" i="4" s="1"/>
  <c r="BS68" i="4" s="1"/>
  <c r="Q3" i="4"/>
  <c r="BD68" i="4" s="1"/>
  <c r="BT68" i="4" s="1"/>
  <c r="R3" i="4"/>
  <c r="BE68" i="4" s="1"/>
  <c r="BU68" i="4" s="1"/>
  <c r="C3" i="4"/>
  <c r="AP68" i="4" s="1"/>
  <c r="BF68" i="4" s="1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4" i="4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C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4" i="2"/>
  <c r="D3" i="2"/>
  <c r="AQ68" i="2" s="1"/>
  <c r="BG68" i="2" s="1"/>
  <c r="E3" i="2"/>
  <c r="AR68" i="2" s="1"/>
  <c r="BH68" i="2" s="1"/>
  <c r="F3" i="2"/>
  <c r="AS68" i="2" s="1"/>
  <c r="BI68" i="2" s="1"/>
  <c r="G3" i="2"/>
  <c r="AT68" i="2" s="1"/>
  <c r="BJ68" i="2" s="1"/>
  <c r="H3" i="2"/>
  <c r="AU68" i="2" s="1"/>
  <c r="BK68" i="2" s="1"/>
  <c r="I3" i="2"/>
  <c r="AV68" i="2" s="1"/>
  <c r="BL68" i="2" s="1"/>
  <c r="J3" i="2"/>
  <c r="AW68" i="2" s="1"/>
  <c r="BM68" i="2" s="1"/>
  <c r="K3" i="2"/>
  <c r="AX68" i="2" s="1"/>
  <c r="BN68" i="2" s="1"/>
  <c r="L3" i="2"/>
  <c r="AY68" i="2" s="1"/>
  <c r="BO68" i="2" s="1"/>
  <c r="M3" i="2"/>
  <c r="AZ68" i="2" s="1"/>
  <c r="BP68" i="2" s="1"/>
  <c r="N3" i="2"/>
  <c r="BA68" i="2" s="1"/>
  <c r="BQ68" i="2" s="1"/>
  <c r="O3" i="2"/>
  <c r="BB68" i="2" s="1"/>
  <c r="BR68" i="2" s="1"/>
  <c r="P3" i="2"/>
  <c r="BC68" i="2" s="1"/>
  <c r="BS68" i="2" s="1"/>
  <c r="Q3" i="2"/>
  <c r="BD68" i="2" s="1"/>
  <c r="BT68" i="2" s="1"/>
  <c r="R3" i="2"/>
  <c r="BE68" i="2" s="1"/>
  <c r="BU68" i="2" s="1"/>
  <c r="C3" i="2"/>
  <c r="AP68" i="2" s="1"/>
  <c r="BF68" i="2" s="1"/>
  <c r="C71" i="9" l="1"/>
  <c r="D16" i="10"/>
  <c r="D18" i="10"/>
  <c r="B73" i="10" s="1"/>
  <c r="D14" i="10"/>
  <c r="B57" i="10" s="1"/>
  <c r="D20" i="10"/>
  <c r="M81" i="10" s="1"/>
  <c r="D8" i="10"/>
  <c r="B33" i="10" s="1"/>
  <c r="D12" i="10"/>
  <c r="M73" i="10" s="1"/>
  <c r="D10" i="10"/>
  <c r="B41" i="10" s="1"/>
  <c r="X67" i="10"/>
  <c r="E11" i="10"/>
  <c r="R67" i="10" s="1"/>
  <c r="E19" i="10"/>
  <c r="Z67" i="10" s="1"/>
  <c r="D13" i="10"/>
  <c r="M74" i="10" s="1"/>
  <c r="D21" i="10"/>
  <c r="M82" i="10" s="1"/>
  <c r="E9" i="10"/>
  <c r="D9" i="10"/>
  <c r="C40" i="10"/>
  <c r="F41" i="10" s="1"/>
  <c r="Q67" i="10"/>
  <c r="N67" i="10"/>
  <c r="C28" i="10"/>
  <c r="F29" i="10" s="1"/>
  <c r="E15" i="10"/>
  <c r="D15" i="10"/>
  <c r="D7" i="10"/>
  <c r="S67" i="10"/>
  <c r="C48" i="10"/>
  <c r="F49" i="10" s="1"/>
  <c r="AA67" i="10"/>
  <c r="C80" i="10"/>
  <c r="F81" i="10" s="1"/>
  <c r="C72" i="10"/>
  <c r="F73" i="10" s="1"/>
  <c r="Y67" i="10"/>
  <c r="O67" i="10"/>
  <c r="C32" i="10"/>
  <c r="F33" i="10" s="1"/>
  <c r="D17" i="10"/>
  <c r="M83" i="10"/>
  <c r="M85" i="10"/>
  <c r="C64" i="10"/>
  <c r="F65" i="10" s="1"/>
  <c r="D11" i="10"/>
  <c r="T67" i="10"/>
  <c r="C52" i="10"/>
  <c r="F53" i="10" s="1"/>
  <c r="U67" i="10"/>
  <c r="C56" i="10"/>
  <c r="F57" i="10" s="1"/>
  <c r="D19" i="10"/>
  <c r="AB67" i="10"/>
  <c r="C84" i="10"/>
  <c r="F85" i="10" s="1"/>
  <c r="AF67" i="10"/>
  <c r="M86" i="10"/>
  <c r="B65" i="10" l="1"/>
  <c r="F64" i="10" s="1"/>
  <c r="M77" i="10"/>
  <c r="C101" i="9"/>
  <c r="M79" i="10"/>
  <c r="M75" i="10"/>
  <c r="B81" i="10"/>
  <c r="F80" i="10" s="1"/>
  <c r="B49" i="10"/>
  <c r="F48" i="10" s="1"/>
  <c r="M69" i="10"/>
  <c r="M71" i="10"/>
  <c r="F40" i="10"/>
  <c r="C44" i="10"/>
  <c r="F45" i="10" s="1"/>
  <c r="C76" i="10"/>
  <c r="F77" i="10" s="1"/>
  <c r="B53" i="10"/>
  <c r="F52" i="10" s="1"/>
  <c r="B85" i="10"/>
  <c r="F84" i="10" s="1"/>
  <c r="M80" i="10"/>
  <c r="B77" i="10"/>
  <c r="F76" i="10" s="1"/>
  <c r="M72" i="10"/>
  <c r="B45" i="10"/>
  <c r="F56" i="10"/>
  <c r="F72" i="10"/>
  <c r="M76" i="10"/>
  <c r="B61" i="10"/>
  <c r="F32" i="10"/>
  <c r="M70" i="10"/>
  <c r="B37" i="10"/>
  <c r="AE67" i="10"/>
  <c r="M78" i="10"/>
  <c r="B69" i="10"/>
  <c r="F68" i="10" s="1"/>
  <c r="M84" i="10"/>
  <c r="M68" i="10"/>
  <c r="B29" i="10"/>
  <c r="F28" i="10" s="1"/>
  <c r="AD67" i="10"/>
  <c r="V67" i="10"/>
  <c r="C60" i="10"/>
  <c r="F61" i="10" s="1"/>
  <c r="C36" i="10"/>
  <c r="F37" i="10" s="1"/>
  <c r="P67" i="10"/>
  <c r="C161" i="9" l="1"/>
  <c r="C131" i="9"/>
  <c r="T44" i="10"/>
  <c r="AN44" i="10" s="1"/>
  <c r="Q44" i="10"/>
  <c r="AK44" i="10" s="1"/>
  <c r="N18" i="10"/>
  <c r="AH18" i="10" s="1"/>
  <c r="P44" i="10"/>
  <c r="AJ44" i="10" s="1"/>
  <c r="Q18" i="10"/>
  <c r="AK18" i="10" s="1"/>
  <c r="L15" i="10"/>
  <c r="AF15" i="10" s="1"/>
  <c r="L34" i="10"/>
  <c r="AF34" i="10" s="1"/>
  <c r="N12" i="10"/>
  <c r="AH12" i="10" s="1"/>
  <c r="P40" i="10"/>
  <c r="AJ40" i="10" s="1"/>
  <c r="T18" i="10"/>
  <c r="AN18" i="10" s="1"/>
  <c r="N14" i="10"/>
  <c r="AH14" i="10" s="1"/>
  <c r="Q14" i="10"/>
  <c r="AK14" i="10" s="1"/>
  <c r="P18" i="10"/>
  <c r="AJ18" i="10" s="1"/>
  <c r="N36" i="10"/>
  <c r="AH36" i="10" s="1"/>
  <c r="N44" i="10"/>
  <c r="AH44" i="10" s="1"/>
  <c r="Q12" i="10"/>
  <c r="AK12" i="10" s="1"/>
  <c r="L36" i="10"/>
  <c r="AF36" i="10" s="1"/>
  <c r="R44" i="10"/>
  <c r="AL44" i="10" s="1"/>
  <c r="N40" i="10"/>
  <c r="AH40" i="10" s="1"/>
  <c r="N10" i="10"/>
  <c r="AH10" i="10" s="1"/>
  <c r="P11" i="10"/>
  <c r="AJ11" i="10" s="1"/>
  <c r="L18" i="10"/>
  <c r="AF18" i="10" s="1"/>
  <c r="P12" i="10"/>
  <c r="AJ12" i="10" s="1"/>
  <c r="N43" i="10"/>
  <c r="AH43" i="10" s="1"/>
  <c r="L12" i="10"/>
  <c r="AF12" i="10" s="1"/>
  <c r="F44" i="10"/>
  <c r="O45" i="10" s="1"/>
  <c r="AI45" i="10" s="1"/>
  <c r="P37" i="10"/>
  <c r="AJ37" i="10" s="1"/>
  <c r="N19" i="10"/>
  <c r="AH19" i="10" s="1"/>
  <c r="X19" i="10"/>
  <c r="AR19" i="10" s="1"/>
  <c r="R19" i="10"/>
  <c r="AL19" i="10" s="1"/>
  <c r="L19" i="10"/>
  <c r="AF19" i="10" s="1"/>
  <c r="P19" i="10"/>
  <c r="AJ19" i="10" s="1"/>
  <c r="T45" i="10"/>
  <c r="AN45" i="10" s="1"/>
  <c r="T19" i="10"/>
  <c r="AN19" i="10" s="1"/>
  <c r="Q45" i="10"/>
  <c r="AK45" i="10" s="1"/>
  <c r="L45" i="10"/>
  <c r="AF45" i="10" s="1"/>
  <c r="P14" i="10"/>
  <c r="AJ14" i="10" s="1"/>
  <c r="L10" i="10"/>
  <c r="AF10" i="10" s="1"/>
  <c r="Q40" i="10"/>
  <c r="AK40" i="10" s="1"/>
  <c r="N11" i="10"/>
  <c r="AH11" i="10" s="1"/>
  <c r="P42" i="10"/>
  <c r="AJ42" i="10" s="1"/>
  <c r="Q38" i="10"/>
  <c r="AK38" i="10" s="1"/>
  <c r="N37" i="10"/>
  <c r="AH37" i="10" s="1"/>
  <c r="K45" i="10"/>
  <c r="AE45" i="10" s="1"/>
  <c r="L38" i="10"/>
  <c r="AF38" i="10" s="1"/>
  <c r="K34" i="10"/>
  <c r="AE34" i="10" s="1"/>
  <c r="L44" i="10"/>
  <c r="AF44" i="10" s="1"/>
  <c r="V44" i="10"/>
  <c r="AP44" i="10" s="1"/>
  <c r="L14" i="10"/>
  <c r="AF14" i="10" s="1"/>
  <c r="L40" i="10"/>
  <c r="AF40" i="10" s="1"/>
  <c r="N16" i="10"/>
  <c r="AH16" i="10" s="1"/>
  <c r="Q42" i="10"/>
  <c r="AK42" i="10" s="1"/>
  <c r="Q19" i="10"/>
  <c r="AK19" i="10" s="1"/>
  <c r="N45" i="10"/>
  <c r="AH45" i="10" s="1"/>
  <c r="P16" i="10"/>
  <c r="AJ16" i="10" s="1"/>
  <c r="L11" i="10"/>
  <c r="AF11" i="10" s="1"/>
  <c r="L8" i="10"/>
  <c r="AF8" i="10" s="1"/>
  <c r="L16" i="10"/>
  <c r="AF16" i="10" s="1"/>
  <c r="T17" i="10"/>
  <c r="AN17" i="10" s="1"/>
  <c r="R40" i="10"/>
  <c r="AL40" i="10" s="1"/>
  <c r="N42" i="10"/>
  <c r="AH42" i="10" s="1"/>
  <c r="P43" i="10"/>
  <c r="AJ43" i="10" s="1"/>
  <c r="F36" i="10"/>
  <c r="M42" i="10" s="1"/>
  <c r="AG42" i="10" s="1"/>
  <c r="L37" i="10"/>
  <c r="AF37" i="10" s="1"/>
  <c r="R16" i="10"/>
  <c r="AL16" i="10" s="1"/>
  <c r="K43" i="10"/>
  <c r="AE43" i="10" s="1"/>
  <c r="K16" i="10"/>
  <c r="AE16" i="10" s="1"/>
  <c r="K32" i="10"/>
  <c r="AE32" i="10" s="1"/>
  <c r="K42" i="10"/>
  <c r="AE42" i="10" s="1"/>
  <c r="K6" i="10"/>
  <c r="AE6" i="10" s="1"/>
  <c r="K36" i="10"/>
  <c r="AE36" i="10" s="1"/>
  <c r="K44" i="10"/>
  <c r="AE44" i="10" s="1"/>
  <c r="K8" i="10"/>
  <c r="AE8" i="10" s="1"/>
  <c r="K40" i="10"/>
  <c r="AE40" i="10" s="1"/>
  <c r="K14" i="10"/>
  <c r="AE14" i="10" s="1"/>
  <c r="K38" i="10"/>
  <c r="AE38" i="10" s="1"/>
  <c r="U45" i="10"/>
  <c r="AO45" i="10" s="1"/>
  <c r="T15" i="10"/>
  <c r="AN15" i="10" s="1"/>
  <c r="R43" i="10"/>
  <c r="AL43" i="10" s="1"/>
  <c r="Q43" i="10"/>
  <c r="AK43" i="10" s="1"/>
  <c r="K15" i="10"/>
  <c r="AE15" i="10" s="1"/>
  <c r="P15" i="10"/>
  <c r="AJ15" i="10" s="1"/>
  <c r="W44" i="10"/>
  <c r="AQ44" i="10" s="1"/>
  <c r="U19" i="10"/>
  <c r="AO19" i="10" s="1"/>
  <c r="N15" i="10"/>
  <c r="AH15" i="10" s="1"/>
  <c r="V17" i="10"/>
  <c r="AP17" i="10" s="1"/>
  <c r="T42" i="10"/>
  <c r="AN42" i="10" s="1"/>
  <c r="U42" i="10"/>
  <c r="AO42" i="10" s="1"/>
  <c r="R42" i="10"/>
  <c r="AL42" i="10" s="1"/>
  <c r="W18" i="10"/>
  <c r="AQ18" i="10" s="1"/>
  <c r="W19" i="10"/>
  <c r="AQ19" i="10" s="1"/>
  <c r="V43" i="10"/>
  <c r="AP43" i="10" s="1"/>
  <c r="P41" i="10"/>
  <c r="AJ41" i="10" s="1"/>
  <c r="K10" i="10"/>
  <c r="AE10" i="10" s="1"/>
  <c r="K18" i="10"/>
  <c r="AE18" i="10" s="1"/>
  <c r="K17" i="10"/>
  <c r="AE17" i="10" s="1"/>
  <c r="Q41" i="10"/>
  <c r="AK41" i="10" s="1"/>
  <c r="Q15" i="10"/>
  <c r="AK15" i="10" s="1"/>
  <c r="Q17" i="10"/>
  <c r="AK17" i="10" s="1"/>
  <c r="R45" i="10"/>
  <c r="AL45" i="10" s="1"/>
  <c r="R14" i="10"/>
  <c r="AL14" i="10" s="1"/>
  <c r="R15" i="10"/>
  <c r="AL15" i="10" s="1"/>
  <c r="N41" i="10"/>
  <c r="AH41" i="10" s="1"/>
  <c r="P17" i="10"/>
  <c r="AJ17" i="10" s="1"/>
  <c r="U18" i="10"/>
  <c r="AO18" i="10" s="1"/>
  <c r="U16" i="10"/>
  <c r="AO16" i="10" s="1"/>
  <c r="T43" i="10"/>
  <c r="AN43" i="10" s="1"/>
  <c r="T41" i="10"/>
  <c r="AN41" i="10" s="1"/>
  <c r="U44" i="10"/>
  <c r="AO44" i="10" s="1"/>
  <c r="L17" i="10"/>
  <c r="AF17" i="10" s="1"/>
  <c r="T16" i="10"/>
  <c r="AN16" i="10" s="1"/>
  <c r="N17" i="10"/>
  <c r="AH17" i="10" s="1"/>
  <c r="K41" i="10"/>
  <c r="AE41" i="10" s="1"/>
  <c r="V18" i="10"/>
  <c r="AP18" i="10" s="1"/>
  <c r="V19" i="10"/>
  <c r="AP19" i="10" s="1"/>
  <c r="L42" i="10"/>
  <c r="AF42" i="10" s="1"/>
  <c r="U17" i="10"/>
  <c r="AO17" i="10" s="1"/>
  <c r="U43" i="10"/>
  <c r="AO43" i="10" s="1"/>
  <c r="L43" i="10"/>
  <c r="AF43" i="10" s="1"/>
  <c r="L41" i="10"/>
  <c r="AF41" i="10" s="1"/>
  <c r="K12" i="10"/>
  <c r="AE12" i="10" s="1"/>
  <c r="K11" i="10"/>
  <c r="AE11" i="10" s="1"/>
  <c r="K19" i="10"/>
  <c r="AE19" i="10" s="1"/>
  <c r="F60" i="10"/>
  <c r="R13" i="10" s="1"/>
  <c r="AL13" i="10" s="1"/>
  <c r="R41" i="10"/>
  <c r="AL41" i="10" s="1"/>
  <c r="Q16" i="10"/>
  <c r="AK16" i="10" s="1"/>
  <c r="K37" i="10"/>
  <c r="AE37" i="10" s="1"/>
  <c r="X45" i="10"/>
  <c r="AR45" i="10" s="1"/>
  <c r="W45" i="10"/>
  <c r="AQ45" i="10" s="1"/>
  <c r="P45" i="10"/>
  <c r="AJ45" i="10" s="1"/>
  <c r="V45" i="10"/>
  <c r="AP45" i="10" s="1"/>
  <c r="R18" i="10"/>
  <c r="AL18" i="10" s="1"/>
  <c r="R17" i="10"/>
  <c r="AL17" i="10" s="1"/>
  <c r="P38" i="10"/>
  <c r="AJ38" i="10" s="1"/>
  <c r="N38" i="10"/>
  <c r="AH38" i="10" s="1"/>
  <c r="O36" i="10" l="1"/>
  <c r="AI36" i="10" s="1"/>
  <c r="C162" i="9"/>
  <c r="C193" i="9"/>
  <c r="O41" i="10"/>
  <c r="AI41" i="10" s="1"/>
  <c r="N9" i="10"/>
  <c r="AH9" i="10" s="1"/>
  <c r="M9" i="10"/>
  <c r="AG9" i="10" s="1"/>
  <c r="O40" i="10"/>
  <c r="AI40" i="10" s="1"/>
  <c r="K9" i="10"/>
  <c r="AE9" i="10" s="1"/>
  <c r="O10" i="10"/>
  <c r="AI10" i="10" s="1"/>
  <c r="O11" i="10"/>
  <c r="AI11" i="10" s="1"/>
  <c r="O19" i="10"/>
  <c r="AI19" i="10" s="1"/>
  <c r="O17" i="10"/>
  <c r="AI17" i="10" s="1"/>
  <c r="N35" i="10"/>
  <c r="AH35" i="10" s="1"/>
  <c r="O15" i="10"/>
  <c r="AI15" i="10" s="1"/>
  <c r="O43" i="10"/>
  <c r="AI43" i="10" s="1"/>
  <c r="L9" i="10"/>
  <c r="AF9" i="10" s="1"/>
  <c r="O37" i="10"/>
  <c r="AI37" i="10" s="1"/>
  <c r="O16" i="10"/>
  <c r="AI16" i="10" s="1"/>
  <c r="O42" i="10"/>
  <c r="AI42" i="10" s="1"/>
  <c r="O12" i="10"/>
  <c r="AI12" i="10" s="1"/>
  <c r="L35" i="10"/>
  <c r="AF35" i="10" s="1"/>
  <c r="O44" i="10"/>
  <c r="AI44" i="10" s="1"/>
  <c r="O14" i="10"/>
  <c r="AI14" i="10" s="1"/>
  <c r="K35" i="10"/>
  <c r="AE35" i="10" s="1"/>
  <c r="O18" i="10"/>
  <c r="AI18" i="10" s="1"/>
  <c r="O38" i="10"/>
  <c r="AI38" i="10" s="1"/>
  <c r="M38" i="10"/>
  <c r="AG38" i="10" s="1"/>
  <c r="M44" i="10"/>
  <c r="AG44" i="10" s="1"/>
  <c r="M34" i="10"/>
  <c r="AG34" i="10" s="1"/>
  <c r="M40" i="10"/>
  <c r="AG40" i="10" s="1"/>
  <c r="N39" i="10"/>
  <c r="AH39" i="10" s="1"/>
  <c r="S15" i="10"/>
  <c r="AM15" i="10" s="1"/>
  <c r="L39" i="10"/>
  <c r="AF39" i="10" s="1"/>
  <c r="K7" i="10"/>
  <c r="AE7" i="10" s="1"/>
  <c r="L7" i="10"/>
  <c r="AF7" i="10" s="1"/>
  <c r="M14" i="10"/>
  <c r="AG14" i="10" s="1"/>
  <c r="M10" i="10"/>
  <c r="AG10" i="10" s="1"/>
  <c r="M8" i="10"/>
  <c r="AG8" i="10" s="1"/>
  <c r="K33" i="10"/>
  <c r="AE33" i="10" s="1"/>
  <c r="M43" i="10"/>
  <c r="AG43" i="10" s="1"/>
  <c r="Q39" i="10"/>
  <c r="AK39" i="10" s="1"/>
  <c r="S17" i="10"/>
  <c r="AM17" i="10" s="1"/>
  <c r="P39" i="10"/>
  <c r="AJ39" i="10" s="1"/>
  <c r="M37" i="10"/>
  <c r="AG37" i="10" s="1"/>
  <c r="M36" i="10"/>
  <c r="AG36" i="10" s="1"/>
  <c r="M45" i="10"/>
  <c r="AG45" i="10" s="1"/>
  <c r="M41" i="10"/>
  <c r="AG41" i="10" s="1"/>
  <c r="N13" i="10"/>
  <c r="AH13" i="10" s="1"/>
  <c r="M35" i="10"/>
  <c r="AG35" i="10" s="1"/>
  <c r="M11" i="10"/>
  <c r="AG11" i="10" s="1"/>
  <c r="M17" i="10"/>
  <c r="AG17" i="10" s="1"/>
  <c r="M13" i="10"/>
  <c r="AG13" i="10" s="1"/>
  <c r="M15" i="10"/>
  <c r="AG15" i="10" s="1"/>
  <c r="L33" i="10"/>
  <c r="AF33" i="10" s="1"/>
  <c r="S18" i="10"/>
  <c r="AM18" i="10" s="1"/>
  <c r="M12" i="10"/>
  <c r="AG12" i="10" s="1"/>
  <c r="M19" i="10"/>
  <c r="AG19" i="10" s="1"/>
  <c r="M18" i="10"/>
  <c r="AG18" i="10" s="1"/>
  <c r="M16" i="10"/>
  <c r="AG16" i="10" s="1"/>
  <c r="K13" i="10"/>
  <c r="AE13" i="10" s="1"/>
  <c r="M39" i="10"/>
  <c r="AG39" i="10" s="1"/>
  <c r="S14" i="10"/>
  <c r="AM14" i="10" s="1"/>
  <c r="S19" i="10"/>
  <c r="AM19" i="10" s="1"/>
  <c r="K39" i="10"/>
  <c r="AE39" i="10" s="1"/>
  <c r="O13" i="10"/>
  <c r="AI13" i="10" s="1"/>
  <c r="S41" i="10"/>
  <c r="AM41" i="10" s="1"/>
  <c r="S43" i="10"/>
  <c r="AM43" i="10" s="1"/>
  <c r="S40" i="10"/>
  <c r="AM40" i="10" s="1"/>
  <c r="S44" i="10"/>
  <c r="AM44" i="10" s="1"/>
  <c r="S45" i="10"/>
  <c r="AM45" i="10" s="1"/>
  <c r="S42" i="10"/>
  <c r="AM42" i="10" s="1"/>
  <c r="Q13" i="10"/>
  <c r="AK13" i="10" s="1"/>
  <c r="P13" i="10"/>
  <c r="AJ13" i="10" s="1"/>
  <c r="L13" i="10"/>
  <c r="AF13" i="10" s="1"/>
  <c r="S16" i="10"/>
  <c r="AM16" i="10" s="1"/>
  <c r="R39" i="10"/>
  <c r="AL39" i="10" s="1"/>
  <c r="O39" i="10"/>
  <c r="AI39" i="10" s="1"/>
  <c r="AF26" i="10" l="1"/>
  <c r="AF51" i="10"/>
  <c r="D25" i="9" s="1"/>
  <c r="AF25" i="10"/>
  <c r="AF52" i="10"/>
  <c r="C192" i="9" l="1"/>
  <c r="C130" i="9"/>
  <c r="C160" i="9"/>
  <c r="AI25" i="10"/>
  <c r="D24" i="9" s="1"/>
  <c r="J24" i="9" l="1"/>
  <c r="L24" i="9" s="1"/>
  <c r="N24" i="9" s="1"/>
  <c r="P24" i="9" s="1"/>
  <c r="C159" i="9"/>
  <c r="C129" i="9"/>
  <c r="J23" i="9"/>
  <c r="J29" i="9"/>
  <c r="J36" i="9"/>
  <c r="J34" i="9"/>
  <c r="J25" i="9"/>
  <c r="J31" i="9"/>
  <c r="J30" i="9"/>
  <c r="J37" i="9"/>
  <c r="J28" i="9"/>
  <c r="J35" i="9"/>
  <c r="J32" i="9"/>
  <c r="C191" i="9"/>
  <c r="J27" i="9"/>
  <c r="J26" i="9"/>
  <c r="J33" i="9"/>
  <c r="C70" i="9"/>
  <c r="L35" i="9" l="1"/>
  <c r="N35" i="9" s="1"/>
  <c r="P35" i="9" s="1"/>
  <c r="L25" i="9"/>
  <c r="N25" i="9" s="1"/>
  <c r="P25" i="9" s="1"/>
  <c r="L23" i="9"/>
  <c r="N23" i="9" s="1"/>
  <c r="P23" i="9" s="1"/>
  <c r="L31" i="9"/>
  <c r="N31" i="9" s="1"/>
  <c r="P31" i="9" s="1"/>
  <c r="L28" i="9"/>
  <c r="N28" i="9" s="1"/>
  <c r="P28" i="9" s="1"/>
  <c r="L37" i="9"/>
  <c r="N37" i="9" s="1"/>
  <c r="P37" i="9" s="1"/>
  <c r="L34" i="9"/>
  <c r="N34" i="9" s="1"/>
  <c r="P34" i="9" s="1"/>
  <c r="L26" i="9"/>
  <c r="N26" i="9" s="1"/>
  <c r="P26" i="9" s="1"/>
  <c r="L29" i="9"/>
  <c r="N29" i="9" s="1"/>
  <c r="P29" i="9" s="1"/>
  <c r="L27" i="9"/>
  <c r="N27" i="9" s="1"/>
  <c r="P27" i="9" s="1"/>
  <c r="L33" i="9"/>
  <c r="N33" i="9" s="1"/>
  <c r="P33" i="9" s="1"/>
  <c r="L32" i="9"/>
  <c r="N32" i="9" s="1"/>
  <c r="P32" i="9" s="1"/>
  <c r="L30" i="9"/>
  <c r="N30" i="9" s="1"/>
  <c r="P30" i="9" s="1"/>
  <c r="L36" i="9"/>
  <c r="N36" i="9" s="1"/>
  <c r="P36" i="9" s="1"/>
  <c r="C100" i="9"/>
  <c r="C190" i="9"/>
  <c r="C189" i="9"/>
  <c r="C99" i="9"/>
  <c r="C69" i="9"/>
  <c r="C5" i="5" l="1"/>
  <c r="D5" i="5"/>
  <c r="E5" i="5"/>
  <c r="F5" i="5"/>
  <c r="G5" i="5"/>
  <c r="H5" i="5"/>
  <c r="I5" i="5"/>
  <c r="J5" i="5"/>
  <c r="K5" i="5"/>
  <c r="L5" i="5"/>
  <c r="M5" i="5"/>
  <c r="N5" i="5"/>
  <c r="O5" i="5"/>
  <c r="P5" i="5"/>
  <c r="Q5" i="5"/>
  <c r="R5" i="5"/>
  <c r="C6" i="5"/>
  <c r="D6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C7" i="5"/>
  <c r="D7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C10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C11" i="5"/>
  <c r="D11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C4" i="5"/>
  <c r="D3" i="5"/>
  <c r="AQ68" i="5" s="1"/>
  <c r="BG68" i="5" s="1"/>
  <c r="E3" i="5"/>
  <c r="AR68" i="5" s="1"/>
  <c r="BH68" i="5" s="1"/>
  <c r="F3" i="5"/>
  <c r="AS68" i="5" s="1"/>
  <c r="BI68" i="5" s="1"/>
  <c r="G3" i="5"/>
  <c r="AT68" i="5" s="1"/>
  <c r="BJ68" i="5" s="1"/>
  <c r="H3" i="5"/>
  <c r="AU68" i="5" s="1"/>
  <c r="BK68" i="5" s="1"/>
  <c r="I3" i="5"/>
  <c r="AV68" i="5" s="1"/>
  <c r="BL68" i="5" s="1"/>
  <c r="J3" i="5"/>
  <c r="AW68" i="5" s="1"/>
  <c r="BM68" i="5" s="1"/>
  <c r="K3" i="5"/>
  <c r="AX68" i="5" s="1"/>
  <c r="BN68" i="5" s="1"/>
  <c r="L3" i="5"/>
  <c r="AY68" i="5" s="1"/>
  <c r="BO68" i="5" s="1"/>
  <c r="M3" i="5"/>
  <c r="AZ68" i="5" s="1"/>
  <c r="BP68" i="5" s="1"/>
  <c r="N3" i="5"/>
  <c r="BA68" i="5" s="1"/>
  <c r="BQ68" i="5" s="1"/>
  <c r="O3" i="5"/>
  <c r="BB68" i="5" s="1"/>
  <c r="BR68" i="5" s="1"/>
  <c r="P3" i="5"/>
  <c r="BC68" i="5" s="1"/>
  <c r="BS68" i="5" s="1"/>
  <c r="Q3" i="5"/>
  <c r="BD68" i="5" s="1"/>
  <c r="BT68" i="5" s="1"/>
  <c r="R3" i="5"/>
  <c r="BE68" i="5" s="1"/>
  <c r="BU68" i="5" s="1"/>
  <c r="C3" i="5"/>
  <c r="AP68" i="5" s="1"/>
  <c r="BF68" i="5" s="1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4" i="5"/>
  <c r="W3" i="7"/>
  <c r="V4" i="7"/>
  <c r="V3" i="7"/>
  <c r="T4" i="7"/>
  <c r="T3" i="7"/>
  <c r="V4" i="6"/>
  <c r="U4" i="6"/>
  <c r="T4" i="6"/>
  <c r="S4" i="6"/>
  <c r="V4" i="4"/>
  <c r="U4" i="4"/>
  <c r="T4" i="4"/>
  <c r="V4" i="2"/>
  <c r="U4" i="2"/>
  <c r="T4" i="2"/>
  <c r="V4" i="5"/>
  <c r="U4" i="5"/>
  <c r="T4" i="5"/>
  <c r="R34" i="7"/>
  <c r="Q34" i="7"/>
  <c r="P34" i="7"/>
  <c r="O34" i="7"/>
  <c r="N34" i="7"/>
  <c r="M34" i="7"/>
  <c r="L34" i="7"/>
  <c r="K34" i="7"/>
  <c r="J34" i="7"/>
  <c r="I34" i="7"/>
  <c r="W125" i="7" s="1"/>
  <c r="X125" i="7" s="1"/>
  <c r="H34" i="7"/>
  <c r="G34" i="7"/>
  <c r="F34" i="7"/>
  <c r="E34" i="7"/>
  <c r="D34" i="7"/>
  <c r="C34" i="7"/>
  <c r="AO66" i="7" s="1"/>
  <c r="BE34" i="7" s="1"/>
  <c r="BE50" i="7" s="1"/>
  <c r="BF83" i="7" s="1"/>
  <c r="B34" i="7"/>
  <c r="AM34" i="7" s="1"/>
  <c r="AN34" i="7" s="1"/>
  <c r="AN50" i="7" s="1"/>
  <c r="AO83" i="7" s="1"/>
  <c r="R33" i="7"/>
  <c r="Q33" i="7"/>
  <c r="P33" i="7"/>
  <c r="O33" i="7"/>
  <c r="N33" i="7"/>
  <c r="M33" i="7"/>
  <c r="AY65" i="7" s="1"/>
  <c r="BO33" i="7" s="1"/>
  <c r="BO49" i="7" s="1"/>
  <c r="BP82" i="7" s="1"/>
  <c r="L33" i="7"/>
  <c r="W169" i="7" s="1"/>
  <c r="X169" i="7" s="1"/>
  <c r="K33" i="7"/>
  <c r="J33" i="7"/>
  <c r="I33" i="7"/>
  <c r="H33" i="7"/>
  <c r="G33" i="7"/>
  <c r="F33" i="7"/>
  <c r="E33" i="7"/>
  <c r="D33" i="7"/>
  <c r="C33" i="7"/>
  <c r="B33" i="7"/>
  <c r="AM33" i="7" s="1"/>
  <c r="AN33" i="7" s="1"/>
  <c r="AN49" i="7" s="1"/>
  <c r="AO82" i="7" s="1"/>
  <c r="R32" i="7"/>
  <c r="Q32" i="7"/>
  <c r="P32" i="7"/>
  <c r="O32" i="7"/>
  <c r="W213" i="7" s="1"/>
  <c r="X213" i="7" s="1"/>
  <c r="N32" i="7"/>
  <c r="M32" i="7"/>
  <c r="L32" i="7"/>
  <c r="K32" i="7"/>
  <c r="J32" i="7"/>
  <c r="I32" i="7"/>
  <c r="H32" i="7"/>
  <c r="G32" i="7"/>
  <c r="F32" i="7"/>
  <c r="E32" i="7"/>
  <c r="D32" i="7"/>
  <c r="C32" i="7"/>
  <c r="AO64" i="7" s="1"/>
  <c r="BE32" i="7" s="1"/>
  <c r="BE48" i="7" s="1"/>
  <c r="BF81" i="7" s="1"/>
  <c r="B32" i="7"/>
  <c r="AM32" i="7" s="1"/>
  <c r="AN32" i="7" s="1"/>
  <c r="AN48" i="7" s="1"/>
  <c r="AO81" i="7" s="1"/>
  <c r="R31" i="7"/>
  <c r="W257" i="7" s="1"/>
  <c r="X257" i="7" s="1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B31" i="7"/>
  <c r="AM31" i="7" s="1"/>
  <c r="AN31" i="7" s="1"/>
  <c r="AN47" i="7" s="1"/>
  <c r="AO80" i="7" s="1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AO62" i="7" s="1"/>
  <c r="BE30" i="7" s="1"/>
  <c r="BE46" i="7" s="1"/>
  <c r="BF79" i="7" s="1"/>
  <c r="B30" i="7"/>
  <c r="AM30" i="7" s="1"/>
  <c r="AN30" i="7" s="1"/>
  <c r="AN46" i="7" s="1"/>
  <c r="AO79" i="7" s="1"/>
  <c r="R29" i="7"/>
  <c r="Q29" i="7"/>
  <c r="P29" i="7"/>
  <c r="O29" i="7"/>
  <c r="N29" i="7"/>
  <c r="M29" i="7"/>
  <c r="L29" i="7"/>
  <c r="K29" i="7"/>
  <c r="J29" i="7"/>
  <c r="I29" i="7"/>
  <c r="H29" i="7"/>
  <c r="G29" i="7"/>
  <c r="R28" i="7"/>
  <c r="Q28" i="7"/>
  <c r="P28" i="7"/>
  <c r="O28" i="7"/>
  <c r="N28" i="7"/>
  <c r="M28" i="7"/>
  <c r="L28" i="7"/>
  <c r="K28" i="7"/>
  <c r="W149" i="7" s="1"/>
  <c r="X149" i="7" s="1"/>
  <c r="J28" i="7"/>
  <c r="I28" i="7"/>
  <c r="H28" i="7"/>
  <c r="G28" i="7"/>
  <c r="R27" i="7"/>
  <c r="Q27" i="7"/>
  <c r="P27" i="7"/>
  <c r="O27" i="7"/>
  <c r="N27" i="7"/>
  <c r="W193" i="7" s="1"/>
  <c r="X193" i="7" s="1"/>
  <c r="M27" i="7"/>
  <c r="L27" i="7"/>
  <c r="K27" i="7"/>
  <c r="J27" i="7"/>
  <c r="I27" i="7"/>
  <c r="H27" i="7"/>
  <c r="G27" i="7"/>
  <c r="R26" i="7"/>
  <c r="Q26" i="7"/>
  <c r="P26" i="7"/>
  <c r="O26" i="7"/>
  <c r="N26" i="7"/>
  <c r="M26" i="7"/>
  <c r="L26" i="7"/>
  <c r="K26" i="7"/>
  <c r="J26" i="7"/>
  <c r="I26" i="7"/>
  <c r="H26" i="7"/>
  <c r="G26" i="7"/>
  <c r="R25" i="7"/>
  <c r="Q25" i="7"/>
  <c r="P25" i="7"/>
  <c r="O25" i="7"/>
  <c r="N25" i="7"/>
  <c r="M25" i="7"/>
  <c r="L25" i="7"/>
  <c r="K25" i="7"/>
  <c r="J25" i="7"/>
  <c r="I25" i="7"/>
  <c r="H25" i="7"/>
  <c r="G25" i="7"/>
  <c r="R24" i="7"/>
  <c r="Q24" i="7"/>
  <c r="P24" i="7"/>
  <c r="O24" i="7"/>
  <c r="N24" i="7"/>
  <c r="M24" i="7"/>
  <c r="L24" i="7"/>
  <c r="K24" i="7"/>
  <c r="J24" i="7"/>
  <c r="I24" i="7"/>
  <c r="H24" i="7"/>
  <c r="G24" i="7"/>
  <c r="R23" i="7"/>
  <c r="Q23" i="7"/>
  <c r="P23" i="7"/>
  <c r="O23" i="7"/>
  <c r="N23" i="7"/>
  <c r="M23" i="7"/>
  <c r="L23" i="7"/>
  <c r="K23" i="7"/>
  <c r="J23" i="7"/>
  <c r="I23" i="7"/>
  <c r="H23" i="7"/>
  <c r="G23" i="7"/>
  <c r="R22" i="7"/>
  <c r="Q22" i="7"/>
  <c r="P22" i="7"/>
  <c r="O22" i="7"/>
  <c r="N22" i="7"/>
  <c r="M22" i="7"/>
  <c r="L22" i="7"/>
  <c r="K22" i="7"/>
  <c r="J22" i="7"/>
  <c r="I22" i="7"/>
  <c r="H22" i="7"/>
  <c r="G22" i="7"/>
  <c r="R21" i="7"/>
  <c r="Q21" i="7"/>
  <c r="P21" i="7"/>
  <c r="O21" i="7"/>
  <c r="N21" i="7"/>
  <c r="M21" i="7"/>
  <c r="L21" i="7"/>
  <c r="K21" i="7"/>
  <c r="J21" i="7"/>
  <c r="I21" i="7"/>
  <c r="H21" i="7"/>
  <c r="G21" i="7"/>
  <c r="R20" i="7"/>
  <c r="Q20" i="7"/>
  <c r="P20" i="7"/>
  <c r="O20" i="7"/>
  <c r="N20" i="7"/>
  <c r="M20" i="7"/>
  <c r="L20" i="7"/>
  <c r="K20" i="7"/>
  <c r="J20" i="7"/>
  <c r="I20" i="7"/>
  <c r="H20" i="7"/>
  <c r="G20" i="7"/>
  <c r="B20" i="7"/>
  <c r="AM20" i="7" s="1"/>
  <c r="AN20" i="7" s="1"/>
  <c r="AN36" i="7" s="1"/>
  <c r="AO69" i="7" s="1"/>
  <c r="U9" i="7"/>
  <c r="C21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AM3" i="7"/>
  <c r="BU3" i="7" s="1"/>
  <c r="DC3" i="7" s="1"/>
  <c r="AL3" i="7"/>
  <c r="BT3" i="7" s="1"/>
  <c r="DB3" i="7" s="1"/>
  <c r="Z3" i="7"/>
  <c r="BH3" i="7" s="1"/>
  <c r="CP3" i="7" s="1"/>
  <c r="Y3" i="7"/>
  <c r="BG3" i="7" s="1"/>
  <c r="CO3" i="7" s="1"/>
  <c r="X3" i="7"/>
  <c r="BF3" i="7" s="1"/>
  <c r="CN3" i="7" s="1"/>
  <c r="W31" i="7" l="1"/>
  <c r="X31" i="7" s="1"/>
  <c r="AU66" i="7"/>
  <c r="BK34" i="7" s="1"/>
  <c r="BK50" i="7" s="1"/>
  <c r="BL83" i="7" s="1"/>
  <c r="W33" i="7"/>
  <c r="X33" i="7" s="1"/>
  <c r="AB15" i="7"/>
  <c r="AA92" i="7" s="1"/>
  <c r="AB92" i="7" s="1"/>
  <c r="Y15" i="7"/>
  <c r="X16" i="7"/>
  <c r="X18" i="7"/>
  <c r="Z17" i="7"/>
  <c r="AA64" i="7" s="1"/>
  <c r="AB64" i="7" s="1"/>
  <c r="AC14" i="7"/>
  <c r="AA106" i="7" s="1"/>
  <c r="AB106" i="7" s="1"/>
  <c r="X14" i="7"/>
  <c r="AJ18" i="7"/>
  <c r="AA215" i="7" s="1"/>
  <c r="AB215" i="7" s="1"/>
  <c r="X5" i="7"/>
  <c r="X15" i="7"/>
  <c r="Y17" i="7"/>
  <c r="AA16" i="7"/>
  <c r="AA78" i="7" s="1"/>
  <c r="AB78" i="7" s="1"/>
  <c r="X17" i="7"/>
  <c r="AC6" i="7"/>
  <c r="AA98" i="7" s="1"/>
  <c r="AB98" i="7" s="1"/>
  <c r="AG5" i="7"/>
  <c r="AA157" i="7" s="1"/>
  <c r="AB157" i="7" s="1"/>
  <c r="AD6" i="7"/>
  <c r="AA113" i="7" s="1"/>
  <c r="AB113" i="7" s="1"/>
  <c r="AG4" i="7"/>
  <c r="AA156" i="7" s="1"/>
  <c r="AB156" i="7" s="1"/>
  <c r="AB4" i="7"/>
  <c r="AA81" i="7" s="1"/>
  <c r="AB81" i="7" s="1"/>
  <c r="AC18" i="7"/>
  <c r="AA110" i="7" s="1"/>
  <c r="AB110" i="7" s="1"/>
  <c r="AD17" i="7"/>
  <c r="AA124" i="7" s="1"/>
  <c r="AB124" i="7" s="1"/>
  <c r="AE4" i="7"/>
  <c r="AA126" i="7" s="1"/>
  <c r="AB126" i="7" s="1"/>
  <c r="AI4" i="7"/>
  <c r="AA186" i="7" s="1"/>
  <c r="AB186" i="7" s="1"/>
  <c r="Y14" i="7"/>
  <c r="Y18" i="7"/>
  <c r="Z15" i="7"/>
  <c r="AA14" i="7"/>
  <c r="AA76" i="7" s="1"/>
  <c r="AB76" i="7" s="1"/>
  <c r="AB5" i="7"/>
  <c r="AA82" i="7" s="1"/>
  <c r="AB82" i="7" s="1"/>
  <c r="AD4" i="7"/>
  <c r="AA111" i="7" s="1"/>
  <c r="AB111" i="7" s="1"/>
  <c r="Y16" i="7"/>
  <c r="Z18" i="7"/>
  <c r="AA65" i="7" s="1"/>
  <c r="AB65" i="7" s="1"/>
  <c r="AA18" i="7"/>
  <c r="AB17" i="7"/>
  <c r="AA94" i="7" s="1"/>
  <c r="AB94" i="7" s="1"/>
  <c r="AC16" i="7"/>
  <c r="AA108" i="7" s="1"/>
  <c r="AB108" i="7" s="1"/>
  <c r="AD15" i="7"/>
  <c r="AA122" i="7" s="1"/>
  <c r="AB122" i="7" s="1"/>
  <c r="AE16" i="7"/>
  <c r="AA138" i="7" s="1"/>
  <c r="AB138" i="7" s="1"/>
  <c r="AF16" i="7"/>
  <c r="AA153" i="7" s="1"/>
  <c r="AB153" i="7" s="1"/>
  <c r="Z16" i="7"/>
  <c r="AA15" i="7"/>
  <c r="AA77" i="7" s="1"/>
  <c r="AB77" i="7" s="1"/>
  <c r="AB18" i="7"/>
  <c r="AA95" i="7" s="1"/>
  <c r="AB95" i="7" s="1"/>
  <c r="AB14" i="7"/>
  <c r="AA91" i="7" s="1"/>
  <c r="AB91" i="7" s="1"/>
  <c r="AB6" i="7"/>
  <c r="AA83" i="7" s="1"/>
  <c r="AB83" i="7" s="1"/>
  <c r="AC17" i="7"/>
  <c r="AA109" i="7" s="1"/>
  <c r="AB109" i="7" s="1"/>
  <c r="AC5" i="7"/>
  <c r="AA97" i="7" s="1"/>
  <c r="AB97" i="7" s="1"/>
  <c r="AD16" i="7"/>
  <c r="AA123" i="7" s="1"/>
  <c r="AB123" i="7" s="1"/>
  <c r="AE18" i="7"/>
  <c r="AA140" i="7" s="1"/>
  <c r="AB140" i="7" s="1"/>
  <c r="AF18" i="7"/>
  <c r="AA155" i="7" s="1"/>
  <c r="AB155" i="7" s="1"/>
  <c r="AG17" i="7"/>
  <c r="AA169" i="7" s="1"/>
  <c r="AB169" i="7" s="1"/>
  <c r="AH16" i="7"/>
  <c r="AA183" i="7" s="1"/>
  <c r="AB183" i="7" s="1"/>
  <c r="Z14" i="7"/>
  <c r="AA61" i="7" s="1"/>
  <c r="AB61" i="7" s="1"/>
  <c r="AA17" i="7"/>
  <c r="AA79" i="7" s="1"/>
  <c r="AB79" i="7" s="1"/>
  <c r="AB16" i="7"/>
  <c r="AA93" i="7" s="1"/>
  <c r="AB93" i="7" s="1"/>
  <c r="AC4" i="7"/>
  <c r="AA96" i="7" s="1"/>
  <c r="AB96" i="7" s="1"/>
  <c r="AC15" i="7"/>
  <c r="AA107" i="7" s="1"/>
  <c r="AB107" i="7" s="1"/>
  <c r="AD18" i="7"/>
  <c r="AA125" i="7" s="1"/>
  <c r="AB125" i="7" s="1"/>
  <c r="AD14" i="7"/>
  <c r="AA121" i="7" s="1"/>
  <c r="AB121" i="7" s="1"/>
  <c r="AE14" i="7"/>
  <c r="AA136" i="7" s="1"/>
  <c r="AB136" i="7" s="1"/>
  <c r="AE6" i="7"/>
  <c r="AA128" i="7" s="1"/>
  <c r="AB128" i="7" s="1"/>
  <c r="AF14" i="7"/>
  <c r="AA151" i="7" s="1"/>
  <c r="AB151" i="7" s="1"/>
  <c r="AF6" i="7"/>
  <c r="AA143" i="7" s="1"/>
  <c r="AB143" i="7" s="1"/>
  <c r="AK4" i="7"/>
  <c r="AA216" i="7" s="1"/>
  <c r="AB216" i="7" s="1"/>
  <c r="AE17" i="7"/>
  <c r="AA139" i="7" s="1"/>
  <c r="AB139" i="7" s="1"/>
  <c r="AE5" i="7"/>
  <c r="AA127" i="7" s="1"/>
  <c r="AB127" i="7" s="1"/>
  <c r="AF17" i="7"/>
  <c r="AA154" i="7" s="1"/>
  <c r="AB154" i="7" s="1"/>
  <c r="AF5" i="7"/>
  <c r="AA142" i="7" s="1"/>
  <c r="AB142" i="7" s="1"/>
  <c r="AG14" i="7"/>
  <c r="AA166" i="7" s="1"/>
  <c r="AB166" i="7" s="1"/>
  <c r="AG6" i="7"/>
  <c r="AA158" i="7" s="1"/>
  <c r="AB158" i="7" s="1"/>
  <c r="AH5" i="7"/>
  <c r="AA172" i="7" s="1"/>
  <c r="AB172" i="7" s="1"/>
  <c r="AJ14" i="7"/>
  <c r="AA211" i="7" s="1"/>
  <c r="AB211" i="7" s="1"/>
  <c r="AD5" i="7"/>
  <c r="AA112" i="7" s="1"/>
  <c r="AB112" i="7" s="1"/>
  <c r="AE15" i="7"/>
  <c r="AA137" i="7" s="1"/>
  <c r="AB137" i="7" s="1"/>
  <c r="AF4" i="7"/>
  <c r="AA141" i="7" s="1"/>
  <c r="AB141" i="7" s="1"/>
  <c r="AF15" i="7"/>
  <c r="AA152" i="7" s="1"/>
  <c r="AB152" i="7" s="1"/>
  <c r="AG18" i="7"/>
  <c r="AA170" i="7" s="1"/>
  <c r="AB170" i="7" s="1"/>
  <c r="AH17" i="7"/>
  <c r="AA184" i="7" s="1"/>
  <c r="AB184" i="7" s="1"/>
  <c r="AI16" i="7"/>
  <c r="AA198" i="7" s="1"/>
  <c r="AB198" i="7" s="1"/>
  <c r="AJ4" i="7"/>
  <c r="AA201" i="7" s="1"/>
  <c r="AB201" i="7" s="1"/>
  <c r="AL16" i="7"/>
  <c r="AK17" i="7"/>
  <c r="AA229" i="7" s="1"/>
  <c r="AB229" i="7" s="1"/>
  <c r="AI15" i="7"/>
  <c r="AA197" i="7" s="1"/>
  <c r="AB197" i="7" s="1"/>
  <c r="AG16" i="7"/>
  <c r="AA168" i="7" s="1"/>
  <c r="AB168" i="7" s="1"/>
  <c r="AH4" i="7"/>
  <c r="AA171" i="7" s="1"/>
  <c r="AB171" i="7" s="1"/>
  <c r="AH15" i="7"/>
  <c r="AA182" i="7" s="1"/>
  <c r="AB182" i="7" s="1"/>
  <c r="AI18" i="7"/>
  <c r="AA200" i="7" s="1"/>
  <c r="AB200" i="7" s="1"/>
  <c r="AI14" i="7"/>
  <c r="AA196" i="7" s="1"/>
  <c r="AB196" i="7" s="1"/>
  <c r="AI6" i="7"/>
  <c r="AA188" i="7" s="1"/>
  <c r="AB188" i="7" s="1"/>
  <c r="AJ17" i="7"/>
  <c r="AA214" i="7" s="1"/>
  <c r="AB214" i="7" s="1"/>
  <c r="AM15" i="7"/>
  <c r="AG15" i="7"/>
  <c r="AA167" i="7" s="1"/>
  <c r="AB167" i="7" s="1"/>
  <c r="AH18" i="7"/>
  <c r="AA185" i="7" s="1"/>
  <c r="AB185" i="7" s="1"/>
  <c r="AH14" i="7"/>
  <c r="AA181" i="7" s="1"/>
  <c r="AB181" i="7" s="1"/>
  <c r="AH6" i="7"/>
  <c r="AA173" i="7" s="1"/>
  <c r="AB173" i="7" s="1"/>
  <c r="AI17" i="7"/>
  <c r="AA199" i="7" s="1"/>
  <c r="AB199" i="7" s="1"/>
  <c r="AI5" i="7"/>
  <c r="AA187" i="7" s="1"/>
  <c r="AB187" i="7" s="1"/>
  <c r="AJ16" i="7"/>
  <c r="AA213" i="7" s="1"/>
  <c r="AB213" i="7" s="1"/>
  <c r="AM4" i="7"/>
  <c r="AK15" i="7"/>
  <c r="AA227" i="7" s="1"/>
  <c r="AB227" i="7" s="1"/>
  <c r="AJ15" i="7"/>
  <c r="AA212" i="7" s="1"/>
  <c r="AB212" i="7" s="1"/>
  <c r="AJ6" i="7"/>
  <c r="AA203" i="7" s="1"/>
  <c r="AB203" i="7" s="1"/>
  <c r="AK5" i="7"/>
  <c r="AA217" i="7" s="1"/>
  <c r="AB217" i="7" s="1"/>
  <c r="AK18" i="7"/>
  <c r="AA230" i="7" s="1"/>
  <c r="AB230" i="7" s="1"/>
  <c r="AK14" i="7"/>
  <c r="AA226" i="7" s="1"/>
  <c r="AB226" i="7" s="1"/>
  <c r="AK6" i="7"/>
  <c r="AA218" i="7" s="1"/>
  <c r="AB218" i="7" s="1"/>
  <c r="AL15" i="7"/>
  <c r="AM14" i="7"/>
  <c r="AM6" i="7"/>
  <c r="AA248" i="7" s="1"/>
  <c r="AB248" i="7" s="1"/>
  <c r="AJ5" i="7"/>
  <c r="AA202" i="7" s="1"/>
  <c r="AB202" i="7" s="1"/>
  <c r="AK16" i="7"/>
  <c r="AA228" i="7" s="1"/>
  <c r="AB228" i="7" s="1"/>
  <c r="AL4" i="7"/>
  <c r="AM18" i="7"/>
  <c r="AL18" i="7"/>
  <c r="AL14" i="7"/>
  <c r="AL6" i="7"/>
  <c r="AM17" i="7"/>
  <c r="AM5" i="7"/>
  <c r="AA247" i="7" s="1"/>
  <c r="AB247" i="7" s="1"/>
  <c r="AL17" i="7"/>
  <c r="AL5" i="7"/>
  <c r="AM16" i="7"/>
  <c r="AA3" i="7"/>
  <c r="BI3" i="7" s="1"/>
  <c r="CQ3" i="7" s="1"/>
  <c r="E20" i="7"/>
  <c r="Z4" i="7" s="1"/>
  <c r="AA51" i="7" s="1"/>
  <c r="AB51" i="7" s="1"/>
  <c r="D21" i="7"/>
  <c r="Y5" i="7" s="1"/>
  <c r="AA37" i="7" s="1"/>
  <c r="AB37" i="7" s="1"/>
  <c r="W78" i="7"/>
  <c r="X78" i="7" s="1"/>
  <c r="AR64" i="7"/>
  <c r="BH32" i="7" s="1"/>
  <c r="BH48" i="7" s="1"/>
  <c r="BI81" i="7" s="1"/>
  <c r="W138" i="7"/>
  <c r="X138" i="7" s="1"/>
  <c r="AV64" i="7"/>
  <c r="BL32" i="7" s="1"/>
  <c r="BL48" i="7" s="1"/>
  <c r="BM81" i="7" s="1"/>
  <c r="AZ64" i="7"/>
  <c r="BP32" i="7" s="1"/>
  <c r="BP48" i="7" s="1"/>
  <c r="BQ81" i="7" s="1"/>
  <c r="W198" i="7"/>
  <c r="X198" i="7" s="1"/>
  <c r="W258" i="7"/>
  <c r="X258" i="7" s="1"/>
  <c r="BD64" i="7"/>
  <c r="BT32" i="7" s="1"/>
  <c r="BT48" i="7" s="1"/>
  <c r="BU81" i="7" s="1"/>
  <c r="E21" i="7"/>
  <c r="Z5" i="7" s="1"/>
  <c r="AA52" i="7" s="1"/>
  <c r="AB52" i="7" s="1"/>
  <c r="W126" i="7"/>
  <c r="X126" i="7" s="1"/>
  <c r="AV52" i="7"/>
  <c r="BL20" i="7" s="1"/>
  <c r="BL36" i="7" s="1"/>
  <c r="BM69" i="7" s="1"/>
  <c r="AZ52" i="7"/>
  <c r="BP20" i="7" s="1"/>
  <c r="BP36" i="7" s="1"/>
  <c r="BQ69" i="7" s="1"/>
  <c r="W186" i="7"/>
  <c r="X186" i="7" s="1"/>
  <c r="W246" i="7"/>
  <c r="X246" i="7" s="1"/>
  <c r="BD52" i="7"/>
  <c r="BT20" i="7" s="1"/>
  <c r="BT36" i="7" s="1"/>
  <c r="BU69" i="7" s="1"/>
  <c r="W115" i="7"/>
  <c r="X115" i="7" s="1"/>
  <c r="AU56" i="7"/>
  <c r="BK24" i="7" s="1"/>
  <c r="BK40" i="7" s="1"/>
  <c r="BL73" i="7" s="1"/>
  <c r="W175" i="7"/>
  <c r="X175" i="7" s="1"/>
  <c r="AY56" i="7"/>
  <c r="BO24" i="7" s="1"/>
  <c r="BO40" i="7" s="1"/>
  <c r="BP73" i="7" s="1"/>
  <c r="W235" i="7"/>
  <c r="X235" i="7" s="1"/>
  <c r="BC56" i="7"/>
  <c r="BS24" i="7" s="1"/>
  <c r="BS40" i="7" s="1"/>
  <c r="BT73" i="7" s="1"/>
  <c r="W86" i="7"/>
  <c r="X86" i="7" s="1"/>
  <c r="AS57" i="7"/>
  <c r="BI25" i="7" s="1"/>
  <c r="BI41" i="7" s="1"/>
  <c r="BJ74" i="7" s="1"/>
  <c r="W146" i="7"/>
  <c r="X146" i="7" s="1"/>
  <c r="AW57" i="7"/>
  <c r="BM25" i="7" s="1"/>
  <c r="BM41" i="7" s="1"/>
  <c r="BN74" i="7" s="1"/>
  <c r="W206" i="7"/>
  <c r="X206" i="7" s="1"/>
  <c r="BA57" i="7"/>
  <c r="BQ25" i="7" s="1"/>
  <c r="BQ41" i="7" s="1"/>
  <c r="BR74" i="7" s="1"/>
  <c r="W61" i="7"/>
  <c r="X61" i="7" s="1"/>
  <c r="AQ62" i="7"/>
  <c r="BG30" i="7" s="1"/>
  <c r="BG46" i="7" s="1"/>
  <c r="BH79" i="7" s="1"/>
  <c r="W121" i="7"/>
  <c r="X121" i="7" s="1"/>
  <c r="AU62" i="7"/>
  <c r="BK30" i="7" s="1"/>
  <c r="BK46" i="7" s="1"/>
  <c r="BL79" i="7" s="1"/>
  <c r="W181" i="7"/>
  <c r="X181" i="7" s="1"/>
  <c r="AY62" i="7"/>
  <c r="BO30" i="7" s="1"/>
  <c r="BO46" i="7" s="1"/>
  <c r="BP79" i="7" s="1"/>
  <c r="W241" i="7"/>
  <c r="X241" i="7" s="1"/>
  <c r="BC62" i="7"/>
  <c r="BS30" i="7" s="1"/>
  <c r="BS46" i="7" s="1"/>
  <c r="BT79" i="7" s="1"/>
  <c r="D20" i="7"/>
  <c r="Y4" i="7" s="1"/>
  <c r="AA36" i="7" s="1"/>
  <c r="AB36" i="7" s="1"/>
  <c r="AO53" i="7"/>
  <c r="BE21" i="7" s="1"/>
  <c r="BE37" i="7" s="1"/>
  <c r="BF70" i="7" s="1"/>
  <c r="W22" i="7"/>
  <c r="X22" i="7" s="1"/>
  <c r="W117" i="7"/>
  <c r="X117" i="7" s="1"/>
  <c r="AU58" i="7"/>
  <c r="BK26" i="7" s="1"/>
  <c r="BK42" i="7" s="1"/>
  <c r="BL75" i="7" s="1"/>
  <c r="W177" i="7"/>
  <c r="X177" i="7" s="1"/>
  <c r="AY58" i="7"/>
  <c r="BO26" i="7" s="1"/>
  <c r="BO42" i="7" s="1"/>
  <c r="BP75" i="7" s="1"/>
  <c r="W237" i="7"/>
  <c r="X237" i="7" s="1"/>
  <c r="BC58" i="7"/>
  <c r="BS26" i="7" s="1"/>
  <c r="BS42" i="7" s="1"/>
  <c r="BT75" i="7" s="1"/>
  <c r="AU59" i="7"/>
  <c r="BK27" i="7" s="1"/>
  <c r="BK43" i="7" s="1"/>
  <c r="BL76" i="7" s="1"/>
  <c r="W118" i="7"/>
  <c r="X118" i="7" s="1"/>
  <c r="W178" i="7"/>
  <c r="X178" i="7" s="1"/>
  <c r="AY59" i="7"/>
  <c r="BO27" i="7" s="1"/>
  <c r="BO43" i="7" s="1"/>
  <c r="BP76" i="7" s="1"/>
  <c r="W238" i="7"/>
  <c r="X238" i="7" s="1"/>
  <c r="BC59" i="7"/>
  <c r="BS27" i="7" s="1"/>
  <c r="BS43" i="7" s="1"/>
  <c r="BT76" i="7" s="1"/>
  <c r="W119" i="7"/>
  <c r="X119" i="7" s="1"/>
  <c r="AU60" i="7"/>
  <c r="BK28" i="7" s="1"/>
  <c r="BK44" i="7" s="1"/>
  <c r="BL77" i="7" s="1"/>
  <c r="W179" i="7"/>
  <c r="X179" i="7" s="1"/>
  <c r="AY60" i="7"/>
  <c r="BO28" i="7" s="1"/>
  <c r="BO44" i="7" s="1"/>
  <c r="BP77" i="7" s="1"/>
  <c r="W239" i="7"/>
  <c r="X239" i="7" s="1"/>
  <c r="BC60" i="7"/>
  <c r="BS28" i="7" s="1"/>
  <c r="BS44" i="7" s="1"/>
  <c r="BT77" i="7" s="1"/>
  <c r="C20" i="7"/>
  <c r="X4" i="7" s="1"/>
  <c r="AA21" i="7" s="1"/>
  <c r="AB21" i="7" s="1"/>
  <c r="B21" i="7"/>
  <c r="AM21" i="7" s="1"/>
  <c r="AN21" i="7" s="1"/>
  <c r="AN37" i="7" s="1"/>
  <c r="AO70" i="7" s="1"/>
  <c r="W82" i="7"/>
  <c r="X82" i="7" s="1"/>
  <c r="AS53" i="7"/>
  <c r="BI21" i="7" s="1"/>
  <c r="BI37" i="7" s="1"/>
  <c r="BJ70" i="7" s="1"/>
  <c r="W142" i="7"/>
  <c r="X142" i="7" s="1"/>
  <c r="AW53" i="7"/>
  <c r="BM21" i="7" s="1"/>
  <c r="BM37" i="7" s="1"/>
  <c r="BN70" i="7" s="1"/>
  <c r="W202" i="7"/>
  <c r="X202" i="7" s="1"/>
  <c r="BA53" i="7"/>
  <c r="BQ21" i="7" s="1"/>
  <c r="BQ37" i="7" s="1"/>
  <c r="BR70" i="7" s="1"/>
  <c r="AO65" i="7"/>
  <c r="BE33" i="7" s="1"/>
  <c r="BE49" i="7" s="1"/>
  <c r="BF82" i="7" s="1"/>
  <c r="W34" i="7"/>
  <c r="X34" i="7" s="1"/>
  <c r="AS65" i="7"/>
  <c r="BI33" i="7" s="1"/>
  <c r="BI49" i="7" s="1"/>
  <c r="BJ82" i="7" s="1"/>
  <c r="W94" i="7"/>
  <c r="X94" i="7" s="1"/>
  <c r="W154" i="7"/>
  <c r="X154" i="7" s="1"/>
  <c r="AW65" i="7"/>
  <c r="BM33" i="7" s="1"/>
  <c r="BM49" i="7" s="1"/>
  <c r="BN82" i="7" s="1"/>
  <c r="W214" i="7"/>
  <c r="X214" i="7" s="1"/>
  <c r="BA65" i="7"/>
  <c r="BQ33" i="7" s="1"/>
  <c r="BQ49" i="7" s="1"/>
  <c r="BR82" i="7" s="1"/>
  <c r="B22" i="7"/>
  <c r="AM22" i="7" s="1"/>
  <c r="AN22" i="7" s="1"/>
  <c r="AN38" i="7" s="1"/>
  <c r="AO71" i="7" s="1"/>
  <c r="W113" i="7"/>
  <c r="X113" i="7" s="1"/>
  <c r="AU54" i="7"/>
  <c r="BK22" i="7" s="1"/>
  <c r="BK38" i="7" s="1"/>
  <c r="BL71" i="7" s="1"/>
  <c r="W173" i="7"/>
  <c r="X173" i="7" s="1"/>
  <c r="AY54" i="7"/>
  <c r="BO22" i="7" s="1"/>
  <c r="BO38" i="7" s="1"/>
  <c r="BP71" i="7" s="1"/>
  <c r="W233" i="7"/>
  <c r="X233" i="7" s="1"/>
  <c r="BC54" i="7"/>
  <c r="BS22" i="7" s="1"/>
  <c r="BS38" i="7" s="1"/>
  <c r="BT71" i="7" s="1"/>
  <c r="W84" i="7"/>
  <c r="X84" i="7" s="1"/>
  <c r="AS55" i="7"/>
  <c r="BI23" i="7" s="1"/>
  <c r="BI39" i="7" s="1"/>
  <c r="BJ72" i="7" s="1"/>
  <c r="W144" i="7"/>
  <c r="X144" i="7" s="1"/>
  <c r="AW55" i="7"/>
  <c r="BM23" i="7" s="1"/>
  <c r="BM39" i="7" s="1"/>
  <c r="BN72" i="7" s="1"/>
  <c r="W204" i="7"/>
  <c r="X204" i="7" s="1"/>
  <c r="BA55" i="7"/>
  <c r="BQ23" i="7" s="1"/>
  <c r="BQ39" i="7" s="1"/>
  <c r="BR72" i="7" s="1"/>
  <c r="AS52" i="7"/>
  <c r="BI20" i="7" s="1"/>
  <c r="BI36" i="7" s="1"/>
  <c r="BJ69" i="7" s="1"/>
  <c r="W81" i="7"/>
  <c r="X81" i="7" s="1"/>
  <c r="W141" i="7"/>
  <c r="X141" i="7" s="1"/>
  <c r="AW52" i="7"/>
  <c r="BM20" i="7" s="1"/>
  <c r="BM36" i="7" s="1"/>
  <c r="BN69" i="7" s="1"/>
  <c r="W201" i="7"/>
  <c r="X201" i="7" s="1"/>
  <c r="BA52" i="7"/>
  <c r="BQ20" i="7" s="1"/>
  <c r="BQ36" i="7" s="1"/>
  <c r="BR69" i="7" s="1"/>
  <c r="W97" i="7"/>
  <c r="X97" i="7" s="1"/>
  <c r="AT53" i="7"/>
  <c r="BJ21" i="7" s="1"/>
  <c r="BJ37" i="7" s="1"/>
  <c r="BK70" i="7" s="1"/>
  <c r="W157" i="7"/>
  <c r="X157" i="7" s="1"/>
  <c r="AX53" i="7"/>
  <c r="BN21" i="7" s="1"/>
  <c r="BN37" i="7" s="1"/>
  <c r="BO70" i="7" s="1"/>
  <c r="W217" i="7"/>
  <c r="X217" i="7" s="1"/>
  <c r="BB53" i="7"/>
  <c r="BR21" i="7" s="1"/>
  <c r="BR37" i="7" s="1"/>
  <c r="BS70" i="7" s="1"/>
  <c r="W128" i="7"/>
  <c r="X128" i="7" s="1"/>
  <c r="AV54" i="7"/>
  <c r="BL22" i="7" s="1"/>
  <c r="BL38" i="7" s="1"/>
  <c r="BM71" i="7" s="1"/>
  <c r="W188" i="7"/>
  <c r="X188" i="7" s="1"/>
  <c r="AZ54" i="7"/>
  <c r="BP22" i="7" s="1"/>
  <c r="BP38" i="7" s="1"/>
  <c r="BQ71" i="7" s="1"/>
  <c r="W248" i="7"/>
  <c r="X248" i="7" s="1"/>
  <c r="BD54" i="7"/>
  <c r="BT22" i="7" s="1"/>
  <c r="BT38" i="7" s="1"/>
  <c r="BU71" i="7" s="1"/>
  <c r="W99" i="7"/>
  <c r="X99" i="7" s="1"/>
  <c r="AT55" i="7"/>
  <c r="BJ23" i="7" s="1"/>
  <c r="BJ39" i="7" s="1"/>
  <c r="BK72" i="7" s="1"/>
  <c r="W159" i="7"/>
  <c r="X159" i="7" s="1"/>
  <c r="AX55" i="7"/>
  <c r="BN23" i="7" s="1"/>
  <c r="BN39" i="7" s="1"/>
  <c r="BO72" i="7" s="1"/>
  <c r="W219" i="7"/>
  <c r="X219" i="7" s="1"/>
  <c r="BB55" i="7"/>
  <c r="BR23" i="7" s="1"/>
  <c r="BR39" i="7" s="1"/>
  <c r="BS72" i="7" s="1"/>
  <c r="W130" i="7"/>
  <c r="X130" i="7" s="1"/>
  <c r="AV56" i="7"/>
  <c r="BL24" i="7" s="1"/>
  <c r="BL40" i="7" s="1"/>
  <c r="BM73" i="7" s="1"/>
  <c r="W190" i="7"/>
  <c r="X190" i="7" s="1"/>
  <c r="AZ56" i="7"/>
  <c r="BP24" i="7" s="1"/>
  <c r="BP40" i="7" s="1"/>
  <c r="BQ73" i="7" s="1"/>
  <c r="BD56" i="7"/>
  <c r="BT24" i="7" s="1"/>
  <c r="BT40" i="7" s="1"/>
  <c r="BU73" i="7" s="1"/>
  <c r="W250" i="7"/>
  <c r="X250" i="7" s="1"/>
  <c r="W101" i="7"/>
  <c r="X101" i="7" s="1"/>
  <c r="AT57" i="7"/>
  <c r="BJ25" i="7" s="1"/>
  <c r="BJ41" i="7" s="1"/>
  <c r="BK74" i="7" s="1"/>
  <c r="W161" i="7"/>
  <c r="X161" i="7" s="1"/>
  <c r="AX57" i="7"/>
  <c r="BN25" i="7" s="1"/>
  <c r="BN41" i="7" s="1"/>
  <c r="BO74" i="7" s="1"/>
  <c r="W221" i="7"/>
  <c r="X221" i="7" s="1"/>
  <c r="BB57" i="7"/>
  <c r="BR25" i="7" s="1"/>
  <c r="BR41" i="7" s="1"/>
  <c r="BS74" i="7" s="1"/>
  <c r="AV58" i="7"/>
  <c r="BL26" i="7" s="1"/>
  <c r="BL42" i="7" s="1"/>
  <c r="BM75" i="7" s="1"/>
  <c r="W132" i="7"/>
  <c r="X132" i="7" s="1"/>
  <c r="W192" i="7"/>
  <c r="X192" i="7" s="1"/>
  <c r="AZ58" i="7"/>
  <c r="BP26" i="7" s="1"/>
  <c r="BP42" i="7" s="1"/>
  <c r="BQ75" i="7" s="1"/>
  <c r="W252" i="7"/>
  <c r="X252" i="7" s="1"/>
  <c r="BD58" i="7"/>
  <c r="BT26" i="7" s="1"/>
  <c r="BT42" i="7" s="1"/>
  <c r="BU75" i="7" s="1"/>
  <c r="W134" i="7"/>
  <c r="X134" i="7" s="1"/>
  <c r="AV60" i="7"/>
  <c r="BL28" i="7" s="1"/>
  <c r="BL44" i="7" s="1"/>
  <c r="BM77" i="7" s="1"/>
  <c r="W194" i="7"/>
  <c r="X194" i="7" s="1"/>
  <c r="AZ60" i="7"/>
  <c r="BP28" i="7" s="1"/>
  <c r="BP44" i="7" s="1"/>
  <c r="BQ77" i="7" s="1"/>
  <c r="W254" i="7"/>
  <c r="X254" i="7" s="1"/>
  <c r="BD60" i="7"/>
  <c r="BT28" i="7" s="1"/>
  <c r="BT44" i="7" s="1"/>
  <c r="BU77" i="7" s="1"/>
  <c r="W76" i="7"/>
  <c r="X76" i="7" s="1"/>
  <c r="AR62" i="7"/>
  <c r="BH30" i="7" s="1"/>
  <c r="BH46" i="7" s="1"/>
  <c r="BI79" i="7" s="1"/>
  <c r="W136" i="7"/>
  <c r="X136" i="7" s="1"/>
  <c r="AV62" i="7"/>
  <c r="BL30" i="7" s="1"/>
  <c r="BL46" i="7" s="1"/>
  <c r="BM79" i="7" s="1"/>
  <c r="W196" i="7"/>
  <c r="X196" i="7" s="1"/>
  <c r="AZ62" i="7"/>
  <c r="BP30" i="7" s="1"/>
  <c r="BP46" i="7" s="1"/>
  <c r="BQ79" i="7" s="1"/>
  <c r="W256" i="7"/>
  <c r="X256" i="7" s="1"/>
  <c r="BD62" i="7"/>
  <c r="BT30" i="7" s="1"/>
  <c r="BT46" i="7" s="1"/>
  <c r="BU79" i="7" s="1"/>
  <c r="AO63" i="7"/>
  <c r="BE31" i="7" s="1"/>
  <c r="BE47" i="7" s="1"/>
  <c r="BF80" i="7" s="1"/>
  <c r="W32" i="7"/>
  <c r="X32" i="7" s="1"/>
  <c r="AS63" i="7"/>
  <c r="BI31" i="7" s="1"/>
  <c r="BI47" i="7" s="1"/>
  <c r="BJ80" i="7" s="1"/>
  <c r="W92" i="7"/>
  <c r="X92" i="7" s="1"/>
  <c r="W152" i="7"/>
  <c r="X152" i="7" s="1"/>
  <c r="AW63" i="7"/>
  <c r="BM31" i="7" s="1"/>
  <c r="BM47" i="7" s="1"/>
  <c r="BN80" i="7" s="1"/>
  <c r="W212" i="7"/>
  <c r="X212" i="7" s="1"/>
  <c r="BA63" i="7"/>
  <c r="BQ31" i="7" s="1"/>
  <c r="BQ47" i="7" s="1"/>
  <c r="BR80" i="7" s="1"/>
  <c r="AP65" i="7"/>
  <c r="BF33" i="7" s="1"/>
  <c r="BF49" i="7" s="1"/>
  <c r="BG82" i="7" s="1"/>
  <c r="W49" i="7"/>
  <c r="X49" i="7" s="1"/>
  <c r="AQ66" i="7"/>
  <c r="BG34" i="7" s="1"/>
  <c r="BG50" i="7" s="1"/>
  <c r="BH83" i="7" s="1"/>
  <c r="W65" i="7"/>
  <c r="X65" i="7" s="1"/>
  <c r="W96" i="7"/>
  <c r="X96" i="7" s="1"/>
  <c r="AT52" i="7"/>
  <c r="BJ20" i="7" s="1"/>
  <c r="BJ36" i="7" s="1"/>
  <c r="BK69" i="7" s="1"/>
  <c r="W156" i="7"/>
  <c r="X156" i="7" s="1"/>
  <c r="AX52" i="7"/>
  <c r="BN20" i="7" s="1"/>
  <c r="BN36" i="7" s="1"/>
  <c r="BO69" i="7" s="1"/>
  <c r="W216" i="7"/>
  <c r="X216" i="7" s="1"/>
  <c r="BB52" i="7"/>
  <c r="BR20" i="7" s="1"/>
  <c r="BR36" i="7" s="1"/>
  <c r="BS69" i="7" s="1"/>
  <c r="W112" i="7"/>
  <c r="X112" i="7" s="1"/>
  <c r="AU53" i="7"/>
  <c r="BK21" i="7" s="1"/>
  <c r="BK37" i="7" s="1"/>
  <c r="BL70" i="7" s="1"/>
  <c r="W172" i="7"/>
  <c r="X172" i="7" s="1"/>
  <c r="AY53" i="7"/>
  <c r="BO21" i="7" s="1"/>
  <c r="BO37" i="7" s="1"/>
  <c r="BP70" i="7" s="1"/>
  <c r="W232" i="7"/>
  <c r="X232" i="7" s="1"/>
  <c r="BC53" i="7"/>
  <c r="BS21" i="7" s="1"/>
  <c r="BS37" i="7" s="1"/>
  <c r="BT70" i="7" s="1"/>
  <c r="W83" i="7"/>
  <c r="X83" i="7" s="1"/>
  <c r="AS54" i="7"/>
  <c r="BI22" i="7" s="1"/>
  <c r="BI38" i="7" s="1"/>
  <c r="BJ71" i="7" s="1"/>
  <c r="W143" i="7"/>
  <c r="X143" i="7" s="1"/>
  <c r="AW54" i="7"/>
  <c r="BM22" i="7" s="1"/>
  <c r="BM38" i="7" s="1"/>
  <c r="BN71" i="7" s="1"/>
  <c r="W203" i="7"/>
  <c r="X203" i="7" s="1"/>
  <c r="BA54" i="7"/>
  <c r="BQ22" i="7" s="1"/>
  <c r="BQ38" i="7" s="1"/>
  <c r="BR71" i="7" s="1"/>
  <c r="AU55" i="7"/>
  <c r="BK23" i="7" s="1"/>
  <c r="BK39" i="7" s="1"/>
  <c r="BL72" i="7" s="1"/>
  <c r="W114" i="7"/>
  <c r="X114" i="7" s="1"/>
  <c r="W174" i="7"/>
  <c r="X174" i="7" s="1"/>
  <c r="AY55" i="7"/>
  <c r="BO23" i="7" s="1"/>
  <c r="BO39" i="7" s="1"/>
  <c r="BP72" i="7" s="1"/>
  <c r="W234" i="7"/>
  <c r="X234" i="7" s="1"/>
  <c r="BC55" i="7"/>
  <c r="BS23" i="7" s="1"/>
  <c r="BS39" i="7" s="1"/>
  <c r="BT72" i="7" s="1"/>
  <c r="AS56" i="7"/>
  <c r="BI24" i="7" s="1"/>
  <c r="BI40" i="7" s="1"/>
  <c r="BJ73" i="7" s="1"/>
  <c r="W85" i="7"/>
  <c r="X85" i="7" s="1"/>
  <c r="W145" i="7"/>
  <c r="X145" i="7" s="1"/>
  <c r="AW56" i="7"/>
  <c r="BM24" i="7" s="1"/>
  <c r="BM40" i="7" s="1"/>
  <c r="BN73" i="7" s="1"/>
  <c r="W205" i="7"/>
  <c r="X205" i="7" s="1"/>
  <c r="BA56" i="7"/>
  <c r="BQ24" i="7" s="1"/>
  <c r="BQ40" i="7" s="1"/>
  <c r="BR73" i="7" s="1"/>
  <c r="W116" i="7"/>
  <c r="X116" i="7" s="1"/>
  <c r="AU57" i="7"/>
  <c r="BK25" i="7" s="1"/>
  <c r="BK41" i="7" s="1"/>
  <c r="BL74" i="7" s="1"/>
  <c r="W176" i="7"/>
  <c r="X176" i="7" s="1"/>
  <c r="AY57" i="7"/>
  <c r="BO25" i="7" s="1"/>
  <c r="BO41" i="7" s="1"/>
  <c r="BP74" i="7" s="1"/>
  <c r="W236" i="7"/>
  <c r="X236" i="7" s="1"/>
  <c r="BC57" i="7"/>
  <c r="BS25" i="7" s="1"/>
  <c r="BS41" i="7" s="1"/>
  <c r="BT74" i="7" s="1"/>
  <c r="W87" i="7"/>
  <c r="X87" i="7" s="1"/>
  <c r="AS58" i="7"/>
  <c r="BI26" i="7" s="1"/>
  <c r="BI42" i="7" s="1"/>
  <c r="BJ75" i="7" s="1"/>
  <c r="W147" i="7"/>
  <c r="X147" i="7" s="1"/>
  <c r="AW58" i="7"/>
  <c r="BM26" i="7" s="1"/>
  <c r="BM42" i="7" s="1"/>
  <c r="BN75" i="7" s="1"/>
  <c r="W207" i="7"/>
  <c r="X207" i="7" s="1"/>
  <c r="BA58" i="7"/>
  <c r="BQ26" i="7" s="1"/>
  <c r="BQ42" i="7" s="1"/>
  <c r="BR75" i="7" s="1"/>
  <c r="W88" i="7"/>
  <c r="X88" i="7" s="1"/>
  <c r="AS59" i="7"/>
  <c r="BI27" i="7" s="1"/>
  <c r="BI43" i="7" s="1"/>
  <c r="BJ76" i="7" s="1"/>
  <c r="W148" i="7"/>
  <c r="X148" i="7" s="1"/>
  <c r="AW59" i="7"/>
  <c r="BM27" i="7" s="1"/>
  <c r="BM43" i="7" s="1"/>
  <c r="BN76" i="7" s="1"/>
  <c r="W208" i="7"/>
  <c r="X208" i="7" s="1"/>
  <c r="BA59" i="7"/>
  <c r="BQ27" i="7" s="1"/>
  <c r="BQ43" i="7" s="1"/>
  <c r="BR76" i="7" s="1"/>
  <c r="W89" i="7"/>
  <c r="X89" i="7" s="1"/>
  <c r="AS60" i="7"/>
  <c r="BI28" i="7" s="1"/>
  <c r="BI44" i="7" s="1"/>
  <c r="BJ77" i="7" s="1"/>
  <c r="W90" i="7"/>
  <c r="X90" i="7" s="1"/>
  <c r="AS61" i="7"/>
  <c r="BI29" i="7" s="1"/>
  <c r="BI45" i="7" s="1"/>
  <c r="BJ78" i="7" s="1"/>
  <c r="W150" i="7"/>
  <c r="X150" i="7" s="1"/>
  <c r="AW61" i="7"/>
  <c r="BM29" i="7" s="1"/>
  <c r="BM45" i="7" s="1"/>
  <c r="BN78" i="7" s="1"/>
  <c r="W210" i="7"/>
  <c r="X210" i="7" s="1"/>
  <c r="BA61" i="7"/>
  <c r="BQ29" i="7" s="1"/>
  <c r="BQ45" i="7" s="1"/>
  <c r="BR78" i="7" s="1"/>
  <c r="AP63" i="7"/>
  <c r="BF31" i="7" s="1"/>
  <c r="BF47" i="7" s="1"/>
  <c r="BG80" i="7" s="1"/>
  <c r="W47" i="7"/>
  <c r="X47" i="7" s="1"/>
  <c r="W107" i="7"/>
  <c r="X107" i="7" s="1"/>
  <c r="AT63" i="7"/>
  <c r="BJ31" i="7" s="1"/>
  <c r="BJ47" i="7" s="1"/>
  <c r="BK80" i="7" s="1"/>
  <c r="W167" i="7"/>
  <c r="X167" i="7" s="1"/>
  <c r="AX63" i="7"/>
  <c r="BN31" i="7" s="1"/>
  <c r="BN47" i="7" s="1"/>
  <c r="BO80" i="7" s="1"/>
  <c r="W227" i="7"/>
  <c r="X227" i="7" s="1"/>
  <c r="BB63" i="7"/>
  <c r="BR31" i="7" s="1"/>
  <c r="BR47" i="7" s="1"/>
  <c r="BS80" i="7" s="1"/>
  <c r="W111" i="7"/>
  <c r="X111" i="7" s="1"/>
  <c r="AU52" i="7"/>
  <c r="BK20" i="7" s="1"/>
  <c r="BK36" i="7" s="1"/>
  <c r="BL69" i="7" s="1"/>
  <c r="W171" i="7"/>
  <c r="X171" i="7" s="1"/>
  <c r="AY52" i="7"/>
  <c r="BO20" i="7" s="1"/>
  <c r="BO36" i="7" s="1"/>
  <c r="BP69" i="7" s="1"/>
  <c r="W231" i="7"/>
  <c r="X231" i="7" s="1"/>
  <c r="BC52" i="7"/>
  <c r="BS20" i="7" s="1"/>
  <c r="BS36" i="7" s="1"/>
  <c r="BT69" i="7" s="1"/>
  <c r="W127" i="7"/>
  <c r="X127" i="7" s="1"/>
  <c r="AV53" i="7"/>
  <c r="BL21" i="7" s="1"/>
  <c r="BL37" i="7" s="1"/>
  <c r="BM70" i="7" s="1"/>
  <c r="W187" i="7"/>
  <c r="X187" i="7" s="1"/>
  <c r="AZ53" i="7"/>
  <c r="BP21" i="7" s="1"/>
  <c r="BP37" i="7" s="1"/>
  <c r="BQ70" i="7" s="1"/>
  <c r="W247" i="7"/>
  <c r="X247" i="7" s="1"/>
  <c r="BD53" i="7"/>
  <c r="BT21" i="7" s="1"/>
  <c r="BT37" i="7" s="1"/>
  <c r="BU70" i="7" s="1"/>
  <c r="AT54" i="7"/>
  <c r="BJ22" i="7" s="1"/>
  <c r="BJ38" i="7" s="1"/>
  <c r="BK71" i="7" s="1"/>
  <c r="W98" i="7"/>
  <c r="X98" i="7" s="1"/>
  <c r="W158" i="7"/>
  <c r="X158" i="7" s="1"/>
  <c r="AX54" i="7"/>
  <c r="BN22" i="7" s="1"/>
  <c r="BN38" i="7" s="1"/>
  <c r="BO71" i="7" s="1"/>
  <c r="W218" i="7"/>
  <c r="X218" i="7" s="1"/>
  <c r="BB54" i="7"/>
  <c r="BR22" i="7" s="1"/>
  <c r="BR38" i="7" s="1"/>
  <c r="BS71" i="7" s="1"/>
  <c r="W129" i="7"/>
  <c r="X129" i="7" s="1"/>
  <c r="AV55" i="7"/>
  <c r="BL23" i="7" s="1"/>
  <c r="BL39" i="7" s="1"/>
  <c r="BM72" i="7" s="1"/>
  <c r="W189" i="7"/>
  <c r="X189" i="7" s="1"/>
  <c r="AZ55" i="7"/>
  <c r="BP23" i="7" s="1"/>
  <c r="BP39" i="7" s="1"/>
  <c r="BQ72" i="7" s="1"/>
  <c r="W249" i="7"/>
  <c r="X249" i="7" s="1"/>
  <c r="BD55" i="7"/>
  <c r="BT23" i="7" s="1"/>
  <c r="BT39" i="7" s="1"/>
  <c r="BU72" i="7" s="1"/>
  <c r="W100" i="7"/>
  <c r="X100" i="7" s="1"/>
  <c r="AT56" i="7"/>
  <c r="BJ24" i="7" s="1"/>
  <c r="BJ40" i="7" s="1"/>
  <c r="BK73" i="7" s="1"/>
  <c r="W160" i="7"/>
  <c r="X160" i="7" s="1"/>
  <c r="AX56" i="7"/>
  <c r="BN24" i="7" s="1"/>
  <c r="BN40" i="7" s="1"/>
  <c r="BO73" i="7" s="1"/>
  <c r="W220" i="7"/>
  <c r="X220" i="7" s="1"/>
  <c r="BB56" i="7"/>
  <c r="BR24" i="7" s="1"/>
  <c r="BR40" i="7" s="1"/>
  <c r="BS73" i="7" s="1"/>
  <c r="W131" i="7"/>
  <c r="X131" i="7" s="1"/>
  <c r="AV57" i="7"/>
  <c r="BL25" i="7" s="1"/>
  <c r="BL41" i="7" s="1"/>
  <c r="BM74" i="7" s="1"/>
  <c r="W191" i="7"/>
  <c r="X191" i="7" s="1"/>
  <c r="AZ57" i="7"/>
  <c r="BP25" i="7" s="1"/>
  <c r="BP41" i="7" s="1"/>
  <c r="BQ74" i="7" s="1"/>
  <c r="W251" i="7"/>
  <c r="X251" i="7" s="1"/>
  <c r="BD57" i="7"/>
  <c r="BT25" i="7" s="1"/>
  <c r="BT41" i="7" s="1"/>
  <c r="BU74" i="7" s="1"/>
  <c r="AT58" i="7"/>
  <c r="BJ26" i="7" s="1"/>
  <c r="BJ42" i="7" s="1"/>
  <c r="BK75" i="7" s="1"/>
  <c r="W102" i="7"/>
  <c r="X102" i="7" s="1"/>
  <c r="W162" i="7"/>
  <c r="X162" i="7" s="1"/>
  <c r="AX58" i="7"/>
  <c r="BN26" i="7" s="1"/>
  <c r="BN42" i="7" s="1"/>
  <c r="BO75" i="7" s="1"/>
  <c r="W222" i="7"/>
  <c r="X222" i="7" s="1"/>
  <c r="BB58" i="7"/>
  <c r="BR26" i="7" s="1"/>
  <c r="BR42" i="7" s="1"/>
  <c r="BS75" i="7" s="1"/>
  <c r="W103" i="7"/>
  <c r="X103" i="7" s="1"/>
  <c r="AT59" i="7"/>
  <c r="BJ27" i="7" s="1"/>
  <c r="BJ43" i="7" s="1"/>
  <c r="BK76" i="7" s="1"/>
  <c r="W163" i="7"/>
  <c r="X163" i="7" s="1"/>
  <c r="AX59" i="7"/>
  <c r="BN27" i="7" s="1"/>
  <c r="BN43" i="7" s="1"/>
  <c r="BO76" i="7" s="1"/>
  <c r="W223" i="7"/>
  <c r="X223" i="7" s="1"/>
  <c r="BB59" i="7"/>
  <c r="BR27" i="7" s="1"/>
  <c r="BR43" i="7" s="1"/>
  <c r="BS76" i="7" s="1"/>
  <c r="W105" i="7"/>
  <c r="X105" i="7" s="1"/>
  <c r="AT61" i="7"/>
  <c r="BJ29" i="7" s="1"/>
  <c r="BJ45" i="7" s="1"/>
  <c r="BK78" i="7" s="1"/>
  <c r="W165" i="7"/>
  <c r="X165" i="7" s="1"/>
  <c r="AX61" i="7"/>
  <c r="BN29" i="7" s="1"/>
  <c r="BN45" i="7" s="1"/>
  <c r="BO78" i="7" s="1"/>
  <c r="W225" i="7"/>
  <c r="X225" i="7" s="1"/>
  <c r="BB61" i="7"/>
  <c r="BR29" i="7" s="1"/>
  <c r="BR45" i="7" s="1"/>
  <c r="BS78" i="7" s="1"/>
  <c r="AQ64" i="7"/>
  <c r="BG32" i="7" s="1"/>
  <c r="BG48" i="7" s="1"/>
  <c r="BH81" i="7" s="1"/>
  <c r="W63" i="7"/>
  <c r="X63" i="7" s="1"/>
  <c r="W123" i="7"/>
  <c r="X123" i="7" s="1"/>
  <c r="AU64" i="7"/>
  <c r="BK32" i="7" s="1"/>
  <c r="BK48" i="7" s="1"/>
  <c r="BL81" i="7" s="1"/>
  <c r="W183" i="7"/>
  <c r="X183" i="7" s="1"/>
  <c r="AY64" i="7"/>
  <c r="BO32" i="7" s="1"/>
  <c r="BO48" i="7" s="1"/>
  <c r="BP81" i="7" s="1"/>
  <c r="BC64" i="7"/>
  <c r="BS32" i="7" s="1"/>
  <c r="BS48" i="7" s="1"/>
  <c r="BT81" i="7" s="1"/>
  <c r="W243" i="7"/>
  <c r="X243" i="7" s="1"/>
  <c r="W209" i="7"/>
  <c r="X209" i="7" s="1"/>
  <c r="BA60" i="7"/>
  <c r="BQ28" i="7" s="1"/>
  <c r="BQ44" i="7" s="1"/>
  <c r="BR77" i="7" s="1"/>
  <c r="W120" i="7"/>
  <c r="X120" i="7" s="1"/>
  <c r="AU61" i="7"/>
  <c r="BK29" i="7" s="1"/>
  <c r="BK45" i="7" s="1"/>
  <c r="BL78" i="7" s="1"/>
  <c r="W180" i="7"/>
  <c r="X180" i="7" s="1"/>
  <c r="AY61" i="7"/>
  <c r="BO29" i="7" s="1"/>
  <c r="BO45" i="7" s="1"/>
  <c r="BP78" i="7" s="1"/>
  <c r="W240" i="7"/>
  <c r="X240" i="7" s="1"/>
  <c r="BC61" i="7"/>
  <c r="BS29" i="7" s="1"/>
  <c r="BS45" i="7" s="1"/>
  <c r="BT78" i="7" s="1"/>
  <c r="W91" i="7"/>
  <c r="X91" i="7" s="1"/>
  <c r="AS62" i="7"/>
  <c r="BI30" i="7" s="1"/>
  <c r="BI46" i="7" s="1"/>
  <c r="BJ79" i="7" s="1"/>
  <c r="W151" i="7"/>
  <c r="X151" i="7" s="1"/>
  <c r="AW62" i="7"/>
  <c r="BM30" i="7" s="1"/>
  <c r="BM46" i="7" s="1"/>
  <c r="BN79" i="7" s="1"/>
  <c r="W211" i="7"/>
  <c r="X211" i="7" s="1"/>
  <c r="BA62" i="7"/>
  <c r="BQ30" i="7" s="1"/>
  <c r="BQ46" i="7" s="1"/>
  <c r="BR79" i="7" s="1"/>
  <c r="AQ63" i="7"/>
  <c r="BG31" i="7" s="1"/>
  <c r="BG47" i="7" s="1"/>
  <c r="BH80" i="7" s="1"/>
  <c r="W62" i="7"/>
  <c r="X62" i="7" s="1"/>
  <c r="W122" i="7"/>
  <c r="X122" i="7" s="1"/>
  <c r="AU63" i="7"/>
  <c r="BK31" i="7" s="1"/>
  <c r="BK47" i="7" s="1"/>
  <c r="BL80" i="7" s="1"/>
  <c r="W182" i="7"/>
  <c r="X182" i="7" s="1"/>
  <c r="AY63" i="7"/>
  <c r="BO31" i="7" s="1"/>
  <c r="BO47" i="7" s="1"/>
  <c r="BP80" i="7" s="1"/>
  <c r="W242" i="7"/>
  <c r="X242" i="7" s="1"/>
  <c r="BC63" i="7"/>
  <c r="BS31" i="7" s="1"/>
  <c r="BS47" i="7" s="1"/>
  <c r="BT80" i="7" s="1"/>
  <c r="W93" i="7"/>
  <c r="X93" i="7" s="1"/>
  <c r="AS64" i="7"/>
  <c r="BI32" i="7" s="1"/>
  <c r="BI48" i="7" s="1"/>
  <c r="BJ81" i="7" s="1"/>
  <c r="W153" i="7"/>
  <c r="X153" i="7" s="1"/>
  <c r="AW64" i="7"/>
  <c r="BM32" i="7" s="1"/>
  <c r="BM48" i="7" s="1"/>
  <c r="BN81" i="7" s="1"/>
  <c r="AQ65" i="7"/>
  <c r="BG33" i="7" s="1"/>
  <c r="BG49" i="7" s="1"/>
  <c r="BH82" i="7" s="1"/>
  <c r="W64" i="7"/>
  <c r="X64" i="7" s="1"/>
  <c r="W124" i="7"/>
  <c r="X124" i="7" s="1"/>
  <c r="AU65" i="7"/>
  <c r="BK33" i="7" s="1"/>
  <c r="BK49" i="7" s="1"/>
  <c r="BL82" i="7" s="1"/>
  <c r="W244" i="7"/>
  <c r="X244" i="7" s="1"/>
  <c r="BC65" i="7"/>
  <c r="BS33" i="7" s="1"/>
  <c r="BS49" i="7" s="1"/>
  <c r="BT82" i="7" s="1"/>
  <c r="W95" i="7"/>
  <c r="X95" i="7" s="1"/>
  <c r="AS66" i="7"/>
  <c r="BI34" i="7" s="1"/>
  <c r="BI50" i="7" s="1"/>
  <c r="BJ83" i="7" s="1"/>
  <c r="W155" i="7"/>
  <c r="X155" i="7" s="1"/>
  <c r="AW66" i="7"/>
  <c r="BM34" i="7" s="1"/>
  <c r="BM50" i="7" s="1"/>
  <c r="BN83" i="7" s="1"/>
  <c r="W215" i="7"/>
  <c r="X215" i="7" s="1"/>
  <c r="BA66" i="7"/>
  <c r="BQ34" i="7" s="1"/>
  <c r="BQ50" i="7" s="1"/>
  <c r="BR83" i="7" s="1"/>
  <c r="AZ59" i="7"/>
  <c r="BP27" i="7" s="1"/>
  <c r="BP43" i="7" s="1"/>
  <c r="BQ76" i="7" s="1"/>
  <c r="W133" i="7"/>
  <c r="X133" i="7" s="1"/>
  <c r="AV59" i="7"/>
  <c r="BL27" i="7" s="1"/>
  <c r="BL43" i="7" s="1"/>
  <c r="BM76" i="7" s="1"/>
  <c r="W253" i="7"/>
  <c r="X253" i="7" s="1"/>
  <c r="BD59" i="7"/>
  <c r="BT27" i="7" s="1"/>
  <c r="BT43" i="7" s="1"/>
  <c r="BU76" i="7" s="1"/>
  <c r="W104" i="7"/>
  <c r="X104" i="7" s="1"/>
  <c r="AT60" i="7"/>
  <c r="BJ28" i="7" s="1"/>
  <c r="BJ44" i="7" s="1"/>
  <c r="BK77" i="7" s="1"/>
  <c r="W164" i="7"/>
  <c r="X164" i="7" s="1"/>
  <c r="AX60" i="7"/>
  <c r="BN28" i="7" s="1"/>
  <c r="BN44" i="7" s="1"/>
  <c r="BO77" i="7" s="1"/>
  <c r="W224" i="7"/>
  <c r="X224" i="7" s="1"/>
  <c r="BB60" i="7"/>
  <c r="BR28" i="7" s="1"/>
  <c r="BR44" i="7" s="1"/>
  <c r="BS77" i="7" s="1"/>
  <c r="W135" i="7"/>
  <c r="X135" i="7" s="1"/>
  <c r="AV61" i="7"/>
  <c r="BL29" i="7" s="1"/>
  <c r="BL45" i="7" s="1"/>
  <c r="BM78" i="7" s="1"/>
  <c r="W195" i="7"/>
  <c r="X195" i="7" s="1"/>
  <c r="AZ61" i="7"/>
  <c r="BP29" i="7" s="1"/>
  <c r="BP45" i="7" s="1"/>
  <c r="BQ78" i="7" s="1"/>
  <c r="W255" i="7"/>
  <c r="X255" i="7" s="1"/>
  <c r="BD61" i="7"/>
  <c r="BT29" i="7" s="1"/>
  <c r="BT45" i="7" s="1"/>
  <c r="BU78" i="7" s="1"/>
  <c r="AP62" i="7"/>
  <c r="BF30" i="7" s="1"/>
  <c r="BF46" i="7" s="1"/>
  <c r="BG79" i="7" s="1"/>
  <c r="W46" i="7"/>
  <c r="X46" i="7" s="1"/>
  <c r="AT62" i="7"/>
  <c r="BJ30" i="7" s="1"/>
  <c r="BJ46" i="7" s="1"/>
  <c r="BK79" i="7" s="1"/>
  <c r="W106" i="7"/>
  <c r="X106" i="7" s="1"/>
  <c r="W166" i="7"/>
  <c r="X166" i="7" s="1"/>
  <c r="AX62" i="7"/>
  <c r="BN30" i="7" s="1"/>
  <c r="BN46" i="7" s="1"/>
  <c r="BO79" i="7" s="1"/>
  <c r="W226" i="7"/>
  <c r="X226" i="7" s="1"/>
  <c r="BB62" i="7"/>
  <c r="BR30" i="7" s="1"/>
  <c r="BR46" i="7" s="1"/>
  <c r="BS79" i="7" s="1"/>
  <c r="W77" i="7"/>
  <c r="X77" i="7" s="1"/>
  <c r="AR63" i="7"/>
  <c r="BH31" i="7" s="1"/>
  <c r="BH47" i="7" s="1"/>
  <c r="BI80" i="7" s="1"/>
  <c r="W137" i="7"/>
  <c r="X137" i="7" s="1"/>
  <c r="AV63" i="7"/>
  <c r="BL31" i="7" s="1"/>
  <c r="BL47" i="7" s="1"/>
  <c r="BM80" i="7" s="1"/>
  <c r="W197" i="7"/>
  <c r="X197" i="7" s="1"/>
  <c r="AZ63" i="7"/>
  <c r="BP31" i="7" s="1"/>
  <c r="BP47" i="7" s="1"/>
  <c r="BQ80" i="7" s="1"/>
  <c r="AP64" i="7"/>
  <c r="BF32" i="7" s="1"/>
  <c r="BF48" i="7" s="1"/>
  <c r="BG81" i="7" s="1"/>
  <c r="W48" i="7"/>
  <c r="X48" i="7" s="1"/>
  <c r="W108" i="7"/>
  <c r="X108" i="7" s="1"/>
  <c r="AT64" i="7"/>
  <c r="BJ32" i="7" s="1"/>
  <c r="BJ48" i="7" s="1"/>
  <c r="BK81" i="7" s="1"/>
  <c r="W168" i="7"/>
  <c r="X168" i="7" s="1"/>
  <c r="AX64" i="7"/>
  <c r="BN32" i="7" s="1"/>
  <c r="BN48" i="7" s="1"/>
  <c r="BO81" i="7" s="1"/>
  <c r="W228" i="7"/>
  <c r="X228" i="7" s="1"/>
  <c r="BB64" i="7"/>
  <c r="BR32" i="7" s="1"/>
  <c r="BR48" i="7" s="1"/>
  <c r="BS81" i="7" s="1"/>
  <c r="W79" i="7"/>
  <c r="X79" i="7" s="1"/>
  <c r="AR65" i="7"/>
  <c r="BH33" i="7" s="1"/>
  <c r="BH49" i="7" s="1"/>
  <c r="BI82" i="7" s="1"/>
  <c r="AV65" i="7"/>
  <c r="BL33" i="7" s="1"/>
  <c r="BL49" i="7" s="1"/>
  <c r="BM82" i="7" s="1"/>
  <c r="W139" i="7"/>
  <c r="X139" i="7" s="1"/>
  <c r="W199" i="7"/>
  <c r="X199" i="7" s="1"/>
  <c r="AZ65" i="7"/>
  <c r="BP33" i="7" s="1"/>
  <c r="BP49" i="7" s="1"/>
  <c r="BQ82" i="7" s="1"/>
  <c r="W259" i="7"/>
  <c r="X259" i="7" s="1"/>
  <c r="BD65" i="7"/>
  <c r="BT33" i="7" s="1"/>
  <c r="BT49" i="7" s="1"/>
  <c r="BU82" i="7" s="1"/>
  <c r="AP66" i="7"/>
  <c r="BF34" i="7" s="1"/>
  <c r="BF50" i="7" s="1"/>
  <c r="BG83" i="7" s="1"/>
  <c r="W50" i="7"/>
  <c r="X50" i="7" s="1"/>
  <c r="W110" i="7"/>
  <c r="X110" i="7" s="1"/>
  <c r="AT66" i="7"/>
  <c r="BJ34" i="7" s="1"/>
  <c r="BJ50" i="7" s="1"/>
  <c r="BK83" i="7" s="1"/>
  <c r="W170" i="7"/>
  <c r="X170" i="7" s="1"/>
  <c r="AX66" i="7"/>
  <c r="BN34" i="7" s="1"/>
  <c r="BN50" i="7" s="1"/>
  <c r="BO83" i="7" s="1"/>
  <c r="W230" i="7"/>
  <c r="X230" i="7" s="1"/>
  <c r="BB66" i="7"/>
  <c r="BR34" i="7" s="1"/>
  <c r="BR50" i="7" s="1"/>
  <c r="BS83" i="7" s="1"/>
  <c r="W35" i="7"/>
  <c r="X35" i="7" s="1"/>
  <c r="AW60" i="7"/>
  <c r="BM28" i="7" s="1"/>
  <c r="BM44" i="7" s="1"/>
  <c r="BN77" i="7" s="1"/>
  <c r="BD63" i="7"/>
  <c r="BT31" i="7" s="1"/>
  <c r="BT47" i="7" s="1"/>
  <c r="BU80" i="7" s="1"/>
  <c r="W185" i="7"/>
  <c r="X185" i="7" s="1"/>
  <c r="AY66" i="7"/>
  <c r="BO34" i="7" s="1"/>
  <c r="BO50" i="7" s="1"/>
  <c r="BP83" i="7" s="1"/>
  <c r="W245" i="7"/>
  <c r="X245" i="7" s="1"/>
  <c r="BC66" i="7"/>
  <c r="BS34" i="7" s="1"/>
  <c r="BS50" i="7" s="1"/>
  <c r="BT83" i="7" s="1"/>
  <c r="BA64" i="7"/>
  <c r="BQ32" i="7" s="1"/>
  <c r="BQ48" i="7" s="1"/>
  <c r="BR81" i="7" s="1"/>
  <c r="W184" i="7"/>
  <c r="X184" i="7" s="1"/>
  <c r="W109" i="7"/>
  <c r="X109" i="7" s="1"/>
  <c r="AT65" i="7"/>
  <c r="BJ33" i="7" s="1"/>
  <c r="BJ49" i="7" s="1"/>
  <c r="BK82" i="7" s="1"/>
  <c r="W229" i="7"/>
  <c r="X229" i="7" s="1"/>
  <c r="BB65" i="7"/>
  <c r="BR33" i="7" s="1"/>
  <c r="BR49" i="7" s="1"/>
  <c r="BS82" i="7" s="1"/>
  <c r="W80" i="7"/>
  <c r="X80" i="7" s="1"/>
  <c r="AR66" i="7"/>
  <c r="BH34" i="7" s="1"/>
  <c r="BH50" i="7" s="1"/>
  <c r="BI83" i="7" s="1"/>
  <c r="W140" i="7"/>
  <c r="X140" i="7" s="1"/>
  <c r="AV66" i="7"/>
  <c r="BL34" i="7" s="1"/>
  <c r="BL50" i="7" s="1"/>
  <c r="BM83" i="7" s="1"/>
  <c r="W200" i="7"/>
  <c r="X200" i="7" s="1"/>
  <c r="AZ66" i="7"/>
  <c r="BP34" i="7" s="1"/>
  <c r="BP50" i="7" s="1"/>
  <c r="BQ83" i="7" s="1"/>
  <c r="W260" i="7"/>
  <c r="X260" i="7" s="1"/>
  <c r="BD66" i="7"/>
  <c r="BT34" i="7" s="1"/>
  <c r="BT50" i="7" s="1"/>
  <c r="BU83" i="7" s="1"/>
  <c r="AX65" i="7"/>
  <c r="BN33" i="7" s="1"/>
  <c r="BN49" i="7" s="1"/>
  <c r="BO82" i="7" s="1"/>
  <c r="BC34" i="7" l="1"/>
  <c r="Y245" i="7" s="1"/>
  <c r="AA245" i="7"/>
  <c r="AB245" i="7" s="1"/>
  <c r="BD32" i="7"/>
  <c r="Y258" i="7" s="1"/>
  <c r="AA258" i="7"/>
  <c r="AB258" i="7" s="1"/>
  <c r="BD34" i="7"/>
  <c r="BD50" i="7" s="1"/>
  <c r="BE83" i="7" s="1"/>
  <c r="AA260" i="7"/>
  <c r="AB260" i="7" s="1"/>
  <c r="BC32" i="7"/>
  <c r="Y243" i="7" s="1"/>
  <c r="AA243" i="7"/>
  <c r="AB243" i="7" s="1"/>
  <c r="AP34" i="7"/>
  <c r="AP50" i="7" s="1"/>
  <c r="AQ83" i="7" s="1"/>
  <c r="AA50" i="7"/>
  <c r="AB50" i="7" s="1"/>
  <c r="AO34" i="7"/>
  <c r="Y35" i="7" s="1"/>
  <c r="AA35" i="7"/>
  <c r="AB35" i="7" s="1"/>
  <c r="BD33" i="7"/>
  <c r="AA259" i="7"/>
  <c r="AB259" i="7" s="1"/>
  <c r="AQ32" i="7"/>
  <c r="AQ48" i="7" s="1"/>
  <c r="AR81" i="7" s="1"/>
  <c r="AA63" i="7"/>
  <c r="AB63" i="7" s="1"/>
  <c r="AP32" i="7"/>
  <c r="AA48" i="7"/>
  <c r="AB48" i="7" s="1"/>
  <c r="AQ31" i="7"/>
  <c r="Y62" i="7" s="1"/>
  <c r="AA62" i="7"/>
  <c r="AB62" i="7" s="1"/>
  <c r="AO33" i="7"/>
  <c r="Y34" i="7" s="1"/>
  <c r="AA34" i="7"/>
  <c r="AB34" i="7" s="1"/>
  <c r="AO21" i="7"/>
  <c r="Y22" i="7" s="1"/>
  <c r="AA22" i="7"/>
  <c r="AB22" i="7" s="1"/>
  <c r="BC21" i="7"/>
  <c r="Y232" i="7" s="1"/>
  <c r="AA232" i="7"/>
  <c r="AB232" i="7" s="1"/>
  <c r="BC22" i="7"/>
  <c r="BC38" i="7" s="1"/>
  <c r="BD71" i="7" s="1"/>
  <c r="AA233" i="7"/>
  <c r="AB233" i="7" s="1"/>
  <c r="BC20" i="7"/>
  <c r="Y231" i="7" s="1"/>
  <c r="AA231" i="7"/>
  <c r="AB231" i="7" s="1"/>
  <c r="BD30" i="7"/>
  <c r="Y256" i="7" s="1"/>
  <c r="AA256" i="7"/>
  <c r="AB256" i="7" s="1"/>
  <c r="BC33" i="7"/>
  <c r="Y244" i="7" s="1"/>
  <c r="AA244" i="7"/>
  <c r="AB244" i="7" s="1"/>
  <c r="BC30" i="7"/>
  <c r="Y241" i="7" s="1"/>
  <c r="AA241" i="7"/>
  <c r="AB241" i="7" s="1"/>
  <c r="BC31" i="7"/>
  <c r="Y242" i="7" s="1"/>
  <c r="AA242" i="7"/>
  <c r="AB242" i="7" s="1"/>
  <c r="BD20" i="7"/>
  <c r="Y246" i="7" s="1"/>
  <c r="AA246" i="7"/>
  <c r="AB246" i="7" s="1"/>
  <c r="BD31" i="7"/>
  <c r="BD47" i="7" s="1"/>
  <c r="BE80" i="7" s="1"/>
  <c r="AA257" i="7"/>
  <c r="AB257" i="7" s="1"/>
  <c r="AR18" i="7"/>
  <c r="BZ18" i="7" s="1"/>
  <c r="CQ18" i="7" s="1"/>
  <c r="AA80" i="7"/>
  <c r="AB80" i="7" s="1"/>
  <c r="AP14" i="7"/>
  <c r="BX14" i="7" s="1"/>
  <c r="CO14" i="7" s="1"/>
  <c r="AA46" i="7"/>
  <c r="AB46" i="7" s="1"/>
  <c r="AP33" i="7"/>
  <c r="Y49" i="7" s="1"/>
  <c r="AA49" i="7"/>
  <c r="AB49" i="7" s="1"/>
  <c r="AO30" i="7"/>
  <c r="AO46" i="7" s="1"/>
  <c r="AP79" i="7" s="1"/>
  <c r="AA31" i="7"/>
  <c r="AB31" i="7" s="1"/>
  <c r="AO32" i="7"/>
  <c r="Y33" i="7" s="1"/>
  <c r="AA33" i="7"/>
  <c r="AB33" i="7" s="1"/>
  <c r="AO15" i="7"/>
  <c r="BF15" i="7" s="1"/>
  <c r="AA32" i="7"/>
  <c r="AB32" i="7" s="1"/>
  <c r="AP31" i="7"/>
  <c r="Y47" i="7" s="1"/>
  <c r="AA47" i="7"/>
  <c r="AB47" i="7" s="1"/>
  <c r="W21" i="7"/>
  <c r="X21" i="7" s="1"/>
  <c r="AO17" i="7"/>
  <c r="BW17" i="7" s="1"/>
  <c r="CN17" i="7" s="1"/>
  <c r="AO18" i="7"/>
  <c r="BW18" i="7" s="1"/>
  <c r="CN18" i="7" s="1"/>
  <c r="Y50" i="7"/>
  <c r="AP18" i="7"/>
  <c r="BX18" i="7" s="1"/>
  <c r="CO18" i="7" s="1"/>
  <c r="AQ15" i="7"/>
  <c r="BY15" i="7" s="1"/>
  <c r="CP15" i="7" s="1"/>
  <c r="AO5" i="7"/>
  <c r="BW5" i="7" s="1"/>
  <c r="CN5" i="7" s="1"/>
  <c r="AP15" i="7"/>
  <c r="BX15" i="7" s="1"/>
  <c r="CO15" i="7" s="1"/>
  <c r="BW15" i="7"/>
  <c r="CN15" i="7" s="1"/>
  <c r="AP30" i="7"/>
  <c r="Y46" i="7" s="1"/>
  <c r="BD4" i="7"/>
  <c r="CL4" i="7" s="1"/>
  <c r="DC4" i="7" s="1"/>
  <c r="AO16" i="7"/>
  <c r="BW16" i="7" s="1"/>
  <c r="CN16" i="7" s="1"/>
  <c r="AO31" i="7"/>
  <c r="Y32" i="7" s="1"/>
  <c r="AP17" i="7"/>
  <c r="BX17" i="7" s="1"/>
  <c r="CO17" i="7" s="1"/>
  <c r="BG14" i="7"/>
  <c r="AP53" i="7"/>
  <c r="BF21" i="7" s="1"/>
  <c r="BF37" i="7" s="1"/>
  <c r="BG70" i="7" s="1"/>
  <c r="W37" i="7"/>
  <c r="X37" i="7" s="1"/>
  <c r="AR34" i="7"/>
  <c r="Y80" i="7" s="1"/>
  <c r="AO14" i="7"/>
  <c r="BF14" i="7" s="1"/>
  <c r="Y257" i="7"/>
  <c r="AP52" i="7"/>
  <c r="BF20" i="7" s="1"/>
  <c r="BF36" i="7" s="1"/>
  <c r="BG69" i="7" s="1"/>
  <c r="W52" i="7"/>
  <c r="X52" i="7" s="1"/>
  <c r="BC47" i="7"/>
  <c r="BD80" i="7" s="1"/>
  <c r="AP16" i="7"/>
  <c r="BG16" i="7" s="1"/>
  <c r="BC37" i="7"/>
  <c r="BD70" i="7" s="1"/>
  <c r="AQ16" i="7"/>
  <c r="BY16" i="7" s="1"/>
  <c r="CP16" i="7" s="1"/>
  <c r="BC16" i="7"/>
  <c r="CK16" i="7" s="1"/>
  <c r="DB16" i="7" s="1"/>
  <c r="BD15" i="7"/>
  <c r="CL15" i="7" s="1"/>
  <c r="DC15" i="7" s="1"/>
  <c r="BD16" i="7"/>
  <c r="CL16" i="7" s="1"/>
  <c r="DC16" i="7" s="1"/>
  <c r="BC36" i="7"/>
  <c r="BD69" i="7" s="1"/>
  <c r="BC18" i="7"/>
  <c r="BT18" i="7" s="1"/>
  <c r="BC17" i="7"/>
  <c r="CK17" i="7" s="1"/>
  <c r="DB17" i="7" s="1"/>
  <c r="BC49" i="7"/>
  <c r="BD82" i="7" s="1"/>
  <c r="BD17" i="7"/>
  <c r="CL17" i="7" s="1"/>
  <c r="DC17" i="7" s="1"/>
  <c r="BC4" i="7"/>
  <c r="CK4" i="7" s="1"/>
  <c r="DB4" i="7" s="1"/>
  <c r="BC50" i="7"/>
  <c r="BD83" i="7" s="1"/>
  <c r="BC14" i="7"/>
  <c r="CK14" i="7" s="1"/>
  <c r="DB14" i="7" s="1"/>
  <c r="BC15" i="7"/>
  <c r="CK15" i="7" s="1"/>
  <c r="DB15" i="7" s="1"/>
  <c r="BD14" i="7"/>
  <c r="BU14" i="7" s="1"/>
  <c r="Y260" i="7"/>
  <c r="BD18" i="7"/>
  <c r="BU18" i="7" s="1"/>
  <c r="BC6" i="7"/>
  <c r="CK6" i="7" s="1"/>
  <c r="DB6" i="7" s="1"/>
  <c r="BC5" i="7"/>
  <c r="CK5" i="7" s="1"/>
  <c r="DB5" i="7" s="1"/>
  <c r="BD22" i="7"/>
  <c r="BD6" i="7"/>
  <c r="E22" i="7"/>
  <c r="Z6" i="7" s="1"/>
  <c r="AA53" i="7" s="1"/>
  <c r="AB53" i="7" s="1"/>
  <c r="BD21" i="7"/>
  <c r="BD5" i="7"/>
  <c r="F21" i="7"/>
  <c r="AA5" i="7" s="1"/>
  <c r="AA67" i="7" s="1"/>
  <c r="AB67" i="7" s="1"/>
  <c r="AO20" i="7"/>
  <c r="AO4" i="7"/>
  <c r="AP20" i="7"/>
  <c r="AP4" i="7"/>
  <c r="AR33" i="7"/>
  <c r="AR17" i="7"/>
  <c r="AQ53" i="7"/>
  <c r="BG21" i="7" s="1"/>
  <c r="BG37" i="7" s="1"/>
  <c r="BH70" i="7" s="1"/>
  <c r="F20" i="7"/>
  <c r="AA4" i="7" s="1"/>
  <c r="AA66" i="7" s="1"/>
  <c r="AB66" i="7" s="1"/>
  <c r="AQ20" i="7"/>
  <c r="AQ4" i="7"/>
  <c r="AP48" i="7"/>
  <c r="AQ81" i="7" s="1"/>
  <c r="Y48" i="7"/>
  <c r="AQ34" i="7"/>
  <c r="AQ18" i="7"/>
  <c r="AO52" i="7"/>
  <c r="BE20" i="7" s="1"/>
  <c r="BE36" i="7" s="1"/>
  <c r="BF69" i="7" s="1"/>
  <c r="AQ30" i="7"/>
  <c r="AQ14" i="7"/>
  <c r="W36" i="7"/>
  <c r="X36" i="7" s="1"/>
  <c r="AR31" i="7"/>
  <c r="AR15" i="7"/>
  <c r="AB3" i="7"/>
  <c r="BJ3" i="7" s="1"/>
  <c r="CR3" i="7" s="1"/>
  <c r="AP21" i="7"/>
  <c r="AP5" i="7"/>
  <c r="AQ52" i="7"/>
  <c r="BG20" i="7" s="1"/>
  <c r="BG36" i="7" s="1"/>
  <c r="BH69" i="7" s="1"/>
  <c r="F22" i="7"/>
  <c r="AA6" i="7" s="1"/>
  <c r="AA68" i="7" s="1"/>
  <c r="AB68" i="7" s="1"/>
  <c r="AQ33" i="7"/>
  <c r="AQ17" i="7"/>
  <c r="Y259" i="7"/>
  <c r="BD49" i="7"/>
  <c r="BE82" i="7" s="1"/>
  <c r="AQ21" i="7"/>
  <c r="AQ5" i="7"/>
  <c r="AR32" i="7"/>
  <c r="AR16" i="7"/>
  <c r="AR30" i="7"/>
  <c r="AR14" i="7"/>
  <c r="W51" i="7"/>
  <c r="X51" i="7" s="1"/>
  <c r="BD48" i="7" l="1"/>
  <c r="BE81" i="7" s="1"/>
  <c r="Y31" i="7"/>
  <c r="BI18" i="7"/>
  <c r="Y233" i="7"/>
  <c r="Y63" i="7"/>
  <c r="BC48" i="7"/>
  <c r="BD81" i="7" s="1"/>
  <c r="AO50" i="7"/>
  <c r="AP83" i="7" s="1"/>
  <c r="AO48" i="7"/>
  <c r="AP81" i="7" s="1"/>
  <c r="BD36" i="7"/>
  <c r="BE69" i="7" s="1"/>
  <c r="AO49" i="7"/>
  <c r="AP82" i="7" s="1"/>
  <c r="BC46" i="7"/>
  <c r="BD79" i="7" s="1"/>
  <c r="AP47" i="7"/>
  <c r="AQ80" i="7" s="1"/>
  <c r="BD46" i="7"/>
  <c r="BE79" i="7" s="1"/>
  <c r="AQ47" i="7"/>
  <c r="AR80" i="7" s="1"/>
  <c r="AP49" i="7"/>
  <c r="AQ82" i="7" s="1"/>
  <c r="AO37" i="7"/>
  <c r="AP70" i="7" s="1"/>
  <c r="BF17" i="7"/>
  <c r="BF18" i="7"/>
  <c r="BG18" i="7"/>
  <c r="W66" i="7"/>
  <c r="X66" i="7" s="1"/>
  <c r="BH15" i="7"/>
  <c r="AR52" i="7"/>
  <c r="BH20" i="7" s="1"/>
  <c r="BH36" i="7" s="1"/>
  <c r="BI69" i="7" s="1"/>
  <c r="BF5" i="7"/>
  <c r="BG17" i="7"/>
  <c r="BG15" i="7"/>
  <c r="BU4" i="7"/>
  <c r="BF16" i="7"/>
  <c r="AP46" i="7"/>
  <c r="AQ79" i="7" s="1"/>
  <c r="AR54" i="7"/>
  <c r="BH22" i="7" s="1"/>
  <c r="BH38" i="7" s="1"/>
  <c r="BI71" i="7" s="1"/>
  <c r="BW14" i="7"/>
  <c r="CN14" i="7" s="1"/>
  <c r="AR53" i="7"/>
  <c r="BH21" i="7" s="1"/>
  <c r="BH37" i="7" s="1"/>
  <c r="BI70" i="7" s="1"/>
  <c r="AO47" i="7"/>
  <c r="AP80" i="7" s="1"/>
  <c r="W68" i="7"/>
  <c r="X68" i="7" s="1"/>
  <c r="BU16" i="7"/>
  <c r="AR50" i="7"/>
  <c r="AS83" i="7" s="1"/>
  <c r="AC7" i="7"/>
  <c r="AA99" i="7" s="1"/>
  <c r="AB99" i="7" s="1"/>
  <c r="AE7" i="7"/>
  <c r="AA129" i="7" s="1"/>
  <c r="AB129" i="7" s="1"/>
  <c r="AF7" i="7"/>
  <c r="AA144" i="7" s="1"/>
  <c r="AB144" i="7" s="1"/>
  <c r="AM7" i="7"/>
  <c r="AA249" i="7" s="1"/>
  <c r="AB249" i="7" s="1"/>
  <c r="AB7" i="7"/>
  <c r="AA84" i="7" s="1"/>
  <c r="AB84" i="7" s="1"/>
  <c r="AD7" i="7"/>
  <c r="AA114" i="7" s="1"/>
  <c r="AB114" i="7" s="1"/>
  <c r="AL7" i="7"/>
  <c r="AA234" i="7" s="1"/>
  <c r="AB234" i="7" s="1"/>
  <c r="D23" i="7"/>
  <c r="Y7" i="7" s="1"/>
  <c r="AA39" i="7" s="1"/>
  <c r="AB39" i="7" s="1"/>
  <c r="AI7" i="7"/>
  <c r="AA189" i="7" s="1"/>
  <c r="AB189" i="7" s="1"/>
  <c r="AG7" i="7"/>
  <c r="AA159" i="7" s="1"/>
  <c r="AB159" i="7" s="1"/>
  <c r="AK7" i="7"/>
  <c r="AA219" i="7" s="1"/>
  <c r="AB219" i="7" s="1"/>
  <c r="AH7" i="7"/>
  <c r="AA174" i="7" s="1"/>
  <c r="AB174" i="7" s="1"/>
  <c r="AJ7" i="7"/>
  <c r="AA204" i="7" s="1"/>
  <c r="AB204" i="7" s="1"/>
  <c r="B23" i="7"/>
  <c r="AM23" i="7" s="1"/>
  <c r="AN23" i="7" s="1"/>
  <c r="AN39" i="7" s="1"/>
  <c r="AO72" i="7" s="1"/>
  <c r="C22" i="7"/>
  <c r="D22" i="7"/>
  <c r="Y6" i="7" s="1"/>
  <c r="AA38" i="7" s="1"/>
  <c r="AB38" i="7" s="1"/>
  <c r="BX16" i="7"/>
  <c r="CO16" i="7" s="1"/>
  <c r="CL14" i="7"/>
  <c r="DC14" i="7" s="1"/>
  <c r="BH16" i="7"/>
  <c r="BT16" i="7"/>
  <c r="BT4" i="7"/>
  <c r="BU15" i="7"/>
  <c r="BT6" i="7"/>
  <c r="BU17" i="7"/>
  <c r="CK18" i="7"/>
  <c r="DB18" i="7" s="1"/>
  <c r="BT14" i="7"/>
  <c r="CL18" i="7"/>
  <c r="DC18" i="7" s="1"/>
  <c r="BT17" i="7"/>
  <c r="BT15" i="7"/>
  <c r="BT5" i="7"/>
  <c r="BZ14" i="7"/>
  <c r="CQ14" i="7" s="1"/>
  <c r="BI14" i="7"/>
  <c r="AS22" i="7"/>
  <c r="AS6" i="7"/>
  <c r="BY4" i="7"/>
  <c r="CP4" i="7" s="1"/>
  <c r="BH4" i="7"/>
  <c r="BW4" i="7"/>
  <c r="CN4" i="7" s="1"/>
  <c r="BF4" i="7"/>
  <c r="CL6" i="7"/>
  <c r="DC6" i="7" s="1"/>
  <c r="BU6" i="7"/>
  <c r="Y76" i="7"/>
  <c r="AR46" i="7"/>
  <c r="AS79" i="7" s="1"/>
  <c r="Y52" i="7"/>
  <c r="AQ37" i="7"/>
  <c r="AR70" i="7" s="1"/>
  <c r="BX5" i="7"/>
  <c r="CO5" i="7" s="1"/>
  <c r="BG5" i="7"/>
  <c r="AS21" i="7"/>
  <c r="AS5" i="7"/>
  <c r="AS31" i="7"/>
  <c r="AS15" i="7"/>
  <c r="Y61" i="7"/>
  <c r="AQ46" i="7"/>
  <c r="AR79" i="7" s="1"/>
  <c r="BY18" i="7"/>
  <c r="CP18" i="7" s="1"/>
  <c r="BH18" i="7"/>
  <c r="Y51" i="7"/>
  <c r="AQ36" i="7"/>
  <c r="AR69" i="7" s="1"/>
  <c r="AO36" i="7"/>
  <c r="AP69" i="7" s="1"/>
  <c r="Y21" i="7"/>
  <c r="W67" i="7"/>
  <c r="X67" i="7" s="1"/>
  <c r="Y248" i="7"/>
  <c r="BD38" i="7"/>
  <c r="BE71" i="7" s="1"/>
  <c r="BH5" i="7"/>
  <c r="BY5" i="7"/>
  <c r="CP5" i="7" s="1"/>
  <c r="Y64" i="7"/>
  <c r="AQ49" i="7"/>
  <c r="AR82" i="7" s="1"/>
  <c r="AS34" i="7"/>
  <c r="AS18" i="7"/>
  <c r="BY14" i="7"/>
  <c r="CP14" i="7" s="1"/>
  <c r="BH14" i="7"/>
  <c r="AQ22" i="7"/>
  <c r="AQ6" i="7"/>
  <c r="BZ16" i="7"/>
  <c r="CQ16" i="7" s="1"/>
  <c r="BI16" i="7"/>
  <c r="AR22" i="7"/>
  <c r="AR6" i="7"/>
  <c r="Y37" i="7"/>
  <c r="AP37" i="7"/>
  <c r="AQ70" i="7" s="1"/>
  <c r="AS32" i="7"/>
  <c r="AS16" i="7"/>
  <c r="Y65" i="7"/>
  <c r="AQ50" i="7"/>
  <c r="AR83" i="7" s="1"/>
  <c r="AR20" i="7"/>
  <c r="AR4" i="7"/>
  <c r="BZ17" i="7"/>
  <c r="CQ17" i="7" s="1"/>
  <c r="BI17" i="7"/>
  <c r="BG4" i="7"/>
  <c r="BX4" i="7"/>
  <c r="CO4" i="7" s="1"/>
  <c r="CL5" i="7"/>
  <c r="DC5" i="7" s="1"/>
  <c r="BU5" i="7"/>
  <c r="AQ54" i="7"/>
  <c r="BG22" i="7" s="1"/>
  <c r="BG38" i="7" s="1"/>
  <c r="BH71" i="7" s="1"/>
  <c r="AS30" i="7"/>
  <c r="AS14" i="7"/>
  <c r="Y77" i="7"/>
  <c r="AR47" i="7"/>
  <c r="AS80" i="7" s="1"/>
  <c r="Y78" i="7"/>
  <c r="AR48" i="7"/>
  <c r="AS81" i="7" s="1"/>
  <c r="BY17" i="7"/>
  <c r="CP17" i="7" s="1"/>
  <c r="BH17" i="7"/>
  <c r="AC3" i="7"/>
  <c r="BK3" i="7" s="1"/>
  <c r="CS3" i="7" s="1"/>
  <c r="AS20" i="7"/>
  <c r="AS4" i="7"/>
  <c r="AS33" i="7"/>
  <c r="AS17" i="7"/>
  <c r="BZ15" i="7"/>
  <c r="CQ15" i="7" s="1"/>
  <c r="BI15" i="7"/>
  <c r="AR49" i="7"/>
  <c r="AS82" i="7" s="1"/>
  <c r="Y79" i="7"/>
  <c r="Y36" i="7"/>
  <c r="AP36" i="7"/>
  <c r="AQ69" i="7" s="1"/>
  <c r="AR5" i="7"/>
  <c r="AR21" i="7"/>
  <c r="Y247" i="7"/>
  <c r="BD37" i="7"/>
  <c r="BE70" i="7" s="1"/>
  <c r="W53" i="7"/>
  <c r="X53" i="7" s="1"/>
  <c r="AP7" i="7" l="1"/>
  <c r="BG7" i="7" s="1"/>
  <c r="AP23" i="7"/>
  <c r="Y39" i="7" s="1"/>
  <c r="AP55" i="7"/>
  <c r="BF23" i="7" s="1"/>
  <c r="BF39" i="7" s="1"/>
  <c r="BG72" i="7" s="1"/>
  <c r="W39" i="7"/>
  <c r="X39" i="7" s="1"/>
  <c r="X6" i="7"/>
  <c r="AA23" i="7" s="1"/>
  <c r="AB23" i="7" s="1"/>
  <c r="AO54" i="7"/>
  <c r="BE22" i="7" s="1"/>
  <c r="BE38" i="7" s="1"/>
  <c r="BF71" i="7" s="1"/>
  <c r="BC23" i="7"/>
  <c r="BC7" i="7"/>
  <c r="AS23" i="7"/>
  <c r="AS7" i="7"/>
  <c r="W38" i="7"/>
  <c r="X38" i="7" s="1"/>
  <c r="W23" i="7"/>
  <c r="X23" i="7" s="1"/>
  <c r="C23" i="7"/>
  <c r="W24" i="7" s="1"/>
  <c r="X24" i="7" s="1"/>
  <c r="AP54" i="7"/>
  <c r="BF22" i="7" s="1"/>
  <c r="BF38" i="7" s="1"/>
  <c r="BG71" i="7" s="1"/>
  <c r="AB8" i="7"/>
  <c r="AA85" i="7" s="1"/>
  <c r="AB85" i="7" s="1"/>
  <c r="AJ8" i="7"/>
  <c r="AA205" i="7" s="1"/>
  <c r="AB205" i="7" s="1"/>
  <c r="AE8" i="7"/>
  <c r="AA130" i="7" s="1"/>
  <c r="AB130" i="7" s="1"/>
  <c r="AC8" i="7"/>
  <c r="AA100" i="7" s="1"/>
  <c r="AB100" i="7" s="1"/>
  <c r="AH8" i="7"/>
  <c r="AA175" i="7" s="1"/>
  <c r="AB175" i="7" s="1"/>
  <c r="AF8" i="7"/>
  <c r="AA145" i="7" s="1"/>
  <c r="AB145" i="7" s="1"/>
  <c r="AI8" i="7"/>
  <c r="AA190" i="7" s="1"/>
  <c r="AB190" i="7" s="1"/>
  <c r="AM8" i="7"/>
  <c r="AA250" i="7" s="1"/>
  <c r="AB250" i="7" s="1"/>
  <c r="AD8" i="7"/>
  <c r="AA115" i="7" s="1"/>
  <c r="AB115" i="7" s="1"/>
  <c r="AG8" i="7"/>
  <c r="AA160" i="7" s="1"/>
  <c r="AB160" i="7" s="1"/>
  <c r="AL8" i="7"/>
  <c r="AA235" i="7" s="1"/>
  <c r="AB235" i="7" s="1"/>
  <c r="AK8" i="7"/>
  <c r="AA220" i="7" s="1"/>
  <c r="AB220" i="7" s="1"/>
  <c r="B24" i="7"/>
  <c r="AM24" i="7" s="1"/>
  <c r="AN24" i="7" s="1"/>
  <c r="AN40" i="7" s="1"/>
  <c r="AO73" i="7" s="1"/>
  <c r="F24" i="7"/>
  <c r="AA8" i="7" s="1"/>
  <c r="AA70" i="7" s="1"/>
  <c r="AB70" i="7" s="1"/>
  <c r="D24" i="7"/>
  <c r="Y8" i="7" s="1"/>
  <c r="AA40" i="7" s="1"/>
  <c r="AB40" i="7" s="1"/>
  <c r="E24" i="7"/>
  <c r="Z8" i="7" s="1"/>
  <c r="AA55" i="7" s="1"/>
  <c r="AB55" i="7" s="1"/>
  <c r="E23" i="7"/>
  <c r="Z7" i="7" s="1"/>
  <c r="AA54" i="7" s="1"/>
  <c r="AB54" i="7" s="1"/>
  <c r="AP22" i="7"/>
  <c r="AP6" i="7"/>
  <c r="BD23" i="7"/>
  <c r="BD7" i="7"/>
  <c r="F23" i="7"/>
  <c r="W69" i="7" s="1"/>
  <c r="X69" i="7" s="1"/>
  <c r="AT33" i="7"/>
  <c r="AT17" i="7"/>
  <c r="BY6" i="7"/>
  <c r="CP6" i="7" s="1"/>
  <c r="BH6" i="7"/>
  <c r="CA5" i="7"/>
  <c r="CR5" i="7" s="1"/>
  <c r="BJ5" i="7"/>
  <c r="CA4" i="7"/>
  <c r="CR4" i="7" s="1"/>
  <c r="BJ4" i="7"/>
  <c r="AT34" i="7"/>
  <c r="AT18" i="7"/>
  <c r="Y91" i="7"/>
  <c r="AS46" i="7"/>
  <c r="AT79" i="7" s="1"/>
  <c r="CA16" i="7"/>
  <c r="CR16" i="7" s="1"/>
  <c r="BJ16" i="7"/>
  <c r="Y53" i="7"/>
  <c r="AQ38" i="7"/>
  <c r="AR71" i="7" s="1"/>
  <c r="Y82" i="7"/>
  <c r="AS37" i="7"/>
  <c r="AT70" i="7" s="1"/>
  <c r="Y83" i="7"/>
  <c r="AS38" i="7"/>
  <c r="AT71" i="7" s="1"/>
  <c r="Y94" i="7"/>
  <c r="AS49" i="7"/>
  <c r="AT82" i="7" s="1"/>
  <c r="AD3" i="7"/>
  <c r="BL3" i="7" s="1"/>
  <c r="CT3" i="7" s="1"/>
  <c r="AT30" i="7"/>
  <c r="AT14" i="7"/>
  <c r="Y81" i="7"/>
  <c r="AS36" i="7"/>
  <c r="AT69" i="7" s="1"/>
  <c r="AT20" i="7"/>
  <c r="AT4" i="7"/>
  <c r="AT31" i="7"/>
  <c r="AT15" i="7"/>
  <c r="Y93" i="7"/>
  <c r="AS48" i="7"/>
  <c r="AT81" i="7" s="1"/>
  <c r="BZ6" i="7"/>
  <c r="CQ6" i="7" s="1"/>
  <c r="BI6" i="7"/>
  <c r="BJ18" i="7"/>
  <c r="CA18" i="7"/>
  <c r="CR18" i="7" s="1"/>
  <c r="W55" i="7"/>
  <c r="X55" i="7" s="1"/>
  <c r="CA15" i="7"/>
  <c r="CR15" i="7" s="1"/>
  <c r="BJ15" i="7"/>
  <c r="BZ5" i="7"/>
  <c r="CQ5" i="7" s="1"/>
  <c r="BI5" i="7"/>
  <c r="AT21" i="7"/>
  <c r="AT5" i="7"/>
  <c r="CA14" i="7"/>
  <c r="CR14" i="7" s="1"/>
  <c r="BJ14" i="7"/>
  <c r="Y66" i="7"/>
  <c r="AR36" i="7"/>
  <c r="AS69" i="7" s="1"/>
  <c r="BX7" i="7"/>
  <c r="CO7" i="7" s="1"/>
  <c r="CA6" i="7"/>
  <c r="CR6" i="7" s="1"/>
  <c r="BJ6" i="7"/>
  <c r="Y67" i="7"/>
  <c r="AR37" i="7"/>
  <c r="AS70" i="7" s="1"/>
  <c r="BJ17" i="7"/>
  <c r="CA17" i="7"/>
  <c r="CR17" i="7" s="1"/>
  <c r="AT23" i="7"/>
  <c r="AT7" i="7"/>
  <c r="AT22" i="7"/>
  <c r="AT6" i="7"/>
  <c r="AT32" i="7"/>
  <c r="AT16" i="7"/>
  <c r="BZ4" i="7"/>
  <c r="CQ4" i="7" s="1"/>
  <c r="BI4" i="7"/>
  <c r="Y68" i="7"/>
  <c r="AR38" i="7"/>
  <c r="AS71" i="7" s="1"/>
  <c r="Y95" i="7"/>
  <c r="AS50" i="7"/>
  <c r="AT83" i="7" s="1"/>
  <c r="Y92" i="7"/>
  <c r="AS47" i="7"/>
  <c r="AT80" i="7" s="1"/>
  <c r="W54" i="7" l="1"/>
  <c r="X54" i="7" s="1"/>
  <c r="AP39" i="7"/>
  <c r="AQ72" i="7" s="1"/>
  <c r="AQ56" i="7"/>
  <c r="BG24" i="7" s="1"/>
  <c r="BG40" i="7" s="1"/>
  <c r="BH73" i="7" s="1"/>
  <c r="W70" i="7"/>
  <c r="X70" i="7" s="1"/>
  <c r="W40" i="7"/>
  <c r="X40" i="7" s="1"/>
  <c r="AP56" i="7"/>
  <c r="BF24" i="7" s="1"/>
  <c r="BF40" i="7" s="1"/>
  <c r="BG73" i="7" s="1"/>
  <c r="AR56" i="7"/>
  <c r="BH24" i="7" s="1"/>
  <c r="BH40" i="7" s="1"/>
  <c r="BI73" i="7" s="1"/>
  <c r="AR24" i="7"/>
  <c r="AR40" i="7" s="1"/>
  <c r="AS73" i="7" s="1"/>
  <c r="AR8" i="7"/>
  <c r="BI8" i="7" s="1"/>
  <c r="AQ24" i="7"/>
  <c r="Y55" i="7" s="1"/>
  <c r="AQ8" i="7"/>
  <c r="BY8" i="7" s="1"/>
  <c r="CP8" i="7" s="1"/>
  <c r="AP24" i="7"/>
  <c r="AP40" i="7" s="1"/>
  <c r="AQ73" i="7" s="1"/>
  <c r="AP8" i="7"/>
  <c r="BX8" i="7" s="1"/>
  <c r="CO8" i="7" s="1"/>
  <c r="Y249" i="7"/>
  <c r="BD39" i="7"/>
  <c r="BE72" i="7" s="1"/>
  <c r="AQ7" i="7"/>
  <c r="AQ23" i="7"/>
  <c r="AC9" i="7"/>
  <c r="AA101" i="7" s="1"/>
  <c r="AB101" i="7" s="1"/>
  <c r="AG9" i="7"/>
  <c r="AA161" i="7" s="1"/>
  <c r="AB161" i="7" s="1"/>
  <c r="AE9" i="7"/>
  <c r="AA131" i="7" s="1"/>
  <c r="AB131" i="7" s="1"/>
  <c r="AF9" i="7"/>
  <c r="AA146" i="7" s="1"/>
  <c r="AB146" i="7" s="1"/>
  <c r="AD9" i="7"/>
  <c r="AH9" i="7"/>
  <c r="AA176" i="7" s="1"/>
  <c r="AB176" i="7" s="1"/>
  <c r="AJ9" i="7"/>
  <c r="AA206" i="7" s="1"/>
  <c r="AB206" i="7" s="1"/>
  <c r="AI9" i="7"/>
  <c r="AA191" i="7" s="1"/>
  <c r="AB191" i="7" s="1"/>
  <c r="AK9" i="7"/>
  <c r="AA221" i="7" s="1"/>
  <c r="AB221" i="7" s="1"/>
  <c r="AM9" i="7"/>
  <c r="AA251" i="7" s="1"/>
  <c r="AB251" i="7" s="1"/>
  <c r="AL9" i="7"/>
  <c r="AA236" i="7" s="1"/>
  <c r="AB236" i="7" s="1"/>
  <c r="AB9" i="7"/>
  <c r="AA86" i="7" s="1"/>
  <c r="AB86" i="7" s="1"/>
  <c r="B25" i="7"/>
  <c r="AM25" i="7" s="1"/>
  <c r="AN25" i="7" s="1"/>
  <c r="AN41" i="7" s="1"/>
  <c r="AO74" i="7" s="1"/>
  <c r="D25" i="7"/>
  <c r="Y9" i="7" s="1"/>
  <c r="AA41" i="7" s="1"/>
  <c r="AB41" i="7" s="1"/>
  <c r="F25" i="7"/>
  <c r="AA9" i="7" s="1"/>
  <c r="AA71" i="7" s="1"/>
  <c r="AB71" i="7" s="1"/>
  <c r="BT7" i="7"/>
  <c r="CK7" i="7"/>
  <c r="DB7" i="7" s="1"/>
  <c r="BG6" i="7"/>
  <c r="BX6" i="7"/>
  <c r="CO6" i="7" s="1"/>
  <c r="AQ55" i="7"/>
  <c r="BG23" i="7" s="1"/>
  <c r="BG39" i="7" s="1"/>
  <c r="BH72" i="7" s="1"/>
  <c r="Y234" i="7"/>
  <c r="BC39" i="7"/>
  <c r="BD72" i="7" s="1"/>
  <c r="AR55" i="7"/>
  <c r="BH23" i="7" s="1"/>
  <c r="BH39" i="7" s="1"/>
  <c r="BI72" i="7" s="1"/>
  <c r="AA7" i="7"/>
  <c r="AA69" i="7" s="1"/>
  <c r="AB69" i="7" s="1"/>
  <c r="Y38" i="7"/>
  <c r="AP38" i="7"/>
  <c r="AQ71" i="7" s="1"/>
  <c r="C24" i="7"/>
  <c r="X8" i="7" s="1"/>
  <c r="AA25" i="7" s="1"/>
  <c r="AB25" i="7" s="1"/>
  <c r="BC8" i="7"/>
  <c r="BC24" i="7"/>
  <c r="BD24" i="7"/>
  <c r="BD8" i="7"/>
  <c r="AO55" i="7"/>
  <c r="BE23" i="7" s="1"/>
  <c r="BE39" i="7" s="1"/>
  <c r="BF72" i="7" s="1"/>
  <c r="X7" i="7"/>
  <c r="AA24" i="7" s="1"/>
  <c r="AB24" i="7" s="1"/>
  <c r="BJ7" i="7"/>
  <c r="CA7" i="7"/>
  <c r="CR7" i="7" s="1"/>
  <c r="CL7" i="7"/>
  <c r="DC7" i="7" s="1"/>
  <c r="BU7" i="7"/>
  <c r="AT8" i="7"/>
  <c r="AT24" i="7"/>
  <c r="AS24" i="7"/>
  <c r="AS8" i="7"/>
  <c r="Y84" i="7"/>
  <c r="AS39" i="7"/>
  <c r="AT72" i="7" s="1"/>
  <c r="AO22" i="7"/>
  <c r="AO6" i="7"/>
  <c r="CB16" i="7"/>
  <c r="CS16" i="7" s="1"/>
  <c r="BK16" i="7"/>
  <c r="CB14" i="7"/>
  <c r="CS14" i="7" s="1"/>
  <c r="BK14" i="7"/>
  <c r="AE3" i="7"/>
  <c r="BM3" i="7" s="1"/>
  <c r="CU3" i="7" s="1"/>
  <c r="Y99" i="7"/>
  <c r="AT39" i="7"/>
  <c r="AU72" i="7" s="1"/>
  <c r="AT47" i="7"/>
  <c r="AU80" i="7" s="1"/>
  <c r="Y107" i="7"/>
  <c r="Y106" i="7"/>
  <c r="AT46" i="7"/>
  <c r="AU79" i="7" s="1"/>
  <c r="AU24" i="7"/>
  <c r="AU8" i="7"/>
  <c r="AU20" i="7"/>
  <c r="AU4" i="7"/>
  <c r="AU21" i="7"/>
  <c r="AU5" i="7"/>
  <c r="Y110" i="7"/>
  <c r="AT50" i="7"/>
  <c r="AU83" i="7" s="1"/>
  <c r="CB6" i="7"/>
  <c r="CS6" i="7" s="1"/>
  <c r="BK6" i="7"/>
  <c r="CB4" i="7"/>
  <c r="CS4" i="7" s="1"/>
  <c r="BK4" i="7"/>
  <c r="AU23" i="7"/>
  <c r="AU7" i="7"/>
  <c r="AU30" i="7"/>
  <c r="AU14" i="7"/>
  <c r="AU31" i="7"/>
  <c r="AU15" i="7"/>
  <c r="CB17" i="7"/>
  <c r="CS17" i="7" s="1"/>
  <c r="BK17" i="7"/>
  <c r="CB7" i="7"/>
  <c r="CS7" i="7" s="1"/>
  <c r="BK7" i="7"/>
  <c r="Y97" i="7"/>
  <c r="AT37" i="7"/>
  <c r="AU70" i="7" s="1"/>
  <c r="CB15" i="7"/>
  <c r="CS15" i="7" s="1"/>
  <c r="BK15" i="7"/>
  <c r="AU34" i="7"/>
  <c r="AU18" i="7"/>
  <c r="CB18" i="7"/>
  <c r="CS18" i="7" s="1"/>
  <c r="BK18" i="7"/>
  <c r="Y108" i="7"/>
  <c r="AT48" i="7"/>
  <c r="AU81" i="7" s="1"/>
  <c r="Y98" i="7"/>
  <c r="AT38" i="7"/>
  <c r="AU71" i="7" s="1"/>
  <c r="CB5" i="7"/>
  <c r="CS5" i="7" s="1"/>
  <c r="BK5" i="7"/>
  <c r="Y96" i="7"/>
  <c r="AT36" i="7"/>
  <c r="AU69" i="7" s="1"/>
  <c r="AU22" i="7"/>
  <c r="AU6" i="7"/>
  <c r="AU32" i="7"/>
  <c r="AU16" i="7"/>
  <c r="AU33" i="7"/>
  <c r="AU17" i="7"/>
  <c r="Y109" i="7"/>
  <c r="AT49" i="7"/>
  <c r="AU82" i="7" s="1"/>
  <c r="R34" i="6"/>
  <c r="AM18" i="6" s="1"/>
  <c r="Q34" i="6"/>
  <c r="AL18" i="6" s="1"/>
  <c r="P34" i="6"/>
  <c r="AK18" i="6" s="1"/>
  <c r="AA230" i="6" s="1"/>
  <c r="AB230" i="6" s="1"/>
  <c r="O34" i="6"/>
  <c r="AJ18" i="6" s="1"/>
  <c r="AA215" i="6" s="1"/>
  <c r="AB215" i="6" s="1"/>
  <c r="N34" i="6"/>
  <c r="AI18" i="6" s="1"/>
  <c r="AA200" i="6" s="1"/>
  <c r="AB200" i="6" s="1"/>
  <c r="M34" i="6"/>
  <c r="AH18" i="6" s="1"/>
  <c r="AA185" i="6" s="1"/>
  <c r="AB185" i="6" s="1"/>
  <c r="L34" i="6"/>
  <c r="AG18" i="6" s="1"/>
  <c r="AA170" i="6" s="1"/>
  <c r="AB170" i="6" s="1"/>
  <c r="K34" i="6"/>
  <c r="AF18" i="6" s="1"/>
  <c r="AA155" i="6" s="1"/>
  <c r="AB155" i="6" s="1"/>
  <c r="J34" i="6"/>
  <c r="AE18" i="6" s="1"/>
  <c r="AA140" i="6" s="1"/>
  <c r="AB140" i="6" s="1"/>
  <c r="I34" i="6"/>
  <c r="W125" i="6" s="1"/>
  <c r="X125" i="6" s="1"/>
  <c r="H34" i="6"/>
  <c r="AC18" i="6" s="1"/>
  <c r="AA110" i="6" s="1"/>
  <c r="AB110" i="6" s="1"/>
  <c r="G34" i="6"/>
  <c r="AB18" i="6" s="1"/>
  <c r="AA95" i="6" s="1"/>
  <c r="AB95" i="6" s="1"/>
  <c r="F34" i="6"/>
  <c r="AA18" i="6" s="1"/>
  <c r="AA80" i="6" s="1"/>
  <c r="AB80" i="6" s="1"/>
  <c r="E34" i="6"/>
  <c r="Z18" i="6" s="1"/>
  <c r="AA65" i="6" s="1"/>
  <c r="AB65" i="6" s="1"/>
  <c r="D34" i="6"/>
  <c r="Y18" i="6" s="1"/>
  <c r="C34" i="6"/>
  <c r="AO66" i="6" s="1"/>
  <c r="BE34" i="6" s="1"/>
  <c r="BE50" i="6" s="1"/>
  <c r="BF83" i="6" s="1"/>
  <c r="B34" i="6"/>
  <c r="AM34" i="6" s="1"/>
  <c r="AN34" i="6" s="1"/>
  <c r="AN50" i="6" s="1"/>
  <c r="AO83" i="6" s="1"/>
  <c r="R33" i="6"/>
  <c r="AM17" i="6" s="1"/>
  <c r="Q33" i="6"/>
  <c r="AL17" i="6" s="1"/>
  <c r="P33" i="6"/>
  <c r="AK17" i="6" s="1"/>
  <c r="AA229" i="6" s="1"/>
  <c r="AB229" i="6" s="1"/>
  <c r="O33" i="6"/>
  <c r="AJ17" i="6" s="1"/>
  <c r="AA214" i="6" s="1"/>
  <c r="AB214" i="6" s="1"/>
  <c r="N33" i="6"/>
  <c r="AI17" i="6" s="1"/>
  <c r="AA199" i="6" s="1"/>
  <c r="AB199" i="6" s="1"/>
  <c r="M33" i="6"/>
  <c r="AH17" i="6" s="1"/>
  <c r="AA184" i="6" s="1"/>
  <c r="AB184" i="6" s="1"/>
  <c r="L33" i="6"/>
  <c r="W169" i="6" s="1"/>
  <c r="X169" i="6" s="1"/>
  <c r="K33" i="6"/>
  <c r="AF17" i="6" s="1"/>
  <c r="AA154" i="6" s="1"/>
  <c r="AB154" i="6" s="1"/>
  <c r="J33" i="6"/>
  <c r="AE17" i="6" s="1"/>
  <c r="AA139" i="6" s="1"/>
  <c r="AB139" i="6" s="1"/>
  <c r="I33" i="6"/>
  <c r="AD17" i="6" s="1"/>
  <c r="AA124" i="6" s="1"/>
  <c r="AB124" i="6" s="1"/>
  <c r="H33" i="6"/>
  <c r="AC17" i="6" s="1"/>
  <c r="AA109" i="6" s="1"/>
  <c r="AB109" i="6" s="1"/>
  <c r="G33" i="6"/>
  <c r="AB17" i="6" s="1"/>
  <c r="AA94" i="6" s="1"/>
  <c r="AB94" i="6" s="1"/>
  <c r="F33" i="6"/>
  <c r="AA17" i="6" s="1"/>
  <c r="AA79" i="6" s="1"/>
  <c r="AB79" i="6" s="1"/>
  <c r="E33" i="6"/>
  <c r="Z17" i="6" s="1"/>
  <c r="AA64" i="6" s="1"/>
  <c r="AB64" i="6" s="1"/>
  <c r="D33" i="6"/>
  <c r="W49" i="6" s="1"/>
  <c r="X49" i="6" s="1"/>
  <c r="C33" i="6"/>
  <c r="AO65" i="6" s="1"/>
  <c r="BE33" i="6" s="1"/>
  <c r="BE49" i="6" s="1"/>
  <c r="BF82" i="6" s="1"/>
  <c r="B33" i="6"/>
  <c r="AM33" i="6" s="1"/>
  <c r="AN33" i="6" s="1"/>
  <c r="AN49" i="6" s="1"/>
  <c r="AO82" i="6" s="1"/>
  <c r="R32" i="6"/>
  <c r="AM16" i="6" s="1"/>
  <c r="Q32" i="6"/>
  <c r="AL16" i="6" s="1"/>
  <c r="P32" i="6"/>
  <c r="AK16" i="6" s="1"/>
  <c r="AA228" i="6" s="1"/>
  <c r="AB228" i="6" s="1"/>
  <c r="O32" i="6"/>
  <c r="W213" i="6" s="1"/>
  <c r="X213" i="6" s="1"/>
  <c r="N32" i="6"/>
  <c r="AI16" i="6" s="1"/>
  <c r="AA198" i="6" s="1"/>
  <c r="AB198" i="6" s="1"/>
  <c r="M32" i="6"/>
  <c r="AH16" i="6" s="1"/>
  <c r="AA183" i="6" s="1"/>
  <c r="AB183" i="6" s="1"/>
  <c r="L32" i="6"/>
  <c r="AG16" i="6" s="1"/>
  <c r="AA168" i="6" s="1"/>
  <c r="AB168" i="6" s="1"/>
  <c r="K32" i="6"/>
  <c r="AF16" i="6" s="1"/>
  <c r="AA153" i="6" s="1"/>
  <c r="AB153" i="6" s="1"/>
  <c r="J32" i="6"/>
  <c r="AE16" i="6" s="1"/>
  <c r="AA138" i="6" s="1"/>
  <c r="AB138" i="6" s="1"/>
  <c r="I32" i="6"/>
  <c r="AD16" i="6" s="1"/>
  <c r="AA123" i="6" s="1"/>
  <c r="AB123" i="6" s="1"/>
  <c r="H32" i="6"/>
  <c r="AC16" i="6" s="1"/>
  <c r="AA108" i="6" s="1"/>
  <c r="AB108" i="6" s="1"/>
  <c r="G32" i="6"/>
  <c r="W93" i="6" s="1"/>
  <c r="X93" i="6" s="1"/>
  <c r="F32" i="6"/>
  <c r="AA16" i="6" s="1"/>
  <c r="AA78" i="6" s="1"/>
  <c r="AB78" i="6" s="1"/>
  <c r="E32" i="6"/>
  <c r="Z16" i="6" s="1"/>
  <c r="AA63" i="6" s="1"/>
  <c r="AB63" i="6" s="1"/>
  <c r="D32" i="6"/>
  <c r="Y16" i="6" s="1"/>
  <c r="C32" i="6"/>
  <c r="AO64" i="6" s="1"/>
  <c r="BE32" i="6" s="1"/>
  <c r="BE48" i="6" s="1"/>
  <c r="BF81" i="6" s="1"/>
  <c r="B32" i="6"/>
  <c r="AM32" i="6" s="1"/>
  <c r="AN32" i="6" s="1"/>
  <c r="AN48" i="6" s="1"/>
  <c r="AO81" i="6" s="1"/>
  <c r="R31" i="6"/>
  <c r="W257" i="6" s="1"/>
  <c r="X257" i="6" s="1"/>
  <c r="Q31" i="6"/>
  <c r="AL15" i="6" s="1"/>
  <c r="P31" i="6"/>
  <c r="AK15" i="6" s="1"/>
  <c r="AA227" i="6" s="1"/>
  <c r="AB227" i="6" s="1"/>
  <c r="O31" i="6"/>
  <c r="AJ15" i="6" s="1"/>
  <c r="AA212" i="6" s="1"/>
  <c r="AB212" i="6" s="1"/>
  <c r="N31" i="6"/>
  <c r="AI15" i="6" s="1"/>
  <c r="AA197" i="6" s="1"/>
  <c r="AB197" i="6" s="1"/>
  <c r="M31" i="6"/>
  <c r="AH15" i="6" s="1"/>
  <c r="AA182" i="6" s="1"/>
  <c r="AB182" i="6" s="1"/>
  <c r="L31" i="6"/>
  <c r="AG15" i="6" s="1"/>
  <c r="AA167" i="6" s="1"/>
  <c r="AB167" i="6" s="1"/>
  <c r="K31" i="6"/>
  <c r="AF15" i="6" s="1"/>
  <c r="AA152" i="6" s="1"/>
  <c r="AB152" i="6" s="1"/>
  <c r="J31" i="6"/>
  <c r="AE15" i="6" s="1"/>
  <c r="AA137" i="6" s="1"/>
  <c r="AB137" i="6" s="1"/>
  <c r="I31" i="6"/>
  <c r="AD15" i="6" s="1"/>
  <c r="AA122" i="6" s="1"/>
  <c r="AB122" i="6" s="1"/>
  <c r="H31" i="6"/>
  <c r="AC15" i="6" s="1"/>
  <c r="AA107" i="6" s="1"/>
  <c r="AB107" i="6" s="1"/>
  <c r="G31" i="6"/>
  <c r="AB15" i="6" s="1"/>
  <c r="AA92" i="6" s="1"/>
  <c r="AB92" i="6" s="1"/>
  <c r="F31" i="6"/>
  <c r="AA15" i="6" s="1"/>
  <c r="AA77" i="6" s="1"/>
  <c r="AB77" i="6" s="1"/>
  <c r="E31" i="6"/>
  <c r="Z15" i="6" s="1"/>
  <c r="D31" i="6"/>
  <c r="Y15" i="6" s="1"/>
  <c r="C31" i="6"/>
  <c r="AO63" i="6" s="1"/>
  <c r="BE31" i="6" s="1"/>
  <c r="BE47" i="6" s="1"/>
  <c r="BF80" i="6" s="1"/>
  <c r="B31" i="6"/>
  <c r="AM31" i="6" s="1"/>
  <c r="AN31" i="6" s="1"/>
  <c r="AN47" i="6" s="1"/>
  <c r="AO80" i="6" s="1"/>
  <c r="R30" i="6"/>
  <c r="AM14" i="6" s="1"/>
  <c r="Q30" i="6"/>
  <c r="AL14" i="6" s="1"/>
  <c r="P30" i="6"/>
  <c r="AK14" i="6" s="1"/>
  <c r="AA226" i="6" s="1"/>
  <c r="AB226" i="6" s="1"/>
  <c r="O30" i="6"/>
  <c r="AJ14" i="6" s="1"/>
  <c r="AA211" i="6" s="1"/>
  <c r="AB211" i="6" s="1"/>
  <c r="N30" i="6"/>
  <c r="AI14" i="6" s="1"/>
  <c r="AA196" i="6" s="1"/>
  <c r="AB196" i="6" s="1"/>
  <c r="M30" i="6"/>
  <c r="W181" i="6" s="1"/>
  <c r="X181" i="6" s="1"/>
  <c r="L30" i="6"/>
  <c r="AG14" i="6" s="1"/>
  <c r="AA166" i="6" s="1"/>
  <c r="AB166" i="6" s="1"/>
  <c r="K30" i="6"/>
  <c r="AF14" i="6" s="1"/>
  <c r="AA151" i="6" s="1"/>
  <c r="AB151" i="6" s="1"/>
  <c r="J30" i="6"/>
  <c r="AE14" i="6" s="1"/>
  <c r="AA136" i="6" s="1"/>
  <c r="AB136" i="6" s="1"/>
  <c r="I30" i="6"/>
  <c r="AD14" i="6" s="1"/>
  <c r="AA121" i="6" s="1"/>
  <c r="AB121" i="6" s="1"/>
  <c r="H30" i="6"/>
  <c r="AC14" i="6" s="1"/>
  <c r="AA106" i="6" s="1"/>
  <c r="AB106" i="6" s="1"/>
  <c r="G30" i="6"/>
  <c r="AB14" i="6" s="1"/>
  <c r="AA91" i="6" s="1"/>
  <c r="AB91" i="6" s="1"/>
  <c r="F30" i="6"/>
  <c r="AA14" i="6" s="1"/>
  <c r="AA76" i="6" s="1"/>
  <c r="AB76" i="6" s="1"/>
  <c r="E30" i="6"/>
  <c r="W61" i="6" s="1"/>
  <c r="X61" i="6" s="1"/>
  <c r="D30" i="6"/>
  <c r="Y14" i="6" s="1"/>
  <c r="C30" i="6"/>
  <c r="AO62" i="6" s="1"/>
  <c r="BE30" i="6" s="1"/>
  <c r="BE46" i="6" s="1"/>
  <c r="BF79" i="6" s="1"/>
  <c r="B30" i="6"/>
  <c r="AM30" i="6" s="1"/>
  <c r="AN30" i="6" s="1"/>
  <c r="AN46" i="6" s="1"/>
  <c r="AO79" i="6" s="1"/>
  <c r="R29" i="6"/>
  <c r="Q29" i="6"/>
  <c r="P29" i="6"/>
  <c r="W225" i="6" s="1"/>
  <c r="X225" i="6" s="1"/>
  <c r="O29" i="6"/>
  <c r="N29" i="6"/>
  <c r="M29" i="6"/>
  <c r="L29" i="6"/>
  <c r="K29" i="6"/>
  <c r="J29" i="6"/>
  <c r="I29" i="6"/>
  <c r="H29" i="6"/>
  <c r="W105" i="6" s="1"/>
  <c r="X105" i="6" s="1"/>
  <c r="G29" i="6"/>
  <c r="R28" i="6"/>
  <c r="Q28" i="6"/>
  <c r="P28" i="6"/>
  <c r="O28" i="6"/>
  <c r="N28" i="6"/>
  <c r="M28" i="6"/>
  <c r="L28" i="6"/>
  <c r="K28" i="6"/>
  <c r="W149" i="6" s="1"/>
  <c r="X149" i="6" s="1"/>
  <c r="J28" i="6"/>
  <c r="I28" i="6"/>
  <c r="H28" i="6"/>
  <c r="G28" i="6"/>
  <c r="R27" i="6"/>
  <c r="Q27" i="6"/>
  <c r="P27" i="6"/>
  <c r="O27" i="6"/>
  <c r="N27" i="6"/>
  <c r="M27" i="6"/>
  <c r="L27" i="6"/>
  <c r="K27" i="6"/>
  <c r="J27" i="6"/>
  <c r="I27" i="6"/>
  <c r="H27" i="6"/>
  <c r="G27" i="6"/>
  <c r="R26" i="6"/>
  <c r="Q26" i="6"/>
  <c r="W237" i="6" s="1"/>
  <c r="X237" i="6" s="1"/>
  <c r="P26" i="6"/>
  <c r="O26" i="6"/>
  <c r="N26" i="6"/>
  <c r="M26" i="6"/>
  <c r="L26" i="6"/>
  <c r="K26" i="6"/>
  <c r="J26" i="6"/>
  <c r="I26" i="6"/>
  <c r="H26" i="6"/>
  <c r="G26" i="6"/>
  <c r="R25" i="6"/>
  <c r="Q25" i="6"/>
  <c r="P25" i="6"/>
  <c r="O25" i="6"/>
  <c r="N25" i="6"/>
  <c r="M25" i="6"/>
  <c r="L25" i="6"/>
  <c r="K25" i="6"/>
  <c r="J25" i="6"/>
  <c r="I25" i="6"/>
  <c r="W116" i="6" s="1"/>
  <c r="X116" i="6" s="1"/>
  <c r="H25" i="6"/>
  <c r="G25" i="6"/>
  <c r="R24" i="6"/>
  <c r="Q24" i="6"/>
  <c r="P24" i="6"/>
  <c r="O24" i="6"/>
  <c r="N24" i="6"/>
  <c r="M24" i="6"/>
  <c r="L24" i="6"/>
  <c r="W160" i="6" s="1"/>
  <c r="X160" i="6" s="1"/>
  <c r="K24" i="6"/>
  <c r="J24" i="6"/>
  <c r="I24" i="6"/>
  <c r="AU56" i="6" s="1"/>
  <c r="BK24" i="6" s="1"/>
  <c r="BK40" i="6" s="1"/>
  <c r="BL73" i="6" s="1"/>
  <c r="H24" i="6"/>
  <c r="G24" i="6"/>
  <c r="R23" i="6"/>
  <c r="Q23" i="6"/>
  <c r="P23" i="6"/>
  <c r="O23" i="6"/>
  <c r="W204" i="6" s="1"/>
  <c r="X204" i="6" s="1"/>
  <c r="N23" i="6"/>
  <c r="M23" i="6"/>
  <c r="L23" i="6"/>
  <c r="K23" i="6"/>
  <c r="J23" i="6"/>
  <c r="I23" i="6"/>
  <c r="H23" i="6"/>
  <c r="G23" i="6"/>
  <c r="R22" i="6"/>
  <c r="Q22" i="6"/>
  <c r="P22" i="6"/>
  <c r="O22" i="6"/>
  <c r="N22" i="6"/>
  <c r="M22" i="6"/>
  <c r="L22" i="6"/>
  <c r="K22" i="6"/>
  <c r="J22" i="6"/>
  <c r="I22" i="6"/>
  <c r="H22" i="6"/>
  <c r="G22" i="6"/>
  <c r="R21" i="6"/>
  <c r="Q21" i="6"/>
  <c r="P21" i="6"/>
  <c r="O21" i="6"/>
  <c r="N21" i="6"/>
  <c r="M21" i="6"/>
  <c r="L21" i="6"/>
  <c r="K21" i="6"/>
  <c r="J21" i="6"/>
  <c r="I21" i="6"/>
  <c r="H21" i="6"/>
  <c r="G21" i="6"/>
  <c r="R20" i="6"/>
  <c r="AM4" i="6" s="1"/>
  <c r="Q20" i="6"/>
  <c r="AL4" i="6" s="1"/>
  <c r="P20" i="6"/>
  <c r="AK4" i="6" s="1"/>
  <c r="AA216" i="6" s="1"/>
  <c r="AB216" i="6" s="1"/>
  <c r="O20" i="6"/>
  <c r="AJ4" i="6" s="1"/>
  <c r="AA201" i="6" s="1"/>
  <c r="AB201" i="6" s="1"/>
  <c r="N20" i="6"/>
  <c r="AI4" i="6" s="1"/>
  <c r="AA186" i="6" s="1"/>
  <c r="AB186" i="6" s="1"/>
  <c r="M20" i="6"/>
  <c r="AH4" i="6" s="1"/>
  <c r="AA171" i="6" s="1"/>
  <c r="AB171" i="6" s="1"/>
  <c r="L20" i="6"/>
  <c r="AG4" i="6" s="1"/>
  <c r="AA156" i="6" s="1"/>
  <c r="AB156" i="6" s="1"/>
  <c r="K20" i="6"/>
  <c r="AF4" i="6" s="1"/>
  <c r="AA141" i="6" s="1"/>
  <c r="AB141" i="6" s="1"/>
  <c r="J20" i="6"/>
  <c r="AE4" i="6" s="1"/>
  <c r="AA126" i="6" s="1"/>
  <c r="AB126" i="6" s="1"/>
  <c r="I20" i="6"/>
  <c r="AD4" i="6" s="1"/>
  <c r="AA111" i="6" s="1"/>
  <c r="AB111" i="6" s="1"/>
  <c r="H20" i="6"/>
  <c r="W96" i="6" s="1"/>
  <c r="X96" i="6" s="1"/>
  <c r="G20" i="6"/>
  <c r="AB4" i="6" s="1"/>
  <c r="AA81" i="6" s="1"/>
  <c r="AB81" i="6" s="1"/>
  <c r="B20" i="6"/>
  <c r="AM20" i="6" s="1"/>
  <c r="AN20" i="6" s="1"/>
  <c r="AN36" i="6" s="1"/>
  <c r="AO69" i="6" s="1"/>
  <c r="U9" i="6"/>
  <c r="C20" i="6"/>
  <c r="X4" i="6" s="1"/>
  <c r="AA21" i="6" s="1"/>
  <c r="AB21" i="6" s="1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AM3" i="6"/>
  <c r="BU3" i="6" s="1"/>
  <c r="DC3" i="6" s="1"/>
  <c r="AL3" i="6"/>
  <c r="BT3" i="6" s="1"/>
  <c r="DB3" i="6" s="1"/>
  <c r="Z3" i="6"/>
  <c r="BH3" i="6" s="1"/>
  <c r="CP3" i="6" s="1"/>
  <c r="Y3" i="6"/>
  <c r="BG3" i="6" s="1"/>
  <c r="CO3" i="6" s="1"/>
  <c r="X3" i="6"/>
  <c r="BF3" i="6" s="1"/>
  <c r="CN3" i="6" s="1"/>
  <c r="R34" i="5"/>
  <c r="Q34" i="5"/>
  <c r="P34" i="5"/>
  <c r="O34" i="5"/>
  <c r="AJ18" i="5" s="1"/>
  <c r="AA215" i="5" s="1"/>
  <c r="AB215" i="5" s="1"/>
  <c r="N34" i="5"/>
  <c r="M34" i="5"/>
  <c r="L34" i="5"/>
  <c r="K34" i="5"/>
  <c r="K50" i="5" s="1"/>
  <c r="J34" i="5"/>
  <c r="I34" i="5"/>
  <c r="H34" i="5"/>
  <c r="G34" i="5"/>
  <c r="G50" i="5" s="1"/>
  <c r="F34" i="5"/>
  <c r="E34" i="5"/>
  <c r="D34" i="5"/>
  <c r="C34" i="5"/>
  <c r="C50" i="5" s="1"/>
  <c r="B34" i="5"/>
  <c r="R33" i="5"/>
  <c r="Q33" i="5"/>
  <c r="P33" i="5"/>
  <c r="O33" i="5"/>
  <c r="O49" i="5" s="1"/>
  <c r="N33" i="5"/>
  <c r="M33" i="5"/>
  <c r="L33" i="5"/>
  <c r="K33" i="5"/>
  <c r="K49" i="5" s="1"/>
  <c r="J33" i="5"/>
  <c r="I33" i="5"/>
  <c r="H33" i="5"/>
  <c r="G33" i="5"/>
  <c r="F33" i="5"/>
  <c r="E33" i="5"/>
  <c r="D33" i="5"/>
  <c r="C33" i="5"/>
  <c r="B33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B32" i="5"/>
  <c r="R31" i="5"/>
  <c r="Q31" i="5"/>
  <c r="P31" i="5"/>
  <c r="O31" i="5"/>
  <c r="O47" i="5" s="1"/>
  <c r="N31" i="5"/>
  <c r="M31" i="5"/>
  <c r="L31" i="5"/>
  <c r="K31" i="5"/>
  <c r="K47" i="5" s="1"/>
  <c r="J31" i="5"/>
  <c r="I31" i="5"/>
  <c r="H31" i="5"/>
  <c r="G31" i="5"/>
  <c r="AS63" i="5" s="1"/>
  <c r="BI31" i="5" s="1"/>
  <c r="BI47" i="5" s="1"/>
  <c r="BJ80" i="5" s="1"/>
  <c r="F31" i="5"/>
  <c r="E31" i="5"/>
  <c r="D31" i="5"/>
  <c r="C31" i="5"/>
  <c r="C47" i="5" s="1"/>
  <c r="B31" i="5"/>
  <c r="R30" i="5"/>
  <c r="Q30" i="5"/>
  <c r="P30" i="5"/>
  <c r="O30" i="5"/>
  <c r="N30" i="5"/>
  <c r="M30" i="5"/>
  <c r="L30" i="5"/>
  <c r="K30" i="5"/>
  <c r="J30" i="5"/>
  <c r="I30" i="5"/>
  <c r="I46" i="5" s="1"/>
  <c r="H30" i="5"/>
  <c r="G30" i="5"/>
  <c r="F30" i="5"/>
  <c r="E30" i="5"/>
  <c r="D30" i="5"/>
  <c r="C30" i="5"/>
  <c r="B30" i="5"/>
  <c r="R29" i="5"/>
  <c r="Q29" i="5"/>
  <c r="P29" i="5"/>
  <c r="O29" i="5"/>
  <c r="N29" i="5"/>
  <c r="M29" i="5"/>
  <c r="L29" i="5"/>
  <c r="K29" i="5"/>
  <c r="J29" i="5"/>
  <c r="I29" i="5"/>
  <c r="H29" i="5"/>
  <c r="G29" i="5"/>
  <c r="R28" i="5"/>
  <c r="Q28" i="5"/>
  <c r="P28" i="5"/>
  <c r="O28" i="5"/>
  <c r="N28" i="5"/>
  <c r="M28" i="5"/>
  <c r="M44" i="5" s="1"/>
  <c r="L28" i="5"/>
  <c r="K28" i="5"/>
  <c r="J28" i="5"/>
  <c r="I28" i="5"/>
  <c r="H28" i="5"/>
  <c r="G28" i="5"/>
  <c r="R27" i="5"/>
  <c r="Q27" i="5"/>
  <c r="P27" i="5"/>
  <c r="O27" i="5"/>
  <c r="N27" i="5"/>
  <c r="M27" i="5"/>
  <c r="M43" i="5" s="1"/>
  <c r="L27" i="5"/>
  <c r="K27" i="5"/>
  <c r="J27" i="5"/>
  <c r="I27" i="5"/>
  <c r="H27" i="5"/>
  <c r="G27" i="5"/>
  <c r="R26" i="5"/>
  <c r="Q26" i="5"/>
  <c r="P26" i="5"/>
  <c r="O26" i="5"/>
  <c r="N26" i="5"/>
  <c r="M26" i="5"/>
  <c r="L26" i="5"/>
  <c r="K26" i="5"/>
  <c r="J26" i="5"/>
  <c r="I26" i="5"/>
  <c r="H26" i="5"/>
  <c r="G26" i="5"/>
  <c r="R25" i="5"/>
  <c r="R41" i="5" s="1"/>
  <c r="Q25" i="5"/>
  <c r="P25" i="5"/>
  <c r="O25" i="5"/>
  <c r="N25" i="5"/>
  <c r="M25" i="5"/>
  <c r="L25" i="5"/>
  <c r="K25" i="5"/>
  <c r="J25" i="5"/>
  <c r="I25" i="5"/>
  <c r="H25" i="5"/>
  <c r="G25" i="5"/>
  <c r="R24" i="5"/>
  <c r="Q24" i="5"/>
  <c r="P24" i="5"/>
  <c r="O24" i="5"/>
  <c r="N24" i="5"/>
  <c r="M24" i="5"/>
  <c r="L24" i="5"/>
  <c r="K24" i="5"/>
  <c r="J24" i="5"/>
  <c r="I24" i="5"/>
  <c r="H24" i="5"/>
  <c r="G24" i="5"/>
  <c r="R23" i="5"/>
  <c r="R39" i="5" s="1"/>
  <c r="Q23" i="5"/>
  <c r="P23" i="5"/>
  <c r="O23" i="5"/>
  <c r="N23" i="5"/>
  <c r="M23" i="5"/>
  <c r="L23" i="5"/>
  <c r="K23" i="5"/>
  <c r="J23" i="5"/>
  <c r="I23" i="5"/>
  <c r="H23" i="5"/>
  <c r="G23" i="5"/>
  <c r="R22" i="5"/>
  <c r="Q22" i="5"/>
  <c r="P22" i="5"/>
  <c r="O22" i="5"/>
  <c r="N22" i="5"/>
  <c r="M22" i="5"/>
  <c r="L22" i="5"/>
  <c r="K22" i="5"/>
  <c r="J22" i="5"/>
  <c r="I22" i="5"/>
  <c r="H22" i="5"/>
  <c r="G22" i="5"/>
  <c r="R21" i="5"/>
  <c r="R37" i="5" s="1"/>
  <c r="Q21" i="5"/>
  <c r="P21" i="5"/>
  <c r="O21" i="5"/>
  <c r="N21" i="5"/>
  <c r="M21" i="5"/>
  <c r="L21" i="5"/>
  <c r="K21" i="5"/>
  <c r="J21" i="5"/>
  <c r="I21" i="5"/>
  <c r="H21" i="5"/>
  <c r="G21" i="5"/>
  <c r="AS53" i="5" s="1"/>
  <c r="BI21" i="5" s="1"/>
  <c r="BI37" i="5" s="1"/>
  <c r="BJ70" i="5" s="1"/>
  <c r="R20" i="5"/>
  <c r="R36" i="5" s="1"/>
  <c r="Q20" i="5"/>
  <c r="P20" i="5"/>
  <c r="O20" i="5"/>
  <c r="N20" i="5"/>
  <c r="M20" i="5"/>
  <c r="L20" i="5"/>
  <c r="K20" i="5"/>
  <c r="J20" i="5"/>
  <c r="I20" i="5"/>
  <c r="H20" i="5"/>
  <c r="G20" i="5"/>
  <c r="C20" i="5"/>
  <c r="B20" i="5"/>
  <c r="U9" i="5"/>
  <c r="D21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AM3" i="5"/>
  <c r="BU3" i="5" s="1"/>
  <c r="DC3" i="5" s="1"/>
  <c r="AL3" i="5"/>
  <c r="BT3" i="5" s="1"/>
  <c r="DB3" i="5" s="1"/>
  <c r="Z3" i="5"/>
  <c r="BH3" i="5" s="1"/>
  <c r="CP3" i="5" s="1"/>
  <c r="Y3" i="5"/>
  <c r="BG3" i="5" s="1"/>
  <c r="CO3" i="5" s="1"/>
  <c r="X3" i="5"/>
  <c r="BF3" i="5" s="1"/>
  <c r="CN3" i="5" s="1"/>
  <c r="R34" i="4"/>
  <c r="AM18" i="4" s="1"/>
  <c r="AA260" i="4" s="1"/>
  <c r="AB260" i="4" s="1"/>
  <c r="Q34" i="4"/>
  <c r="AL18" i="4" s="1"/>
  <c r="P34" i="4"/>
  <c r="AK18" i="4" s="1"/>
  <c r="AA230" i="4" s="1"/>
  <c r="AB230" i="4" s="1"/>
  <c r="O34" i="4"/>
  <c r="AJ18" i="4" s="1"/>
  <c r="AA215" i="4" s="1"/>
  <c r="AB215" i="4" s="1"/>
  <c r="N34" i="4"/>
  <c r="AI18" i="4" s="1"/>
  <c r="AA200" i="4" s="1"/>
  <c r="AB200" i="4" s="1"/>
  <c r="M34" i="4"/>
  <c r="AH18" i="4" s="1"/>
  <c r="AA185" i="4" s="1"/>
  <c r="AB185" i="4" s="1"/>
  <c r="L34" i="4"/>
  <c r="W170" i="4" s="1"/>
  <c r="X170" i="4" s="1"/>
  <c r="K34" i="4"/>
  <c r="AF18" i="4" s="1"/>
  <c r="AA155" i="4" s="1"/>
  <c r="AB155" i="4" s="1"/>
  <c r="J34" i="4"/>
  <c r="AE18" i="4" s="1"/>
  <c r="AA140" i="4" s="1"/>
  <c r="AB140" i="4" s="1"/>
  <c r="I34" i="4"/>
  <c r="AD18" i="4" s="1"/>
  <c r="AA125" i="4" s="1"/>
  <c r="AB125" i="4" s="1"/>
  <c r="H34" i="4"/>
  <c r="AC18" i="4" s="1"/>
  <c r="AA110" i="4" s="1"/>
  <c r="AB110" i="4" s="1"/>
  <c r="G34" i="4"/>
  <c r="AB18" i="4" s="1"/>
  <c r="AA95" i="4" s="1"/>
  <c r="AB95" i="4" s="1"/>
  <c r="F34" i="4"/>
  <c r="AA18" i="4" s="1"/>
  <c r="AA80" i="4" s="1"/>
  <c r="AB80" i="4" s="1"/>
  <c r="E34" i="4"/>
  <c r="Z18" i="4" s="1"/>
  <c r="AA65" i="4" s="1"/>
  <c r="AB65" i="4" s="1"/>
  <c r="D34" i="4"/>
  <c r="AP66" i="4" s="1"/>
  <c r="BF34" i="4" s="1"/>
  <c r="BF50" i="4" s="1"/>
  <c r="BG83" i="4" s="1"/>
  <c r="C34" i="4"/>
  <c r="X18" i="4" s="1"/>
  <c r="AA35" i="4" s="1"/>
  <c r="AB35" i="4" s="1"/>
  <c r="B34" i="4"/>
  <c r="AM34" i="4" s="1"/>
  <c r="AN34" i="4" s="1"/>
  <c r="AN50" i="4" s="1"/>
  <c r="AO83" i="4" s="1"/>
  <c r="R33" i="4"/>
  <c r="AM17" i="4" s="1"/>
  <c r="Q33" i="4"/>
  <c r="AL17" i="4" s="1"/>
  <c r="AA244" i="4" s="1"/>
  <c r="AB244" i="4" s="1"/>
  <c r="P33" i="4"/>
  <c r="AK17" i="4" s="1"/>
  <c r="AA229" i="4" s="1"/>
  <c r="AB229" i="4" s="1"/>
  <c r="O33" i="4"/>
  <c r="W214" i="4" s="1"/>
  <c r="X214" i="4" s="1"/>
  <c r="N33" i="4"/>
  <c r="AI17" i="4" s="1"/>
  <c r="AA199" i="4" s="1"/>
  <c r="AB199" i="4" s="1"/>
  <c r="M33" i="4"/>
  <c r="AH17" i="4" s="1"/>
  <c r="AA184" i="4" s="1"/>
  <c r="AB184" i="4" s="1"/>
  <c r="L33" i="4"/>
  <c r="AG17" i="4" s="1"/>
  <c r="AA169" i="4" s="1"/>
  <c r="AB169" i="4" s="1"/>
  <c r="K33" i="4"/>
  <c r="AF17" i="4" s="1"/>
  <c r="AA154" i="4" s="1"/>
  <c r="AB154" i="4" s="1"/>
  <c r="J33" i="4"/>
  <c r="AE17" i="4" s="1"/>
  <c r="AA139" i="4" s="1"/>
  <c r="AB139" i="4" s="1"/>
  <c r="I33" i="4"/>
  <c r="AD17" i="4" s="1"/>
  <c r="AA124" i="4" s="1"/>
  <c r="AB124" i="4" s="1"/>
  <c r="H33" i="4"/>
  <c r="AT65" i="4" s="1"/>
  <c r="BJ33" i="4" s="1"/>
  <c r="BJ49" i="4" s="1"/>
  <c r="BK82" i="4" s="1"/>
  <c r="G33" i="4"/>
  <c r="W94" i="4" s="1"/>
  <c r="X94" i="4" s="1"/>
  <c r="F33" i="4"/>
  <c r="AA17" i="4" s="1"/>
  <c r="AA79" i="4" s="1"/>
  <c r="AB79" i="4" s="1"/>
  <c r="E33" i="4"/>
  <c r="Z17" i="4" s="1"/>
  <c r="AA64" i="4" s="1"/>
  <c r="AB64" i="4" s="1"/>
  <c r="D33" i="4"/>
  <c r="AP65" i="4" s="1"/>
  <c r="BF33" i="4" s="1"/>
  <c r="BF49" i="4" s="1"/>
  <c r="BG82" i="4" s="1"/>
  <c r="C33" i="4"/>
  <c r="AO65" i="4" s="1"/>
  <c r="BE33" i="4" s="1"/>
  <c r="BE49" i="4" s="1"/>
  <c r="BF82" i="4" s="1"/>
  <c r="B33" i="4"/>
  <c r="AM33" i="4" s="1"/>
  <c r="AN33" i="4" s="1"/>
  <c r="AN49" i="4" s="1"/>
  <c r="AO82" i="4" s="1"/>
  <c r="R32" i="4"/>
  <c r="W258" i="4" s="1"/>
  <c r="X258" i="4" s="1"/>
  <c r="Q32" i="4"/>
  <c r="AL16" i="4" s="1"/>
  <c r="P32" i="4"/>
  <c r="AK16" i="4" s="1"/>
  <c r="AA228" i="4" s="1"/>
  <c r="AB228" i="4" s="1"/>
  <c r="O32" i="4"/>
  <c r="AJ16" i="4" s="1"/>
  <c r="AA213" i="4" s="1"/>
  <c r="AB213" i="4" s="1"/>
  <c r="N32" i="4"/>
  <c r="AI16" i="4" s="1"/>
  <c r="AA198" i="4" s="1"/>
  <c r="AB198" i="4" s="1"/>
  <c r="M32" i="4"/>
  <c r="AH16" i="4" s="1"/>
  <c r="AA183" i="4" s="1"/>
  <c r="AB183" i="4" s="1"/>
  <c r="L32" i="4"/>
  <c r="AG16" i="4" s="1"/>
  <c r="AA168" i="4" s="1"/>
  <c r="AB168" i="4" s="1"/>
  <c r="K32" i="4"/>
  <c r="AF16" i="4" s="1"/>
  <c r="AA153" i="4" s="1"/>
  <c r="AB153" i="4" s="1"/>
  <c r="J32" i="4"/>
  <c r="W138" i="4" s="1"/>
  <c r="X138" i="4" s="1"/>
  <c r="I32" i="4"/>
  <c r="AD16" i="4" s="1"/>
  <c r="AA123" i="4" s="1"/>
  <c r="AB123" i="4" s="1"/>
  <c r="H32" i="4"/>
  <c r="AC16" i="4" s="1"/>
  <c r="AA108" i="4" s="1"/>
  <c r="AB108" i="4" s="1"/>
  <c r="G32" i="4"/>
  <c r="AB16" i="4" s="1"/>
  <c r="AA93" i="4" s="1"/>
  <c r="AB93" i="4" s="1"/>
  <c r="F32" i="4"/>
  <c r="AA16" i="4" s="1"/>
  <c r="AA78" i="4" s="1"/>
  <c r="AB78" i="4" s="1"/>
  <c r="E32" i="4"/>
  <c r="Z16" i="4" s="1"/>
  <c r="AA63" i="4" s="1"/>
  <c r="AB63" i="4" s="1"/>
  <c r="D32" i="4"/>
  <c r="AP64" i="4" s="1"/>
  <c r="BF32" i="4" s="1"/>
  <c r="BF48" i="4" s="1"/>
  <c r="BG81" i="4" s="1"/>
  <c r="C32" i="4"/>
  <c r="X16" i="4" s="1"/>
  <c r="B32" i="4"/>
  <c r="AM32" i="4" s="1"/>
  <c r="AN32" i="4" s="1"/>
  <c r="AN48" i="4" s="1"/>
  <c r="AO81" i="4" s="1"/>
  <c r="R31" i="4"/>
  <c r="AM15" i="4" s="1"/>
  <c r="Q31" i="4"/>
  <c r="AL15" i="4" s="1"/>
  <c r="P31" i="4"/>
  <c r="W227" i="4" s="1"/>
  <c r="X227" i="4" s="1"/>
  <c r="O31" i="4"/>
  <c r="AJ15" i="4" s="1"/>
  <c r="AA212" i="4" s="1"/>
  <c r="AB212" i="4" s="1"/>
  <c r="N31" i="4"/>
  <c r="AI15" i="4" s="1"/>
  <c r="AA197" i="4" s="1"/>
  <c r="AB197" i="4" s="1"/>
  <c r="M31" i="4"/>
  <c r="AH15" i="4" s="1"/>
  <c r="AA182" i="4" s="1"/>
  <c r="AB182" i="4" s="1"/>
  <c r="L31" i="4"/>
  <c r="W167" i="4" s="1"/>
  <c r="X167" i="4" s="1"/>
  <c r="K31" i="4"/>
  <c r="AF15" i="4" s="1"/>
  <c r="AA152" i="4" s="1"/>
  <c r="AB152" i="4" s="1"/>
  <c r="J31" i="4"/>
  <c r="AE15" i="4" s="1"/>
  <c r="AA137" i="4" s="1"/>
  <c r="AB137" i="4" s="1"/>
  <c r="I31" i="4"/>
  <c r="AD15" i="4" s="1"/>
  <c r="AA122" i="4" s="1"/>
  <c r="AB122" i="4" s="1"/>
  <c r="H31" i="4"/>
  <c r="W107" i="4" s="1"/>
  <c r="X107" i="4" s="1"/>
  <c r="G31" i="4"/>
  <c r="AB15" i="4" s="1"/>
  <c r="AA92" i="4" s="1"/>
  <c r="AB92" i="4" s="1"/>
  <c r="F31" i="4"/>
  <c r="AA15" i="4" s="1"/>
  <c r="AA77" i="4" s="1"/>
  <c r="AB77" i="4" s="1"/>
  <c r="E31" i="4"/>
  <c r="Z15" i="4" s="1"/>
  <c r="AA62" i="4" s="1"/>
  <c r="AB62" i="4" s="1"/>
  <c r="D31" i="4"/>
  <c r="W47" i="4" s="1"/>
  <c r="X47" i="4" s="1"/>
  <c r="C31" i="4"/>
  <c r="AO63" i="4" s="1"/>
  <c r="BE31" i="4" s="1"/>
  <c r="BE47" i="4" s="1"/>
  <c r="BF80" i="4" s="1"/>
  <c r="B31" i="4"/>
  <c r="AM31" i="4" s="1"/>
  <c r="AN31" i="4" s="1"/>
  <c r="AN47" i="4" s="1"/>
  <c r="AO80" i="4" s="1"/>
  <c r="R30" i="4"/>
  <c r="AM14" i="4" s="1"/>
  <c r="AA256" i="4" s="1"/>
  <c r="AB256" i="4" s="1"/>
  <c r="Q30" i="4"/>
  <c r="AL14" i="4" s="1"/>
  <c r="AA241" i="4" s="1"/>
  <c r="AB241" i="4" s="1"/>
  <c r="P30" i="4"/>
  <c r="AK14" i="4" s="1"/>
  <c r="AA226" i="4" s="1"/>
  <c r="AB226" i="4" s="1"/>
  <c r="O30" i="4"/>
  <c r="AJ14" i="4" s="1"/>
  <c r="AA211" i="4" s="1"/>
  <c r="AB211" i="4" s="1"/>
  <c r="N30" i="4"/>
  <c r="AI14" i="4" s="1"/>
  <c r="AA196" i="4" s="1"/>
  <c r="AB196" i="4" s="1"/>
  <c r="M30" i="4"/>
  <c r="AH14" i="4" s="1"/>
  <c r="AA181" i="4" s="1"/>
  <c r="AB181" i="4" s="1"/>
  <c r="L30" i="4"/>
  <c r="AG14" i="4" s="1"/>
  <c r="AA166" i="4" s="1"/>
  <c r="AB166" i="4" s="1"/>
  <c r="K30" i="4"/>
  <c r="AF14" i="4" s="1"/>
  <c r="AA151" i="4" s="1"/>
  <c r="AB151" i="4" s="1"/>
  <c r="J30" i="4"/>
  <c r="AE14" i="4" s="1"/>
  <c r="AA136" i="4" s="1"/>
  <c r="AB136" i="4" s="1"/>
  <c r="I30" i="4"/>
  <c r="AD14" i="4" s="1"/>
  <c r="AA121" i="4" s="1"/>
  <c r="AB121" i="4" s="1"/>
  <c r="H30" i="4"/>
  <c r="AC14" i="4" s="1"/>
  <c r="AA106" i="4" s="1"/>
  <c r="AB106" i="4" s="1"/>
  <c r="G30" i="4"/>
  <c r="AB14" i="4" s="1"/>
  <c r="AA91" i="4" s="1"/>
  <c r="AB91" i="4" s="1"/>
  <c r="F30" i="4"/>
  <c r="AA14" i="4" s="1"/>
  <c r="AA76" i="4" s="1"/>
  <c r="AB76" i="4" s="1"/>
  <c r="E30" i="4"/>
  <c r="Z14" i="4" s="1"/>
  <c r="AA61" i="4" s="1"/>
  <c r="AB61" i="4" s="1"/>
  <c r="D30" i="4"/>
  <c r="AP62" i="4" s="1"/>
  <c r="BF30" i="4" s="1"/>
  <c r="BF46" i="4" s="1"/>
  <c r="BG79" i="4" s="1"/>
  <c r="C30" i="4"/>
  <c r="W31" i="4" s="1"/>
  <c r="X31" i="4" s="1"/>
  <c r="B30" i="4"/>
  <c r="AM30" i="4" s="1"/>
  <c r="AN30" i="4" s="1"/>
  <c r="AN46" i="4" s="1"/>
  <c r="AO79" i="4" s="1"/>
  <c r="R29" i="4"/>
  <c r="W255" i="4" s="1"/>
  <c r="X255" i="4" s="1"/>
  <c r="Q29" i="4"/>
  <c r="P29" i="4"/>
  <c r="O29" i="4"/>
  <c r="N29" i="4"/>
  <c r="W195" i="4" s="1"/>
  <c r="X195" i="4" s="1"/>
  <c r="M29" i="4"/>
  <c r="L29" i="4"/>
  <c r="AX61" i="4" s="1"/>
  <c r="BN29" i="4" s="1"/>
  <c r="BN45" i="4" s="1"/>
  <c r="BO78" i="4" s="1"/>
  <c r="K29" i="4"/>
  <c r="J29" i="4"/>
  <c r="W135" i="4" s="1"/>
  <c r="X135" i="4" s="1"/>
  <c r="I29" i="4"/>
  <c r="H29" i="4"/>
  <c r="G29" i="4"/>
  <c r="R28" i="4"/>
  <c r="Q28" i="4"/>
  <c r="P28" i="4"/>
  <c r="O28" i="4"/>
  <c r="N28" i="4"/>
  <c r="M28" i="4"/>
  <c r="L28" i="4"/>
  <c r="K28" i="4"/>
  <c r="J28" i="4"/>
  <c r="I28" i="4"/>
  <c r="W119" i="4" s="1"/>
  <c r="X119" i="4" s="1"/>
  <c r="H28" i="4"/>
  <c r="G28" i="4"/>
  <c r="R27" i="4"/>
  <c r="Q27" i="4"/>
  <c r="P27" i="4"/>
  <c r="O27" i="4"/>
  <c r="N27" i="4"/>
  <c r="M27" i="4"/>
  <c r="L27" i="4"/>
  <c r="K27" i="4"/>
  <c r="J27" i="4"/>
  <c r="I27" i="4"/>
  <c r="H27" i="4"/>
  <c r="G27" i="4"/>
  <c r="R26" i="4"/>
  <c r="Q26" i="4"/>
  <c r="P26" i="4"/>
  <c r="O26" i="4"/>
  <c r="W207" i="4" s="1"/>
  <c r="X207" i="4" s="1"/>
  <c r="N26" i="4"/>
  <c r="M26" i="4"/>
  <c r="L26" i="4"/>
  <c r="K26" i="4"/>
  <c r="J26" i="4"/>
  <c r="I26" i="4"/>
  <c r="H26" i="4"/>
  <c r="G26" i="4"/>
  <c r="R25" i="4"/>
  <c r="W251" i="4" s="1"/>
  <c r="X251" i="4" s="1"/>
  <c r="Q25" i="4"/>
  <c r="P25" i="4"/>
  <c r="O25" i="4"/>
  <c r="N25" i="4"/>
  <c r="M25" i="4"/>
  <c r="L25" i="4"/>
  <c r="K25" i="4"/>
  <c r="J25" i="4"/>
  <c r="I25" i="4"/>
  <c r="H25" i="4"/>
  <c r="G25" i="4"/>
  <c r="R24" i="4"/>
  <c r="Q24" i="4"/>
  <c r="P24" i="4"/>
  <c r="O24" i="4"/>
  <c r="N24" i="4"/>
  <c r="M24" i="4"/>
  <c r="L24" i="4"/>
  <c r="K24" i="4"/>
  <c r="J24" i="4"/>
  <c r="I24" i="4"/>
  <c r="H24" i="4"/>
  <c r="G24" i="4"/>
  <c r="R23" i="4"/>
  <c r="Q23" i="4"/>
  <c r="P23" i="4"/>
  <c r="O23" i="4"/>
  <c r="N23" i="4"/>
  <c r="M23" i="4"/>
  <c r="L23" i="4"/>
  <c r="K23" i="4"/>
  <c r="J23" i="4"/>
  <c r="I23" i="4"/>
  <c r="H23" i="4"/>
  <c r="G23" i="4"/>
  <c r="R22" i="4"/>
  <c r="Q22" i="4"/>
  <c r="P22" i="4"/>
  <c r="O22" i="4"/>
  <c r="N22" i="4"/>
  <c r="M22" i="4"/>
  <c r="L22" i="4"/>
  <c r="K22" i="4"/>
  <c r="W143" i="4" s="1"/>
  <c r="X143" i="4" s="1"/>
  <c r="J22" i="4"/>
  <c r="I22" i="4"/>
  <c r="H22" i="4"/>
  <c r="G22" i="4"/>
  <c r="R21" i="4"/>
  <c r="AM5" i="4" s="1"/>
  <c r="AA247" i="4" s="1"/>
  <c r="AB247" i="4" s="1"/>
  <c r="Q21" i="4"/>
  <c r="P21" i="4"/>
  <c r="O21" i="4"/>
  <c r="N21" i="4"/>
  <c r="W187" i="4" s="1"/>
  <c r="X187" i="4" s="1"/>
  <c r="M21" i="4"/>
  <c r="L21" i="4"/>
  <c r="K21" i="4"/>
  <c r="J21" i="4"/>
  <c r="I21" i="4"/>
  <c r="H21" i="4"/>
  <c r="G21" i="4"/>
  <c r="R20" i="4"/>
  <c r="AM4" i="4" s="1"/>
  <c r="Q20" i="4"/>
  <c r="W231" i="4" s="1"/>
  <c r="X231" i="4" s="1"/>
  <c r="P20" i="4"/>
  <c r="AK4" i="4" s="1"/>
  <c r="AA216" i="4" s="1"/>
  <c r="AB216" i="4" s="1"/>
  <c r="O20" i="4"/>
  <c r="AJ4" i="4" s="1"/>
  <c r="AA201" i="4" s="1"/>
  <c r="AB201" i="4" s="1"/>
  <c r="N20" i="4"/>
  <c r="AI4" i="4" s="1"/>
  <c r="AA186" i="4" s="1"/>
  <c r="AB186" i="4" s="1"/>
  <c r="M20" i="4"/>
  <c r="AH4" i="4" s="1"/>
  <c r="AA171" i="4" s="1"/>
  <c r="AB171" i="4" s="1"/>
  <c r="L20" i="4"/>
  <c r="AG4" i="4" s="1"/>
  <c r="AA156" i="4" s="1"/>
  <c r="AB156" i="4" s="1"/>
  <c r="K20" i="4"/>
  <c r="AF4" i="4" s="1"/>
  <c r="AA141" i="4" s="1"/>
  <c r="AB141" i="4" s="1"/>
  <c r="J20" i="4"/>
  <c r="AE4" i="4" s="1"/>
  <c r="AA126" i="4" s="1"/>
  <c r="AB126" i="4" s="1"/>
  <c r="I20" i="4"/>
  <c r="AD4" i="4" s="1"/>
  <c r="AA111" i="4" s="1"/>
  <c r="AB111" i="4" s="1"/>
  <c r="H20" i="4"/>
  <c r="AC4" i="4" s="1"/>
  <c r="AA96" i="4" s="1"/>
  <c r="AB96" i="4" s="1"/>
  <c r="G20" i="4"/>
  <c r="AB4" i="4" s="1"/>
  <c r="AA81" i="4" s="1"/>
  <c r="AB81" i="4" s="1"/>
  <c r="B20" i="4"/>
  <c r="AM20" i="4" s="1"/>
  <c r="AN20" i="4" s="1"/>
  <c r="AN36" i="4" s="1"/>
  <c r="AO69" i="4" s="1"/>
  <c r="U9" i="4"/>
  <c r="C20" i="4"/>
  <c r="X4" i="4" s="1"/>
  <c r="AA21" i="4" s="1"/>
  <c r="AB21" i="4" s="1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AM3" i="4"/>
  <c r="BU3" i="4" s="1"/>
  <c r="DC3" i="4" s="1"/>
  <c r="AL3" i="4"/>
  <c r="BT3" i="4" s="1"/>
  <c r="DB3" i="4" s="1"/>
  <c r="Z3" i="4"/>
  <c r="BH3" i="4" s="1"/>
  <c r="CP3" i="4" s="1"/>
  <c r="Y3" i="4"/>
  <c r="BG3" i="4" s="1"/>
  <c r="CO3" i="4" s="1"/>
  <c r="X3" i="4"/>
  <c r="BF3" i="4" s="1"/>
  <c r="CN3" i="4" s="1"/>
  <c r="R28" i="2"/>
  <c r="W254" i="2" s="1"/>
  <c r="R24" i="2"/>
  <c r="W250" i="2" s="1"/>
  <c r="Q23" i="2"/>
  <c r="W234" i="2" s="1"/>
  <c r="Q22" i="2"/>
  <c r="O28" i="2"/>
  <c r="W209" i="2" s="1"/>
  <c r="O24" i="2"/>
  <c r="W205" i="2" s="1"/>
  <c r="N23" i="2"/>
  <c r="W189" i="2" s="1"/>
  <c r="M22" i="2"/>
  <c r="O20" i="2"/>
  <c r="W201" i="2" s="1"/>
  <c r="I28" i="2"/>
  <c r="W119" i="2" s="1"/>
  <c r="H27" i="2"/>
  <c r="AT59" i="2" s="1"/>
  <c r="BJ27" i="2" s="1"/>
  <c r="BJ43" i="2" s="1"/>
  <c r="BK76" i="2" s="1"/>
  <c r="I24" i="2"/>
  <c r="W115" i="2" s="1"/>
  <c r="H23" i="2"/>
  <c r="G22" i="2"/>
  <c r="I20" i="2"/>
  <c r="W111" i="2" s="1"/>
  <c r="O29" i="2"/>
  <c r="W210" i="2" s="1"/>
  <c r="O21" i="2"/>
  <c r="W202" i="2" s="1"/>
  <c r="N26" i="2"/>
  <c r="W192" i="2" s="1"/>
  <c r="L27" i="2"/>
  <c r="L26" i="2"/>
  <c r="K28" i="2"/>
  <c r="W149" i="2" s="1"/>
  <c r="J27" i="2"/>
  <c r="J22" i="2"/>
  <c r="I26" i="2"/>
  <c r="W117" i="2" s="1"/>
  <c r="H26" i="2"/>
  <c r="W102" i="2" s="1"/>
  <c r="H22" i="2"/>
  <c r="W98" i="2" s="1"/>
  <c r="G26" i="2"/>
  <c r="G23" i="2"/>
  <c r="K20" i="2"/>
  <c r="W141" i="2" s="1"/>
  <c r="H21" i="2"/>
  <c r="AT53" i="2" s="1"/>
  <c r="BJ21" i="2" s="1"/>
  <c r="BJ37" i="2" s="1"/>
  <c r="BK70" i="2" s="1"/>
  <c r="J23" i="2"/>
  <c r="AV55" i="2" s="1"/>
  <c r="BL23" i="2" s="1"/>
  <c r="BL39" i="2" s="1"/>
  <c r="BM72" i="2" s="1"/>
  <c r="R23" i="2"/>
  <c r="W249" i="2" s="1"/>
  <c r="K24" i="2"/>
  <c r="W145" i="2" s="1"/>
  <c r="H25" i="2"/>
  <c r="W101" i="2" s="1"/>
  <c r="F20" i="2"/>
  <c r="AA4" i="2" s="1"/>
  <c r="AA66" i="2" s="1"/>
  <c r="AB66" i="2" s="1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U9" i="2"/>
  <c r="B20" i="2"/>
  <c r="AM20" i="2" s="1"/>
  <c r="AN20" i="2" s="1"/>
  <c r="AN36" i="2" s="1"/>
  <c r="AO69" i="2" s="1"/>
  <c r="R20" i="2"/>
  <c r="W246" i="2" s="1"/>
  <c r="R21" i="2"/>
  <c r="W247" i="2" s="1"/>
  <c r="R22" i="2"/>
  <c r="W248" i="2" s="1"/>
  <c r="R25" i="2"/>
  <c r="W251" i="2" s="1"/>
  <c r="R26" i="2"/>
  <c r="W252" i="2" s="1"/>
  <c r="R29" i="2"/>
  <c r="W255" i="2" s="1"/>
  <c r="R30" i="2"/>
  <c r="W256" i="2" s="1"/>
  <c r="R31" i="2"/>
  <c r="R32" i="2"/>
  <c r="BD64" i="2" s="1"/>
  <c r="BT32" i="2" s="1"/>
  <c r="BT48" i="2" s="1"/>
  <c r="BU81" i="2" s="1"/>
  <c r="R33" i="2"/>
  <c r="BD65" i="2" s="1"/>
  <c r="BT33" i="2" s="1"/>
  <c r="BT49" i="2" s="1"/>
  <c r="BU82" i="2" s="1"/>
  <c r="R34" i="2"/>
  <c r="W260" i="2" s="1"/>
  <c r="N20" i="2"/>
  <c r="W186" i="2" s="1"/>
  <c r="P20" i="2"/>
  <c r="W216" i="2" s="1"/>
  <c r="Q20" i="2"/>
  <c r="W231" i="2" s="1"/>
  <c r="N21" i="2"/>
  <c r="W187" i="2" s="1"/>
  <c r="Q21" i="2"/>
  <c r="W232" i="2" s="1"/>
  <c r="N22" i="2"/>
  <c r="W188" i="2" s="1"/>
  <c r="O22" i="2"/>
  <c r="W203" i="2" s="1"/>
  <c r="P22" i="2"/>
  <c r="W218" i="2" s="1"/>
  <c r="O23" i="2"/>
  <c r="W204" i="2" s="1"/>
  <c r="P23" i="2"/>
  <c r="W219" i="2" s="1"/>
  <c r="N24" i="2"/>
  <c r="W190" i="2" s="1"/>
  <c r="P24" i="2"/>
  <c r="W220" i="2" s="1"/>
  <c r="Q24" i="2"/>
  <c r="W235" i="2" s="1"/>
  <c r="N25" i="2"/>
  <c r="AZ57" i="2" s="1"/>
  <c r="BP25" i="2" s="1"/>
  <c r="BP41" i="2" s="1"/>
  <c r="BQ74" i="2" s="1"/>
  <c r="Q25" i="2"/>
  <c r="W236" i="2" s="1"/>
  <c r="O26" i="2"/>
  <c r="BA58" i="2" s="1"/>
  <c r="BQ26" i="2" s="1"/>
  <c r="BQ42" i="2" s="1"/>
  <c r="BR75" i="2" s="1"/>
  <c r="O27" i="2"/>
  <c r="W208" i="2" s="1"/>
  <c r="P27" i="2"/>
  <c r="W223" i="2" s="1"/>
  <c r="Q27" i="2"/>
  <c r="BC59" i="2" s="1"/>
  <c r="BS27" i="2" s="1"/>
  <c r="BS43" i="2" s="1"/>
  <c r="BT76" i="2" s="1"/>
  <c r="N28" i="2"/>
  <c r="W194" i="2" s="1"/>
  <c r="P28" i="2"/>
  <c r="W224" i="2" s="1"/>
  <c r="Q28" i="2"/>
  <c r="W239" i="2" s="1"/>
  <c r="N29" i="2"/>
  <c r="W195" i="2" s="1"/>
  <c r="Q29" i="2"/>
  <c r="W240" i="2" s="1"/>
  <c r="N30" i="2"/>
  <c r="W196" i="2" s="1"/>
  <c r="O30" i="2"/>
  <c r="BA62" i="2" s="1"/>
  <c r="BQ30" i="2" s="1"/>
  <c r="BQ46" i="2" s="1"/>
  <c r="BR79" i="2" s="1"/>
  <c r="P30" i="2"/>
  <c r="BB62" i="2" s="1"/>
  <c r="BR30" i="2" s="1"/>
  <c r="BR46" i="2" s="1"/>
  <c r="BS79" i="2" s="1"/>
  <c r="Q30" i="2"/>
  <c r="BC62" i="2" s="1"/>
  <c r="BS30" i="2" s="1"/>
  <c r="BS46" i="2" s="1"/>
  <c r="BT79" i="2" s="1"/>
  <c r="N31" i="2"/>
  <c r="O31" i="2"/>
  <c r="W212" i="2" s="1"/>
  <c r="P31" i="2"/>
  <c r="BB63" i="2" s="1"/>
  <c r="BR31" i="2" s="1"/>
  <c r="BR47" i="2" s="1"/>
  <c r="BS80" i="2" s="1"/>
  <c r="Q31" i="2"/>
  <c r="BC63" i="2" s="1"/>
  <c r="BS31" i="2" s="1"/>
  <c r="BS47" i="2" s="1"/>
  <c r="BT80" i="2" s="1"/>
  <c r="N32" i="2"/>
  <c r="AZ64" i="2" s="1"/>
  <c r="BP32" i="2" s="1"/>
  <c r="BP48" i="2" s="1"/>
  <c r="BQ81" i="2" s="1"/>
  <c r="O32" i="2"/>
  <c r="BA64" i="2" s="1"/>
  <c r="BQ32" i="2" s="1"/>
  <c r="BQ48" i="2" s="1"/>
  <c r="BR81" i="2" s="1"/>
  <c r="P32" i="2"/>
  <c r="W228" i="2" s="1"/>
  <c r="Q32" i="2"/>
  <c r="BC64" i="2" s="1"/>
  <c r="BS32" i="2" s="1"/>
  <c r="BS48" i="2" s="1"/>
  <c r="BT81" i="2" s="1"/>
  <c r="N33" i="2"/>
  <c r="O33" i="2"/>
  <c r="BA65" i="2" s="1"/>
  <c r="BQ33" i="2" s="1"/>
  <c r="BQ49" i="2" s="1"/>
  <c r="BR82" i="2" s="1"/>
  <c r="P33" i="2"/>
  <c r="BB65" i="2" s="1"/>
  <c r="BR33" i="2" s="1"/>
  <c r="BR49" i="2" s="1"/>
  <c r="BS82" i="2" s="1"/>
  <c r="Q33" i="2"/>
  <c r="W244" i="2" s="1"/>
  <c r="N34" i="2"/>
  <c r="W200" i="2" s="1"/>
  <c r="O34" i="2"/>
  <c r="BA66" i="2" s="1"/>
  <c r="BQ34" i="2" s="1"/>
  <c r="BQ50" i="2" s="1"/>
  <c r="BR83" i="2" s="1"/>
  <c r="P34" i="2"/>
  <c r="W230" i="2" s="1"/>
  <c r="Q34" i="2"/>
  <c r="BC66" i="2" s="1"/>
  <c r="BS34" i="2" s="1"/>
  <c r="BS50" i="2" s="1"/>
  <c r="BT83" i="2" s="1"/>
  <c r="E20" i="2"/>
  <c r="G20" i="2"/>
  <c r="W81" i="2" s="1"/>
  <c r="H20" i="2"/>
  <c r="W96" i="2" s="1"/>
  <c r="J20" i="2"/>
  <c r="W126" i="2" s="1"/>
  <c r="L20" i="2"/>
  <c r="W156" i="2" s="1"/>
  <c r="M20" i="2"/>
  <c r="AY52" i="2" s="1"/>
  <c r="BO20" i="2" s="1"/>
  <c r="BO36" i="2" s="1"/>
  <c r="BP69" i="2" s="1"/>
  <c r="G21" i="2"/>
  <c r="W82" i="2" s="1"/>
  <c r="I21" i="2"/>
  <c r="W112" i="2" s="1"/>
  <c r="J21" i="2"/>
  <c r="W127" i="2" s="1"/>
  <c r="K21" i="2"/>
  <c r="W142" i="2" s="1"/>
  <c r="M21" i="2"/>
  <c r="W172" i="2" s="1"/>
  <c r="K22" i="2"/>
  <c r="W143" i="2" s="1"/>
  <c r="I23" i="2"/>
  <c r="W114" i="2" s="1"/>
  <c r="K23" i="2"/>
  <c r="W144" i="2" s="1"/>
  <c r="M23" i="2"/>
  <c r="W174" i="2" s="1"/>
  <c r="G24" i="2"/>
  <c r="W85" i="2" s="1"/>
  <c r="H24" i="2"/>
  <c r="W100" i="2" s="1"/>
  <c r="J24" i="2"/>
  <c r="W130" i="2" s="1"/>
  <c r="L24" i="2"/>
  <c r="W160" i="2" s="1"/>
  <c r="M24" i="2"/>
  <c r="AY56" i="2" s="1"/>
  <c r="BO24" i="2" s="1"/>
  <c r="BO40" i="2" s="1"/>
  <c r="BP73" i="2" s="1"/>
  <c r="G25" i="2"/>
  <c r="W86" i="2" s="1"/>
  <c r="I25" i="2"/>
  <c r="W116" i="2" s="1"/>
  <c r="J25" i="2"/>
  <c r="W131" i="2" s="1"/>
  <c r="K25" i="2"/>
  <c r="W146" i="2" s="1"/>
  <c r="M25" i="2"/>
  <c r="W176" i="2" s="1"/>
  <c r="J26" i="2"/>
  <c r="W132" i="2" s="1"/>
  <c r="K26" i="2"/>
  <c r="W147" i="2" s="1"/>
  <c r="G27" i="2"/>
  <c r="W88" i="2" s="1"/>
  <c r="I27" i="2"/>
  <c r="W118" i="2" s="1"/>
  <c r="K27" i="2"/>
  <c r="W148" i="2" s="1"/>
  <c r="G28" i="2"/>
  <c r="W89" i="2" s="1"/>
  <c r="H28" i="2"/>
  <c r="W104" i="2" s="1"/>
  <c r="J28" i="2"/>
  <c r="AV60" i="2" s="1"/>
  <c r="BL28" i="2" s="1"/>
  <c r="BL44" i="2" s="1"/>
  <c r="BM77" i="2" s="1"/>
  <c r="L28" i="2"/>
  <c r="W164" i="2" s="1"/>
  <c r="M28" i="2"/>
  <c r="W179" i="2" s="1"/>
  <c r="G29" i="2"/>
  <c r="W90" i="2" s="1"/>
  <c r="H29" i="2"/>
  <c r="W105" i="2" s="1"/>
  <c r="I29" i="2"/>
  <c r="W120" i="2" s="1"/>
  <c r="J29" i="2"/>
  <c r="W135" i="2" s="1"/>
  <c r="K29" i="2"/>
  <c r="AW61" i="2" s="1"/>
  <c r="BM29" i="2" s="1"/>
  <c r="BM45" i="2" s="1"/>
  <c r="BN78" i="2" s="1"/>
  <c r="M29" i="2"/>
  <c r="W180" i="2" s="1"/>
  <c r="D30" i="2"/>
  <c r="W46" i="2" s="1"/>
  <c r="X46" i="2" s="1"/>
  <c r="E30" i="2"/>
  <c r="AQ62" i="2" s="1"/>
  <c r="BG30" i="2" s="1"/>
  <c r="BG46" i="2" s="1"/>
  <c r="BH79" i="2" s="1"/>
  <c r="F30" i="2"/>
  <c r="W76" i="2" s="1"/>
  <c r="G30" i="2"/>
  <c r="H30" i="2"/>
  <c r="AT62" i="2" s="1"/>
  <c r="BJ30" i="2" s="1"/>
  <c r="BJ46" i="2" s="1"/>
  <c r="BK79" i="2" s="1"/>
  <c r="I30" i="2"/>
  <c r="AU62" i="2" s="1"/>
  <c r="BK30" i="2" s="1"/>
  <c r="BK46" i="2" s="1"/>
  <c r="BL79" i="2" s="1"/>
  <c r="J30" i="2"/>
  <c r="W136" i="2" s="1"/>
  <c r="K30" i="2"/>
  <c r="L30" i="2"/>
  <c r="AX62" i="2" s="1"/>
  <c r="BN30" i="2" s="1"/>
  <c r="BN46" i="2" s="1"/>
  <c r="BO79" i="2" s="1"/>
  <c r="M30" i="2"/>
  <c r="AY62" i="2" s="1"/>
  <c r="BO30" i="2" s="1"/>
  <c r="BO46" i="2" s="1"/>
  <c r="BP79" i="2" s="1"/>
  <c r="D31" i="2"/>
  <c r="AP63" i="2" s="1"/>
  <c r="BF31" i="2" s="1"/>
  <c r="BF47" i="2" s="1"/>
  <c r="BG80" i="2" s="1"/>
  <c r="E31" i="2"/>
  <c r="F31" i="2"/>
  <c r="AR63" i="2" s="1"/>
  <c r="BH31" i="2" s="1"/>
  <c r="BH47" i="2" s="1"/>
  <c r="BI80" i="2" s="1"/>
  <c r="G31" i="2"/>
  <c r="W92" i="2" s="1"/>
  <c r="H31" i="2"/>
  <c r="AT63" i="2" s="1"/>
  <c r="BJ31" i="2" s="1"/>
  <c r="BJ47" i="2" s="1"/>
  <c r="BK80" i="2" s="1"/>
  <c r="I31" i="2"/>
  <c r="AU63" i="2" s="1"/>
  <c r="BK31" i="2" s="1"/>
  <c r="BK47" i="2" s="1"/>
  <c r="BL80" i="2" s="1"/>
  <c r="J31" i="2"/>
  <c r="AV63" i="2" s="1"/>
  <c r="BL31" i="2" s="1"/>
  <c r="BL47" i="2" s="1"/>
  <c r="BM80" i="2" s="1"/>
  <c r="K31" i="2"/>
  <c r="W152" i="2" s="1"/>
  <c r="L31" i="2"/>
  <c r="AX63" i="2" s="1"/>
  <c r="BN31" i="2" s="1"/>
  <c r="BN47" i="2" s="1"/>
  <c r="BO80" i="2" s="1"/>
  <c r="M31" i="2"/>
  <c r="D32" i="2"/>
  <c r="AP64" i="2" s="1"/>
  <c r="BF32" i="2" s="1"/>
  <c r="BF48" i="2" s="1"/>
  <c r="BG81" i="2" s="1"/>
  <c r="E32" i="2"/>
  <c r="AQ64" i="2" s="1"/>
  <c r="BG32" i="2" s="1"/>
  <c r="BG48" i="2" s="1"/>
  <c r="BH81" i="2" s="1"/>
  <c r="F32" i="2"/>
  <c r="W78" i="2" s="1"/>
  <c r="G32" i="2"/>
  <c r="H32" i="2"/>
  <c r="W108" i="2" s="1"/>
  <c r="I32" i="2"/>
  <c r="AU64" i="2" s="1"/>
  <c r="BK32" i="2" s="1"/>
  <c r="BK48" i="2" s="1"/>
  <c r="BL81" i="2" s="1"/>
  <c r="J32" i="2"/>
  <c r="AV64" i="2" s="1"/>
  <c r="BL32" i="2" s="1"/>
  <c r="BL48" i="2" s="1"/>
  <c r="BM81" i="2" s="1"/>
  <c r="K32" i="2"/>
  <c r="L32" i="2"/>
  <c r="W168" i="2" s="1"/>
  <c r="M32" i="2"/>
  <c r="AY64" i="2" s="1"/>
  <c r="BO32" i="2" s="1"/>
  <c r="BO48" i="2" s="1"/>
  <c r="BP81" i="2" s="1"/>
  <c r="D33" i="2"/>
  <c r="AP65" i="2" s="1"/>
  <c r="BF33" i="2" s="1"/>
  <c r="BF49" i="2" s="1"/>
  <c r="BG82" i="2" s="1"/>
  <c r="E33" i="2"/>
  <c r="AQ65" i="2" s="1"/>
  <c r="BG33" i="2" s="1"/>
  <c r="BG49" i="2" s="1"/>
  <c r="BH82" i="2" s="1"/>
  <c r="F33" i="2"/>
  <c r="AR65" i="2" s="1"/>
  <c r="BH33" i="2" s="1"/>
  <c r="BH49" i="2" s="1"/>
  <c r="BI82" i="2" s="1"/>
  <c r="G33" i="2"/>
  <c r="W94" i="2" s="1"/>
  <c r="H33" i="2"/>
  <c r="AT65" i="2" s="1"/>
  <c r="BJ33" i="2" s="1"/>
  <c r="BJ49" i="2" s="1"/>
  <c r="BK82" i="2" s="1"/>
  <c r="I33" i="2"/>
  <c r="W124" i="2" s="1"/>
  <c r="J33" i="2"/>
  <c r="AV65" i="2" s="1"/>
  <c r="BL33" i="2" s="1"/>
  <c r="BL49" i="2" s="1"/>
  <c r="BM82" i="2" s="1"/>
  <c r="K33" i="2"/>
  <c r="AW65" i="2" s="1"/>
  <c r="BM33" i="2" s="1"/>
  <c r="BM49" i="2" s="1"/>
  <c r="BN82" i="2" s="1"/>
  <c r="L33" i="2"/>
  <c r="AX65" i="2" s="1"/>
  <c r="BN33" i="2" s="1"/>
  <c r="BN49" i="2" s="1"/>
  <c r="BO82" i="2" s="1"/>
  <c r="M33" i="2"/>
  <c r="W184" i="2" s="1"/>
  <c r="D34" i="2"/>
  <c r="AP66" i="2" s="1"/>
  <c r="BF34" i="2" s="1"/>
  <c r="BF50" i="2" s="1"/>
  <c r="BG83" i="2" s="1"/>
  <c r="E34" i="2"/>
  <c r="AQ66" i="2" s="1"/>
  <c r="BG34" i="2" s="1"/>
  <c r="BG50" i="2" s="1"/>
  <c r="BH83" i="2" s="1"/>
  <c r="F34" i="2"/>
  <c r="W80" i="2" s="1"/>
  <c r="G34" i="2"/>
  <c r="H34" i="2"/>
  <c r="AT66" i="2" s="1"/>
  <c r="BJ34" i="2" s="1"/>
  <c r="BJ50" i="2" s="1"/>
  <c r="BK83" i="2" s="1"/>
  <c r="I34" i="2"/>
  <c r="AU66" i="2" s="1"/>
  <c r="BK34" i="2" s="1"/>
  <c r="BK50" i="2" s="1"/>
  <c r="BL83" i="2" s="1"/>
  <c r="J34" i="2"/>
  <c r="W140" i="2" s="1"/>
  <c r="K34" i="2"/>
  <c r="L34" i="2"/>
  <c r="AX66" i="2" s="1"/>
  <c r="BN34" i="2" s="1"/>
  <c r="BN50" i="2" s="1"/>
  <c r="BO83" i="2" s="1"/>
  <c r="M34" i="2"/>
  <c r="AY66" i="2" s="1"/>
  <c r="BO34" i="2" s="1"/>
  <c r="BO50" i="2" s="1"/>
  <c r="BP83" i="2" s="1"/>
  <c r="C30" i="2"/>
  <c r="W31" i="2" s="1"/>
  <c r="X31" i="2" s="1"/>
  <c r="C31" i="2"/>
  <c r="C32" i="2"/>
  <c r="AO64" i="2" s="1"/>
  <c r="BE32" i="2" s="1"/>
  <c r="BE48" i="2" s="1"/>
  <c r="BF81" i="2" s="1"/>
  <c r="C33" i="2"/>
  <c r="AO65" i="2" s="1"/>
  <c r="BE33" i="2" s="1"/>
  <c r="BE49" i="2" s="1"/>
  <c r="BF82" i="2" s="1"/>
  <c r="C34" i="2"/>
  <c r="AO66" i="2" s="1"/>
  <c r="BE34" i="2" s="1"/>
  <c r="BE50" i="2" s="1"/>
  <c r="BF83" i="2" s="1"/>
  <c r="C20" i="2"/>
  <c r="X4" i="2" s="1"/>
  <c r="AA21" i="2" s="1"/>
  <c r="AB21" i="2" s="1"/>
  <c r="X3" i="2"/>
  <c r="BF3" i="2" s="1"/>
  <c r="CN3" i="2" s="1"/>
  <c r="Y3" i="2"/>
  <c r="BG3" i="2" s="1"/>
  <c r="CO3" i="2" s="1"/>
  <c r="BD30" i="6" l="1"/>
  <c r="Y256" i="6" s="1"/>
  <c r="AA256" i="6"/>
  <c r="AB256" i="6" s="1"/>
  <c r="BC31" i="6"/>
  <c r="BC47" i="6" s="1"/>
  <c r="BD80" i="6" s="1"/>
  <c r="AA242" i="6"/>
  <c r="AB242" i="6" s="1"/>
  <c r="BC31" i="4"/>
  <c r="Y242" i="4" s="1"/>
  <c r="AA242" i="4"/>
  <c r="AB242" i="4" s="1"/>
  <c r="BD31" i="4"/>
  <c r="BD47" i="4" s="1"/>
  <c r="BE80" i="4" s="1"/>
  <c r="AA257" i="4"/>
  <c r="AB257" i="4" s="1"/>
  <c r="BC32" i="4"/>
  <c r="Y243" i="4" s="1"/>
  <c r="AA243" i="4"/>
  <c r="AB243" i="4" s="1"/>
  <c r="BC20" i="6"/>
  <c r="Y231" i="6" s="1"/>
  <c r="AA231" i="6"/>
  <c r="AB231" i="6" s="1"/>
  <c r="AP30" i="6"/>
  <c r="Y46" i="6" s="1"/>
  <c r="AA46" i="6"/>
  <c r="AB46" i="6" s="1"/>
  <c r="BD32" i="6"/>
  <c r="Y258" i="6" s="1"/>
  <c r="AA258" i="6"/>
  <c r="AB258" i="6" s="1"/>
  <c r="BC17" i="6"/>
  <c r="BT17" i="6" s="1"/>
  <c r="AA244" i="6"/>
  <c r="AB244" i="6" s="1"/>
  <c r="AP34" i="6"/>
  <c r="AP50" i="6" s="1"/>
  <c r="AQ83" i="6" s="1"/>
  <c r="AA50" i="6"/>
  <c r="AB50" i="6" s="1"/>
  <c r="AU9" i="7"/>
  <c r="CC9" i="7" s="1"/>
  <c r="CT9" i="7" s="1"/>
  <c r="AA116" i="7"/>
  <c r="AB116" i="7" s="1"/>
  <c r="BD20" i="4"/>
  <c r="Y246" i="4" s="1"/>
  <c r="AA246" i="4"/>
  <c r="AB246" i="4" s="1"/>
  <c r="AO32" i="4"/>
  <c r="AO48" i="4" s="1"/>
  <c r="AP81" i="4" s="1"/>
  <c r="AA33" i="4"/>
  <c r="AB33" i="4" s="1"/>
  <c r="BD33" i="4"/>
  <c r="Y259" i="4" s="1"/>
  <c r="AA259" i="4"/>
  <c r="AB259" i="4" s="1"/>
  <c r="BC34" i="4"/>
  <c r="Y245" i="4" s="1"/>
  <c r="AA245" i="4"/>
  <c r="AB245" i="4" s="1"/>
  <c r="AQ31" i="6"/>
  <c r="Y62" i="6" s="1"/>
  <c r="AA62" i="6"/>
  <c r="AB62" i="6" s="1"/>
  <c r="AP32" i="6"/>
  <c r="Y48" i="6" s="1"/>
  <c r="AA48" i="6"/>
  <c r="AB48" i="6" s="1"/>
  <c r="BD34" i="6"/>
  <c r="BD50" i="6" s="1"/>
  <c r="BE83" i="6" s="1"/>
  <c r="AA260" i="6"/>
  <c r="AB260" i="6" s="1"/>
  <c r="BC32" i="6"/>
  <c r="Y243" i="6" s="1"/>
  <c r="AA243" i="6"/>
  <c r="AB243" i="6" s="1"/>
  <c r="BD20" i="6"/>
  <c r="BD36" i="6" s="1"/>
  <c r="BE69" i="6" s="1"/>
  <c r="AA246" i="6"/>
  <c r="AB246" i="6" s="1"/>
  <c r="BC30" i="6"/>
  <c r="Y241" i="6" s="1"/>
  <c r="AA241" i="6"/>
  <c r="AB241" i="6" s="1"/>
  <c r="AP31" i="6"/>
  <c r="AP47" i="6" s="1"/>
  <c r="AQ80" i="6" s="1"/>
  <c r="AA47" i="6"/>
  <c r="AB47" i="6" s="1"/>
  <c r="BD33" i="6"/>
  <c r="Y259" i="6" s="1"/>
  <c r="AA259" i="6"/>
  <c r="AB259" i="6" s="1"/>
  <c r="BC34" i="6"/>
  <c r="Y245" i="6" s="1"/>
  <c r="AA245" i="6"/>
  <c r="AB245" i="6" s="1"/>
  <c r="W122" i="2"/>
  <c r="X122" i="2" s="1"/>
  <c r="AT64" i="2"/>
  <c r="BJ32" i="2" s="1"/>
  <c r="BJ48" i="2" s="1"/>
  <c r="BK81" i="2" s="1"/>
  <c r="AJ16" i="6"/>
  <c r="AA213" i="6" s="1"/>
  <c r="AB213" i="6" s="1"/>
  <c r="W166" i="2"/>
  <c r="W214" i="2"/>
  <c r="AR62" i="2"/>
  <c r="BH30" i="2" s="1"/>
  <c r="BH46" i="2" s="1"/>
  <c r="BI79" i="2" s="1"/>
  <c r="W110" i="2"/>
  <c r="AY65" i="2"/>
  <c r="BO33" i="2" s="1"/>
  <c r="BO49" i="2" s="1"/>
  <c r="BP82" i="2" s="1"/>
  <c r="W121" i="2"/>
  <c r="X121" i="2" s="1"/>
  <c r="AV66" i="2"/>
  <c r="BL34" i="2" s="1"/>
  <c r="BL50" i="2" s="1"/>
  <c r="BM83" i="2" s="1"/>
  <c r="AS63" i="2"/>
  <c r="BI31" i="2" s="1"/>
  <c r="BI47" i="2" s="1"/>
  <c r="BJ80" i="2" s="1"/>
  <c r="W65" i="2"/>
  <c r="X65" i="2" s="1"/>
  <c r="W106" i="2"/>
  <c r="X106" i="2" s="1"/>
  <c r="W138" i="2"/>
  <c r="W185" i="2"/>
  <c r="X185" i="2" s="1"/>
  <c r="W227" i="2"/>
  <c r="X227" i="2" s="1"/>
  <c r="W258" i="2"/>
  <c r="X258" i="2" s="1"/>
  <c r="AR66" i="2"/>
  <c r="BH34" i="2" s="1"/>
  <c r="BH50" i="2" s="1"/>
  <c r="BI83" i="2" s="1"/>
  <c r="BB64" i="2"/>
  <c r="BR32" i="2" s="1"/>
  <c r="BR48" i="2" s="1"/>
  <c r="BS81" i="2" s="1"/>
  <c r="BD62" i="2"/>
  <c r="BT30" i="2" s="1"/>
  <c r="BT46" i="2" s="1"/>
  <c r="BU79" i="2" s="1"/>
  <c r="W71" i="7"/>
  <c r="X71" i="7" s="1"/>
  <c r="AR57" i="7"/>
  <c r="BH25" i="7" s="1"/>
  <c r="BH41" i="7" s="1"/>
  <c r="BI74" i="7" s="1"/>
  <c r="W259" i="2"/>
  <c r="X259" i="2" s="1"/>
  <c r="W63" i="2"/>
  <c r="X63" i="2" s="1"/>
  <c r="W125" i="2"/>
  <c r="X125" i="2" s="1"/>
  <c r="W154" i="2"/>
  <c r="X154" i="2" s="1"/>
  <c r="W181" i="2"/>
  <c r="X181" i="2" s="1"/>
  <c r="W226" i="2"/>
  <c r="X226" i="2" s="1"/>
  <c r="AX64" i="2"/>
  <c r="BN32" i="2" s="1"/>
  <c r="BN48" i="2" s="1"/>
  <c r="BO81" i="2" s="1"/>
  <c r="BA63" i="2"/>
  <c r="BQ31" i="2" s="1"/>
  <c r="BQ47" i="2" s="1"/>
  <c r="BR80" i="2" s="1"/>
  <c r="AZ62" i="2"/>
  <c r="BP30" i="2" s="1"/>
  <c r="BP46" i="2" s="1"/>
  <c r="BQ79" i="2" s="1"/>
  <c r="AD18" i="6"/>
  <c r="AA125" i="6" s="1"/>
  <c r="AB125" i="6" s="1"/>
  <c r="AB16" i="6"/>
  <c r="AA93" i="6" s="1"/>
  <c r="AB93" i="6" s="1"/>
  <c r="AP57" i="7"/>
  <c r="BF25" i="7" s="1"/>
  <c r="BF41" i="7" s="1"/>
  <c r="BG74" i="7" s="1"/>
  <c r="W41" i="7"/>
  <c r="X41" i="7" s="1"/>
  <c r="W61" i="2"/>
  <c r="X61" i="2" s="1"/>
  <c r="W170" i="2"/>
  <c r="X170" i="2" s="1"/>
  <c r="W242" i="2"/>
  <c r="X242" i="2" s="1"/>
  <c r="BD66" i="2"/>
  <c r="BT34" i="2" s="1"/>
  <c r="BT50" i="2" s="1"/>
  <c r="BU83" i="2" s="1"/>
  <c r="BC65" i="2"/>
  <c r="BS33" i="2" s="1"/>
  <c r="BS49" i="2" s="1"/>
  <c r="BT82" i="2" s="1"/>
  <c r="AW63" i="2"/>
  <c r="BM31" i="2" s="1"/>
  <c r="BM47" i="2" s="1"/>
  <c r="BN80" i="2" s="1"/>
  <c r="AV62" i="2"/>
  <c r="BL30" i="2" s="1"/>
  <c r="BL46" i="2" s="1"/>
  <c r="BM79" i="2" s="1"/>
  <c r="X16" i="6"/>
  <c r="AM15" i="6"/>
  <c r="Y40" i="7"/>
  <c r="BZ8" i="7"/>
  <c r="CQ8" i="7" s="1"/>
  <c r="Y70" i="7"/>
  <c r="BG8" i="7"/>
  <c r="AU25" i="7"/>
  <c r="Y116" i="7" s="1"/>
  <c r="AQ40" i="7"/>
  <c r="AR73" i="7" s="1"/>
  <c r="BH8" i="7"/>
  <c r="AR25" i="7"/>
  <c r="Y71" i="7" s="1"/>
  <c r="AR9" i="7"/>
  <c r="BZ9" i="7" s="1"/>
  <c r="CQ9" i="7" s="1"/>
  <c r="AP25" i="7"/>
  <c r="Y41" i="7" s="1"/>
  <c r="AP9" i="7"/>
  <c r="BX9" i="7" s="1"/>
  <c r="CO9" i="7" s="1"/>
  <c r="AO38" i="7"/>
  <c r="AP71" i="7" s="1"/>
  <c r="Y23" i="7"/>
  <c r="Y85" i="7"/>
  <c r="AS40" i="7"/>
  <c r="AT73" i="7" s="1"/>
  <c r="CK8" i="7"/>
  <c r="DB8" i="7" s="1"/>
  <c r="BT8" i="7"/>
  <c r="AC10" i="7"/>
  <c r="AA102" i="7" s="1"/>
  <c r="AB102" i="7" s="1"/>
  <c r="AD10" i="7"/>
  <c r="AA117" i="7" s="1"/>
  <c r="AB117" i="7" s="1"/>
  <c r="AB10" i="7"/>
  <c r="AA87" i="7" s="1"/>
  <c r="AB87" i="7" s="1"/>
  <c r="AE10" i="7"/>
  <c r="AA132" i="7" s="1"/>
  <c r="AB132" i="7" s="1"/>
  <c r="AJ10" i="7"/>
  <c r="AA207" i="7" s="1"/>
  <c r="AB207" i="7" s="1"/>
  <c r="AH10" i="7"/>
  <c r="AA177" i="7" s="1"/>
  <c r="AB177" i="7" s="1"/>
  <c r="AG10" i="7"/>
  <c r="AA162" i="7" s="1"/>
  <c r="AB162" i="7" s="1"/>
  <c r="AI10" i="7"/>
  <c r="AA192" i="7" s="1"/>
  <c r="AB192" i="7" s="1"/>
  <c r="AK10" i="7"/>
  <c r="AA222" i="7" s="1"/>
  <c r="AB222" i="7" s="1"/>
  <c r="AL10" i="7"/>
  <c r="AA237" i="7" s="1"/>
  <c r="AB237" i="7" s="1"/>
  <c r="AF10" i="7"/>
  <c r="AA147" i="7" s="1"/>
  <c r="AB147" i="7" s="1"/>
  <c r="AM10" i="7"/>
  <c r="AA252" i="7" s="1"/>
  <c r="AB252" i="7" s="1"/>
  <c r="B26" i="7"/>
  <c r="AM26" i="7" s="1"/>
  <c r="AN26" i="7" s="1"/>
  <c r="AN42" i="7" s="1"/>
  <c r="AO75" i="7" s="1"/>
  <c r="BD25" i="7"/>
  <c r="BD9" i="7"/>
  <c r="Y100" i="7"/>
  <c r="AT40" i="7"/>
  <c r="AU73" i="7" s="1"/>
  <c r="CL8" i="7"/>
  <c r="DC8" i="7" s="1"/>
  <c r="BU8" i="7"/>
  <c r="W25" i="7"/>
  <c r="X25" i="7" s="1"/>
  <c r="AT25" i="7"/>
  <c r="AT9" i="7"/>
  <c r="CB8" i="7"/>
  <c r="CS8" i="7" s="1"/>
  <c r="BK8" i="7"/>
  <c r="Y250" i="7"/>
  <c r="BD40" i="7"/>
  <c r="BE73" i="7" s="1"/>
  <c r="AO24" i="7"/>
  <c r="AO8" i="7"/>
  <c r="AR23" i="7"/>
  <c r="AR7" i="7"/>
  <c r="AS9" i="7"/>
  <c r="AS25" i="7"/>
  <c r="AQ39" i="7"/>
  <c r="AR72" i="7" s="1"/>
  <c r="Y54" i="7"/>
  <c r="BF6" i="7"/>
  <c r="BW6" i="7"/>
  <c r="CN6" i="7" s="1"/>
  <c r="CA8" i="7"/>
  <c r="CR8" i="7" s="1"/>
  <c r="BJ8" i="7"/>
  <c r="AO23" i="7"/>
  <c r="AO7" i="7"/>
  <c r="Y235" i="7"/>
  <c r="BC40" i="7"/>
  <c r="BD73" i="7" s="1"/>
  <c r="AO56" i="7"/>
  <c r="BE24" i="7" s="1"/>
  <c r="BE40" i="7" s="1"/>
  <c r="BF73" i="7" s="1"/>
  <c r="E25" i="7"/>
  <c r="Z9" i="7" s="1"/>
  <c r="AA56" i="7" s="1"/>
  <c r="AB56" i="7" s="1"/>
  <c r="C25" i="7"/>
  <c r="X9" i="7" s="1"/>
  <c r="AA26" i="7" s="1"/>
  <c r="AB26" i="7" s="1"/>
  <c r="BC9" i="7"/>
  <c r="BC25" i="7"/>
  <c r="BY7" i="7"/>
  <c r="CP7" i="7" s="1"/>
  <c r="BH7" i="7"/>
  <c r="AG17" i="6"/>
  <c r="AA169" i="6" s="1"/>
  <c r="AB169" i="6" s="1"/>
  <c r="Y17" i="6"/>
  <c r="AH14" i="6"/>
  <c r="AA181" i="6" s="1"/>
  <c r="AB181" i="6" s="1"/>
  <c r="W35" i="6"/>
  <c r="X35" i="6" s="1"/>
  <c r="AX65" i="6"/>
  <c r="BN33" i="6" s="1"/>
  <c r="BN49" i="6" s="1"/>
  <c r="BO82" i="6" s="1"/>
  <c r="X15" i="6"/>
  <c r="Z14" i="6"/>
  <c r="AQ14" i="6" s="1"/>
  <c r="AX56" i="6"/>
  <c r="BN24" i="6" s="1"/>
  <c r="BN40" i="6" s="1"/>
  <c r="BO73" i="6" s="1"/>
  <c r="X18" i="6"/>
  <c r="X14" i="6"/>
  <c r="AQ62" i="6"/>
  <c r="BG30" i="6" s="1"/>
  <c r="BG46" i="6" s="1"/>
  <c r="BH79" i="6" s="1"/>
  <c r="AW60" i="6"/>
  <c r="BM28" i="6" s="1"/>
  <c r="BM44" i="6" s="1"/>
  <c r="BN77" i="6" s="1"/>
  <c r="X17" i="6"/>
  <c r="AC4" i="6"/>
  <c r="AA96" i="6" s="1"/>
  <c r="AB96" i="6" s="1"/>
  <c r="BC14" i="6"/>
  <c r="CK14" i="6" s="1"/>
  <c r="DB14" i="6" s="1"/>
  <c r="AL5" i="6"/>
  <c r="AH5" i="6"/>
  <c r="AA172" i="6" s="1"/>
  <c r="AB172" i="6" s="1"/>
  <c r="AD5" i="6"/>
  <c r="AA112" i="6" s="1"/>
  <c r="AB112" i="6" s="1"/>
  <c r="AK5" i="6"/>
  <c r="AA217" i="6" s="1"/>
  <c r="AB217" i="6" s="1"/>
  <c r="AG5" i="6"/>
  <c r="AA157" i="6" s="1"/>
  <c r="AB157" i="6" s="1"/>
  <c r="AC5" i="6"/>
  <c r="AA97" i="6" s="1"/>
  <c r="AB97" i="6" s="1"/>
  <c r="AJ5" i="6"/>
  <c r="AA202" i="6" s="1"/>
  <c r="AB202" i="6" s="1"/>
  <c r="AF5" i="6"/>
  <c r="AA142" i="6" s="1"/>
  <c r="AB142" i="6" s="1"/>
  <c r="AB5" i="6"/>
  <c r="AA82" i="6" s="1"/>
  <c r="AB82" i="6" s="1"/>
  <c r="AM5" i="6"/>
  <c r="AA247" i="6" s="1"/>
  <c r="AB247" i="6" s="1"/>
  <c r="AI5" i="6"/>
  <c r="AA187" i="6" s="1"/>
  <c r="AB187" i="6" s="1"/>
  <c r="AE5" i="6"/>
  <c r="AA127" i="6" s="1"/>
  <c r="AB127" i="6" s="1"/>
  <c r="BD30" i="4"/>
  <c r="BD46" i="4" s="1"/>
  <c r="BE79" i="4" s="1"/>
  <c r="BD14" i="4"/>
  <c r="BU14" i="4" s="1"/>
  <c r="BD18" i="4"/>
  <c r="BU18" i="4" s="1"/>
  <c r="BD34" i="4"/>
  <c r="Y260" i="4" s="1"/>
  <c r="W48" i="4"/>
  <c r="X48" i="4" s="1"/>
  <c r="X14" i="4"/>
  <c r="Y15" i="4"/>
  <c r="AC15" i="4"/>
  <c r="AA107" i="4" s="1"/>
  <c r="AB107" i="4" s="1"/>
  <c r="AG15" i="4"/>
  <c r="AA167" i="4" s="1"/>
  <c r="AB167" i="4" s="1"/>
  <c r="AK15" i="4"/>
  <c r="AA227" i="4" s="1"/>
  <c r="AB227" i="4" s="1"/>
  <c r="BA58" i="4"/>
  <c r="BQ26" i="4" s="1"/>
  <c r="BQ42" i="4" s="1"/>
  <c r="BR75" i="4" s="1"/>
  <c r="X17" i="4"/>
  <c r="Y18" i="4"/>
  <c r="AP34" i="4" s="1"/>
  <c r="Y14" i="4"/>
  <c r="AB17" i="4"/>
  <c r="AA94" i="4" s="1"/>
  <c r="AB94" i="4" s="1"/>
  <c r="AE16" i="4"/>
  <c r="AA138" i="4" s="1"/>
  <c r="AB138" i="4" s="1"/>
  <c r="AG18" i="4"/>
  <c r="AA170" i="4" s="1"/>
  <c r="AB170" i="4" s="1"/>
  <c r="AJ17" i="4"/>
  <c r="AA214" i="4" s="1"/>
  <c r="AB214" i="4" s="1"/>
  <c r="AM16" i="4"/>
  <c r="W34" i="4"/>
  <c r="X34" i="4" s="1"/>
  <c r="AO62" i="4"/>
  <c r="BE30" i="4" s="1"/>
  <c r="BE46" i="4" s="1"/>
  <c r="BF79" i="4" s="1"/>
  <c r="Y17" i="4"/>
  <c r="AC17" i="4"/>
  <c r="AA109" i="4" s="1"/>
  <c r="AB109" i="4" s="1"/>
  <c r="BB63" i="4"/>
  <c r="BR31" i="4" s="1"/>
  <c r="BR47" i="4" s="1"/>
  <c r="BS80" i="4" s="1"/>
  <c r="X15" i="4"/>
  <c r="Y16" i="4"/>
  <c r="AL4" i="4"/>
  <c r="AD5" i="4"/>
  <c r="AA112" i="4" s="1"/>
  <c r="AB112" i="4" s="1"/>
  <c r="AH5" i="4"/>
  <c r="AA172" i="4" s="1"/>
  <c r="AB172" i="4" s="1"/>
  <c r="AL5" i="4"/>
  <c r="AC5" i="4"/>
  <c r="AA97" i="4" s="1"/>
  <c r="AB97" i="4" s="1"/>
  <c r="AG5" i="4"/>
  <c r="AA157" i="4" s="1"/>
  <c r="AB157" i="4" s="1"/>
  <c r="AK5" i="4"/>
  <c r="AA217" i="4" s="1"/>
  <c r="AB217" i="4" s="1"/>
  <c r="AB5" i="4"/>
  <c r="AA82" i="4" s="1"/>
  <c r="AB82" i="4" s="1"/>
  <c r="AF5" i="4"/>
  <c r="AA142" i="4" s="1"/>
  <c r="AB142" i="4" s="1"/>
  <c r="AJ5" i="4"/>
  <c r="AA202" i="4" s="1"/>
  <c r="AB202" i="4" s="1"/>
  <c r="AE5" i="4"/>
  <c r="AA127" i="4" s="1"/>
  <c r="AB127" i="4" s="1"/>
  <c r="AI5" i="4"/>
  <c r="AA187" i="4" s="1"/>
  <c r="AB187" i="4" s="1"/>
  <c r="W198" i="2"/>
  <c r="X198" i="2" s="1"/>
  <c r="AU65" i="2"/>
  <c r="BK33" i="2" s="1"/>
  <c r="BK49" i="2" s="1"/>
  <c r="BL82" i="2" s="1"/>
  <c r="W32" i="2"/>
  <c r="X32" i="2" s="1"/>
  <c r="AO63" i="2"/>
  <c r="BE31" i="2" s="1"/>
  <c r="BE47" i="2" s="1"/>
  <c r="BF80" i="2" s="1"/>
  <c r="AW66" i="2"/>
  <c r="BM34" i="2" s="1"/>
  <c r="BM50" i="2" s="1"/>
  <c r="BN83" i="2" s="1"/>
  <c r="W155" i="2"/>
  <c r="X155" i="2" s="1"/>
  <c r="AS66" i="2"/>
  <c r="BI34" i="2" s="1"/>
  <c r="BI50" i="2" s="1"/>
  <c r="BJ83" i="2" s="1"/>
  <c r="W95" i="2"/>
  <c r="X95" i="2" s="1"/>
  <c r="AW64" i="2"/>
  <c r="BM32" i="2" s="1"/>
  <c r="BM48" i="2" s="1"/>
  <c r="BN81" i="2" s="1"/>
  <c r="W153" i="2"/>
  <c r="X153" i="2" s="1"/>
  <c r="AS64" i="2"/>
  <c r="BI32" i="2" s="1"/>
  <c r="BI48" i="2" s="1"/>
  <c r="BJ81" i="2" s="1"/>
  <c r="W93" i="2"/>
  <c r="X93" i="2" s="1"/>
  <c r="AY63" i="2"/>
  <c r="BO31" i="2" s="1"/>
  <c r="BO47" i="2" s="1"/>
  <c r="BP80" i="2" s="1"/>
  <c r="AQ63" i="2"/>
  <c r="BG31" i="2" s="1"/>
  <c r="BG47" i="2" s="1"/>
  <c r="BH80" i="2" s="1"/>
  <c r="W62" i="2"/>
  <c r="X62" i="2" s="1"/>
  <c r="AW62" i="2"/>
  <c r="BM30" i="2" s="1"/>
  <c r="BM46" i="2" s="1"/>
  <c r="BN79" i="2" s="1"/>
  <c r="W151" i="2"/>
  <c r="X151" i="2" s="1"/>
  <c r="AS62" i="2"/>
  <c r="BI30" i="2" s="1"/>
  <c r="BI46" i="2" s="1"/>
  <c r="BJ79" i="2" s="1"/>
  <c r="W91" i="2"/>
  <c r="X91" i="2" s="1"/>
  <c r="AZ65" i="2"/>
  <c r="BP33" i="2" s="1"/>
  <c r="BP49" i="2" s="1"/>
  <c r="BQ82" i="2" s="1"/>
  <c r="W199" i="2"/>
  <c r="X199" i="2" s="1"/>
  <c r="W197" i="2"/>
  <c r="X197" i="2" s="1"/>
  <c r="AZ63" i="2"/>
  <c r="BP31" i="2" s="1"/>
  <c r="BP47" i="2" s="1"/>
  <c r="BQ80" i="2" s="1"/>
  <c r="BD63" i="2"/>
  <c r="BT31" i="2" s="1"/>
  <c r="BT47" i="2" s="1"/>
  <c r="BU80" i="2" s="1"/>
  <c r="W257" i="2"/>
  <c r="X257" i="2" s="1"/>
  <c r="W64" i="2"/>
  <c r="X64" i="2" s="1"/>
  <c r="W182" i="2"/>
  <c r="X182" i="2" s="1"/>
  <c r="AZ66" i="2"/>
  <c r="BP34" i="2" s="1"/>
  <c r="BP50" i="2" s="1"/>
  <c r="BQ83" i="2" s="1"/>
  <c r="W77" i="2"/>
  <c r="X77" i="2" s="1"/>
  <c r="W109" i="2"/>
  <c r="X109" i="2" s="1"/>
  <c r="W137" i="2"/>
  <c r="X137" i="2" s="1"/>
  <c r="W169" i="2"/>
  <c r="X169" i="2" s="1"/>
  <c r="W213" i="2"/>
  <c r="X213" i="2" s="1"/>
  <c r="W229" i="2"/>
  <c r="X229" i="2" s="1"/>
  <c r="W245" i="2"/>
  <c r="X245" i="2" s="1"/>
  <c r="W241" i="2"/>
  <c r="X241" i="2" s="1"/>
  <c r="X78" i="2"/>
  <c r="X94" i="2"/>
  <c r="X230" i="2"/>
  <c r="BB66" i="2"/>
  <c r="BR34" i="2" s="1"/>
  <c r="BR50" i="2" s="1"/>
  <c r="BS83" i="2" s="1"/>
  <c r="AS65" i="2"/>
  <c r="BI33" i="2" s="1"/>
  <c r="BI49" i="2" s="1"/>
  <c r="BJ82" i="2" s="1"/>
  <c r="AR64" i="2"/>
  <c r="BH32" i="2" s="1"/>
  <c r="BH48" i="2" s="1"/>
  <c r="BI81" i="2" s="1"/>
  <c r="AP62" i="2"/>
  <c r="BF30" i="2" s="1"/>
  <c r="BF46" i="2" s="1"/>
  <c r="BG79" i="2" s="1"/>
  <c r="X110" i="2"/>
  <c r="X166" i="2"/>
  <c r="X214" i="2"/>
  <c r="W79" i="2"/>
  <c r="X79" i="2" s="1"/>
  <c r="W107" i="2"/>
  <c r="X107" i="2" s="1"/>
  <c r="W123" i="2"/>
  <c r="X123" i="2" s="1"/>
  <c r="W139" i="2"/>
  <c r="X139" i="2" s="1"/>
  <c r="W167" i="2"/>
  <c r="X167" i="2" s="1"/>
  <c r="W183" i="2"/>
  <c r="X183" i="2" s="1"/>
  <c r="W215" i="2"/>
  <c r="X215" i="2" s="1"/>
  <c r="W211" i="2"/>
  <c r="X211" i="2" s="1"/>
  <c r="W243" i="2"/>
  <c r="X243" i="2" s="1"/>
  <c r="AO62" i="2"/>
  <c r="BE30" i="2" s="1"/>
  <c r="BE46" i="2" s="1"/>
  <c r="BF79" i="2" s="1"/>
  <c r="BC4" i="6"/>
  <c r="CK4" i="6" s="1"/>
  <c r="DB4" i="6" s="1"/>
  <c r="W96" i="5"/>
  <c r="X96" i="5" s="1"/>
  <c r="H36" i="5"/>
  <c r="AG4" i="5"/>
  <c r="AA156" i="5" s="1"/>
  <c r="AB156" i="5" s="1"/>
  <c r="L36" i="5"/>
  <c r="AK4" i="5"/>
  <c r="AA216" i="5" s="1"/>
  <c r="AB216" i="5" s="1"/>
  <c r="P36" i="5"/>
  <c r="AC5" i="5"/>
  <c r="AA97" i="5" s="1"/>
  <c r="AB97" i="5" s="1"/>
  <c r="H37" i="5"/>
  <c r="AG5" i="5"/>
  <c r="AA157" i="5" s="1"/>
  <c r="AB157" i="5" s="1"/>
  <c r="L37" i="5"/>
  <c r="W217" i="5"/>
  <c r="X217" i="5" s="1"/>
  <c r="P37" i="5"/>
  <c r="W98" i="5"/>
  <c r="X98" i="5" s="1"/>
  <c r="H38" i="5"/>
  <c r="AG6" i="5"/>
  <c r="AA158" i="5" s="1"/>
  <c r="AB158" i="5" s="1"/>
  <c r="L38" i="5"/>
  <c r="AK6" i="5"/>
  <c r="AA218" i="5" s="1"/>
  <c r="AB218" i="5" s="1"/>
  <c r="P38" i="5"/>
  <c r="AC7" i="5"/>
  <c r="AA99" i="5" s="1"/>
  <c r="AB99" i="5" s="1"/>
  <c r="H39" i="5"/>
  <c r="AG7" i="5"/>
  <c r="AA159" i="5" s="1"/>
  <c r="AB159" i="5" s="1"/>
  <c r="L39" i="5"/>
  <c r="AK7" i="5"/>
  <c r="AA219" i="5" s="1"/>
  <c r="AB219" i="5" s="1"/>
  <c r="P39" i="5"/>
  <c r="W100" i="5"/>
  <c r="X100" i="5" s="1"/>
  <c r="H40" i="5"/>
  <c r="W160" i="5"/>
  <c r="X160" i="5" s="1"/>
  <c r="L40" i="5"/>
  <c r="AK8" i="5"/>
  <c r="AA220" i="5" s="1"/>
  <c r="AB220" i="5" s="1"/>
  <c r="P40" i="5"/>
  <c r="AT57" i="5"/>
  <c r="BJ25" i="5" s="1"/>
  <c r="BJ41" i="5" s="1"/>
  <c r="BK74" i="5" s="1"/>
  <c r="H41" i="5"/>
  <c r="AG9" i="5"/>
  <c r="AA161" i="5" s="1"/>
  <c r="AB161" i="5" s="1"/>
  <c r="L41" i="5"/>
  <c r="W221" i="5"/>
  <c r="X221" i="5" s="1"/>
  <c r="P41" i="5"/>
  <c r="W102" i="5"/>
  <c r="X102" i="5" s="1"/>
  <c r="H42" i="5"/>
  <c r="W162" i="5"/>
  <c r="X162" i="5" s="1"/>
  <c r="L42" i="5"/>
  <c r="AK10" i="5"/>
  <c r="AA222" i="5" s="1"/>
  <c r="AB222" i="5" s="1"/>
  <c r="P42" i="5"/>
  <c r="AC11" i="5"/>
  <c r="AA103" i="5" s="1"/>
  <c r="AB103" i="5" s="1"/>
  <c r="H43" i="5"/>
  <c r="AG11" i="5"/>
  <c r="AA163" i="5" s="1"/>
  <c r="AB163" i="5" s="1"/>
  <c r="L43" i="5"/>
  <c r="AK11" i="5"/>
  <c r="AA223" i="5" s="1"/>
  <c r="AB223" i="5" s="1"/>
  <c r="P43" i="5"/>
  <c r="AC12" i="5"/>
  <c r="AA104" i="5" s="1"/>
  <c r="AB104" i="5" s="1"/>
  <c r="H44" i="5"/>
  <c r="W164" i="5"/>
  <c r="X164" i="5" s="1"/>
  <c r="L44" i="5"/>
  <c r="W224" i="5"/>
  <c r="X224" i="5" s="1"/>
  <c r="P44" i="5"/>
  <c r="W105" i="5"/>
  <c r="X105" i="5" s="1"/>
  <c r="H45" i="5"/>
  <c r="AG13" i="5"/>
  <c r="AA165" i="5" s="1"/>
  <c r="AB165" i="5" s="1"/>
  <c r="L45" i="5"/>
  <c r="AK13" i="5"/>
  <c r="AA225" i="5" s="1"/>
  <c r="AB225" i="5" s="1"/>
  <c r="P45" i="5"/>
  <c r="AO62" i="5"/>
  <c r="BE30" i="5" s="1"/>
  <c r="BE46" i="5" s="1"/>
  <c r="BF79" i="5" s="1"/>
  <c r="C46" i="5"/>
  <c r="AB14" i="5"/>
  <c r="AA91" i="5" s="1"/>
  <c r="AB91" i="5" s="1"/>
  <c r="G46" i="5"/>
  <c r="AW62" i="5"/>
  <c r="BM30" i="5" s="1"/>
  <c r="BM46" i="5" s="1"/>
  <c r="BN79" i="5" s="1"/>
  <c r="K46" i="5"/>
  <c r="AJ14" i="5"/>
  <c r="AA211" i="5" s="1"/>
  <c r="AB211" i="5" s="1"/>
  <c r="O46" i="5"/>
  <c r="AM31" i="5"/>
  <c r="AN31" i="5" s="1"/>
  <c r="AN47" i="5" s="1"/>
  <c r="AO80" i="5" s="1"/>
  <c r="AR63" i="5"/>
  <c r="BH31" i="5" s="1"/>
  <c r="BH47" i="5" s="1"/>
  <c r="BI80" i="5" s="1"/>
  <c r="F47" i="5"/>
  <c r="AE15" i="5"/>
  <c r="AA137" i="5" s="1"/>
  <c r="AB137" i="5" s="1"/>
  <c r="J47" i="5"/>
  <c r="W197" i="5"/>
  <c r="X197" i="5" s="1"/>
  <c r="N47" i="5"/>
  <c r="W257" i="5"/>
  <c r="X257" i="5" s="1"/>
  <c r="R47" i="5"/>
  <c r="Z16" i="5"/>
  <c r="E48" i="5"/>
  <c r="AD16" i="5"/>
  <c r="AA123" i="5" s="1"/>
  <c r="AB123" i="5" s="1"/>
  <c r="I48" i="5"/>
  <c r="AH16" i="5"/>
  <c r="AA183" i="5" s="1"/>
  <c r="AB183" i="5" s="1"/>
  <c r="M48" i="5"/>
  <c r="AL16" i="5"/>
  <c r="BC16" i="5" s="1"/>
  <c r="Q48" i="5"/>
  <c r="AO65" i="5"/>
  <c r="BE33" i="5" s="1"/>
  <c r="BE49" i="5" s="1"/>
  <c r="BF82" i="5" s="1"/>
  <c r="C49" i="5"/>
  <c r="AS65" i="5"/>
  <c r="BI33" i="5" s="1"/>
  <c r="BI49" i="5" s="1"/>
  <c r="BJ82" i="5" s="1"/>
  <c r="G49" i="5"/>
  <c r="AM34" i="5"/>
  <c r="AN34" i="5" s="1"/>
  <c r="AN50" i="5" s="1"/>
  <c r="AO83" i="5" s="1"/>
  <c r="AA18" i="5"/>
  <c r="AA80" i="5" s="1"/>
  <c r="AB80" i="5" s="1"/>
  <c r="F50" i="5"/>
  <c r="AE18" i="5"/>
  <c r="AA140" i="5" s="1"/>
  <c r="AB140" i="5" s="1"/>
  <c r="J50" i="5"/>
  <c r="AI18" i="5"/>
  <c r="AA200" i="5" s="1"/>
  <c r="AB200" i="5" s="1"/>
  <c r="N50" i="5"/>
  <c r="AM18" i="5"/>
  <c r="AA260" i="5" s="1"/>
  <c r="AB260" i="5" s="1"/>
  <c r="R50" i="5"/>
  <c r="AJ17" i="5"/>
  <c r="AA214" i="5" s="1"/>
  <c r="AB214" i="5" s="1"/>
  <c r="AJ15" i="5"/>
  <c r="AA212" i="5" s="1"/>
  <c r="AB212" i="5" s="1"/>
  <c r="AD14" i="5"/>
  <c r="AA121" i="5" s="1"/>
  <c r="AB121" i="5" s="1"/>
  <c r="AM9" i="5"/>
  <c r="AA251" i="5" s="1"/>
  <c r="AB251" i="5" s="1"/>
  <c r="AM20" i="5"/>
  <c r="AN20" i="5" s="1"/>
  <c r="AN36" i="5" s="1"/>
  <c r="AO69" i="5" s="1"/>
  <c r="AD4" i="5"/>
  <c r="AA111" i="5" s="1"/>
  <c r="AB111" i="5" s="1"/>
  <c r="I36" i="5"/>
  <c r="AH4" i="5"/>
  <c r="AA171" i="5" s="1"/>
  <c r="AB171" i="5" s="1"/>
  <c r="M36" i="5"/>
  <c r="AL4" i="5"/>
  <c r="Q36" i="5"/>
  <c r="AD5" i="5"/>
  <c r="AA112" i="5" s="1"/>
  <c r="AB112" i="5" s="1"/>
  <c r="I37" i="5"/>
  <c r="AH5" i="5"/>
  <c r="AA172" i="5" s="1"/>
  <c r="AB172" i="5" s="1"/>
  <c r="M37" i="5"/>
  <c r="AL5" i="5"/>
  <c r="Q37" i="5"/>
  <c r="AD6" i="5"/>
  <c r="AA113" i="5" s="1"/>
  <c r="AB113" i="5" s="1"/>
  <c r="I38" i="5"/>
  <c r="AH6" i="5"/>
  <c r="AA173" i="5" s="1"/>
  <c r="AB173" i="5" s="1"/>
  <c r="M38" i="5"/>
  <c r="AL6" i="5"/>
  <c r="AA233" i="5" s="1"/>
  <c r="AB233" i="5" s="1"/>
  <c r="Q38" i="5"/>
  <c r="AD7" i="5"/>
  <c r="AA114" i="5" s="1"/>
  <c r="AB114" i="5" s="1"/>
  <c r="I39" i="5"/>
  <c r="AH7" i="5"/>
  <c r="AA174" i="5" s="1"/>
  <c r="AB174" i="5" s="1"/>
  <c r="M39" i="5"/>
  <c r="AL7" i="5"/>
  <c r="AA234" i="5" s="1"/>
  <c r="AB234" i="5" s="1"/>
  <c r="Q39" i="5"/>
  <c r="AD8" i="5"/>
  <c r="AA115" i="5" s="1"/>
  <c r="AB115" i="5" s="1"/>
  <c r="I40" i="5"/>
  <c r="AH8" i="5"/>
  <c r="AA175" i="5" s="1"/>
  <c r="AB175" i="5" s="1"/>
  <c r="M40" i="5"/>
  <c r="AL8" i="5"/>
  <c r="AA235" i="5" s="1"/>
  <c r="AB235" i="5" s="1"/>
  <c r="Q40" i="5"/>
  <c r="W116" i="5"/>
  <c r="X116" i="5" s="1"/>
  <c r="I41" i="5"/>
  <c r="AH9" i="5"/>
  <c r="AA176" i="5" s="1"/>
  <c r="AB176" i="5" s="1"/>
  <c r="M41" i="5"/>
  <c r="AL9" i="5"/>
  <c r="AA236" i="5" s="1"/>
  <c r="AB236" i="5" s="1"/>
  <c r="Q41" i="5"/>
  <c r="AD10" i="5"/>
  <c r="AA117" i="5" s="1"/>
  <c r="AB117" i="5" s="1"/>
  <c r="I42" i="5"/>
  <c r="AH10" i="5"/>
  <c r="AA177" i="5" s="1"/>
  <c r="AB177" i="5" s="1"/>
  <c r="M42" i="5"/>
  <c r="W237" i="5"/>
  <c r="X237" i="5" s="1"/>
  <c r="Q42" i="5"/>
  <c r="W118" i="5"/>
  <c r="X118" i="5" s="1"/>
  <c r="I43" i="5"/>
  <c r="AL11" i="5"/>
  <c r="AA238" i="5" s="1"/>
  <c r="AB238" i="5" s="1"/>
  <c r="Q43" i="5"/>
  <c r="AD12" i="5"/>
  <c r="AA119" i="5" s="1"/>
  <c r="AB119" i="5" s="1"/>
  <c r="I44" i="5"/>
  <c r="AL12" i="5"/>
  <c r="AA239" i="5" s="1"/>
  <c r="AB239" i="5" s="1"/>
  <c r="Q44" i="5"/>
  <c r="AD13" i="5"/>
  <c r="AA120" i="5" s="1"/>
  <c r="AB120" i="5" s="1"/>
  <c r="I45" i="5"/>
  <c r="W180" i="5"/>
  <c r="X180" i="5" s="1"/>
  <c r="M45" i="5"/>
  <c r="AL13" i="5"/>
  <c r="AA240" i="5" s="1"/>
  <c r="AB240" i="5" s="1"/>
  <c r="Q45" i="5"/>
  <c r="AP62" i="5"/>
  <c r="BF30" i="5" s="1"/>
  <c r="BF46" i="5" s="1"/>
  <c r="BG79" i="5" s="1"/>
  <c r="D46" i="5"/>
  <c r="AC14" i="5"/>
  <c r="AA106" i="5" s="1"/>
  <c r="AB106" i="5" s="1"/>
  <c r="H46" i="5"/>
  <c r="W166" i="5"/>
  <c r="X166" i="5" s="1"/>
  <c r="L46" i="5"/>
  <c r="W226" i="5"/>
  <c r="X226" i="5" s="1"/>
  <c r="P46" i="5"/>
  <c r="W92" i="5"/>
  <c r="X92" i="5" s="1"/>
  <c r="G47" i="5"/>
  <c r="AM32" i="5"/>
  <c r="AN32" i="5" s="1"/>
  <c r="AN48" i="5" s="1"/>
  <c r="AO81" i="5" s="1"/>
  <c r="AA16" i="5"/>
  <c r="AA78" i="5" s="1"/>
  <c r="AB78" i="5" s="1"/>
  <c r="F48" i="5"/>
  <c r="AE16" i="5"/>
  <c r="AA138" i="5" s="1"/>
  <c r="AB138" i="5" s="1"/>
  <c r="J48" i="5"/>
  <c r="AI16" i="5"/>
  <c r="AA198" i="5" s="1"/>
  <c r="AB198" i="5" s="1"/>
  <c r="N48" i="5"/>
  <c r="AM16" i="5"/>
  <c r="AA258" i="5" s="1"/>
  <c r="AB258" i="5" s="1"/>
  <c r="R48" i="5"/>
  <c r="W49" i="5"/>
  <c r="X49" i="5" s="1"/>
  <c r="D49" i="5"/>
  <c r="AT65" i="5"/>
  <c r="BJ33" i="5" s="1"/>
  <c r="BJ49" i="5" s="1"/>
  <c r="BK82" i="5" s="1"/>
  <c r="H49" i="5"/>
  <c r="W169" i="5"/>
  <c r="X169" i="5" s="1"/>
  <c r="L49" i="5"/>
  <c r="AK17" i="5"/>
  <c r="AA229" i="5" s="1"/>
  <c r="AB229" i="5" s="1"/>
  <c r="P49" i="5"/>
  <c r="BA66" i="5"/>
  <c r="BQ34" i="5" s="1"/>
  <c r="BQ50" i="5" s="1"/>
  <c r="BR83" i="5" s="1"/>
  <c r="O50" i="5"/>
  <c r="W94" i="5"/>
  <c r="X94" i="5" s="1"/>
  <c r="AF18" i="5"/>
  <c r="AA155" i="5" s="1"/>
  <c r="AB155" i="5" s="1"/>
  <c r="AF17" i="5"/>
  <c r="AA154" i="5" s="1"/>
  <c r="AB154" i="5" s="1"/>
  <c r="AF15" i="5"/>
  <c r="AA152" i="5" s="1"/>
  <c r="AB152" i="5" s="1"/>
  <c r="AH13" i="5"/>
  <c r="AA180" i="5" s="1"/>
  <c r="AB180" i="5" s="1"/>
  <c r="AM7" i="5"/>
  <c r="AA249" i="5" s="1"/>
  <c r="AB249" i="5" s="1"/>
  <c r="X4" i="5"/>
  <c r="C36" i="5"/>
  <c r="AE4" i="5"/>
  <c r="AA126" i="5" s="1"/>
  <c r="AB126" i="5" s="1"/>
  <c r="J36" i="5"/>
  <c r="W186" i="5"/>
  <c r="X186" i="5" s="1"/>
  <c r="N36" i="5"/>
  <c r="AE5" i="5"/>
  <c r="AA127" i="5" s="1"/>
  <c r="AB127" i="5" s="1"/>
  <c r="J37" i="5"/>
  <c r="AI5" i="5"/>
  <c r="AA187" i="5" s="1"/>
  <c r="AB187" i="5" s="1"/>
  <c r="N37" i="5"/>
  <c r="AE6" i="5"/>
  <c r="AA128" i="5" s="1"/>
  <c r="AB128" i="5" s="1"/>
  <c r="J38" i="5"/>
  <c r="AI6" i="5"/>
  <c r="AA188" i="5" s="1"/>
  <c r="AB188" i="5" s="1"/>
  <c r="N38" i="5"/>
  <c r="W248" i="5"/>
  <c r="X248" i="5" s="1"/>
  <c r="R38" i="5"/>
  <c r="AE7" i="5"/>
  <c r="AA129" i="5" s="1"/>
  <c r="AB129" i="5" s="1"/>
  <c r="J39" i="5"/>
  <c r="AI7" i="5"/>
  <c r="AA189" i="5" s="1"/>
  <c r="AB189" i="5" s="1"/>
  <c r="N39" i="5"/>
  <c r="AE8" i="5"/>
  <c r="AA130" i="5" s="1"/>
  <c r="AB130" i="5" s="1"/>
  <c r="J40" i="5"/>
  <c r="AI8" i="5"/>
  <c r="AA190" i="5" s="1"/>
  <c r="AB190" i="5" s="1"/>
  <c r="N40" i="5"/>
  <c r="AM8" i="5"/>
  <c r="AA250" i="5" s="1"/>
  <c r="AB250" i="5" s="1"/>
  <c r="R40" i="5"/>
  <c r="AE9" i="5"/>
  <c r="AA131" i="5" s="1"/>
  <c r="AB131" i="5" s="1"/>
  <c r="J41" i="5"/>
  <c r="AI9" i="5"/>
  <c r="AA191" i="5" s="1"/>
  <c r="AB191" i="5" s="1"/>
  <c r="N41" i="5"/>
  <c r="AE10" i="5"/>
  <c r="AA132" i="5" s="1"/>
  <c r="AB132" i="5" s="1"/>
  <c r="J42" i="5"/>
  <c r="AI10" i="5"/>
  <c r="AA192" i="5" s="1"/>
  <c r="AB192" i="5" s="1"/>
  <c r="N42" i="5"/>
  <c r="W252" i="5"/>
  <c r="X252" i="5" s="1"/>
  <c r="R42" i="5"/>
  <c r="W133" i="5"/>
  <c r="X133" i="5" s="1"/>
  <c r="J43" i="5"/>
  <c r="W193" i="5"/>
  <c r="X193" i="5" s="1"/>
  <c r="N43" i="5"/>
  <c r="AM11" i="5"/>
  <c r="AA253" i="5" s="1"/>
  <c r="AB253" i="5" s="1"/>
  <c r="R43" i="5"/>
  <c r="AE12" i="5"/>
  <c r="AA134" i="5" s="1"/>
  <c r="AB134" i="5" s="1"/>
  <c r="J44" i="5"/>
  <c r="AI12" i="5"/>
  <c r="AA194" i="5" s="1"/>
  <c r="AB194" i="5" s="1"/>
  <c r="N44" i="5"/>
  <c r="AM12" i="5"/>
  <c r="AA254" i="5" s="1"/>
  <c r="AB254" i="5" s="1"/>
  <c r="R44" i="5"/>
  <c r="AE13" i="5"/>
  <c r="AA135" i="5" s="1"/>
  <c r="AB135" i="5" s="1"/>
  <c r="J45" i="5"/>
  <c r="AI13" i="5"/>
  <c r="AA195" i="5" s="1"/>
  <c r="AB195" i="5" s="1"/>
  <c r="N45" i="5"/>
  <c r="AM13" i="5"/>
  <c r="AA255" i="5" s="1"/>
  <c r="AB255" i="5" s="1"/>
  <c r="R45" i="5"/>
  <c r="Z14" i="5"/>
  <c r="E46" i="5"/>
  <c r="AH14" i="5"/>
  <c r="AA181" i="5" s="1"/>
  <c r="AB181" i="5" s="1"/>
  <c r="M46" i="5"/>
  <c r="AL14" i="5"/>
  <c r="AA241" i="5" s="1"/>
  <c r="AB241" i="5" s="1"/>
  <c r="Q46" i="5"/>
  <c r="Y15" i="5"/>
  <c r="D47" i="5"/>
  <c r="AC15" i="5"/>
  <c r="AA107" i="5" s="1"/>
  <c r="AB107" i="5" s="1"/>
  <c r="H47" i="5"/>
  <c r="AG15" i="5"/>
  <c r="AA167" i="5" s="1"/>
  <c r="AB167" i="5" s="1"/>
  <c r="L47" i="5"/>
  <c r="AK15" i="5"/>
  <c r="AA227" i="5" s="1"/>
  <c r="AB227" i="5" s="1"/>
  <c r="P47" i="5"/>
  <c r="X16" i="5"/>
  <c r="AA33" i="5" s="1"/>
  <c r="AB33" i="5" s="1"/>
  <c r="C48" i="5"/>
  <c r="AB16" i="5"/>
  <c r="AA93" i="5" s="1"/>
  <c r="AB93" i="5" s="1"/>
  <c r="G48" i="5"/>
  <c r="W153" i="5"/>
  <c r="X153" i="5" s="1"/>
  <c r="K48" i="5"/>
  <c r="W213" i="5"/>
  <c r="X213" i="5" s="1"/>
  <c r="O48" i="5"/>
  <c r="W32" i="5"/>
  <c r="X32" i="5" s="1"/>
  <c r="Z17" i="5"/>
  <c r="AA64" i="5" s="1"/>
  <c r="AB64" i="5" s="1"/>
  <c r="E49" i="5"/>
  <c r="AD17" i="5"/>
  <c r="AA124" i="5" s="1"/>
  <c r="AB124" i="5" s="1"/>
  <c r="I49" i="5"/>
  <c r="AH17" i="5"/>
  <c r="AA184" i="5" s="1"/>
  <c r="AB184" i="5" s="1"/>
  <c r="M49" i="5"/>
  <c r="AL17" i="5"/>
  <c r="AA244" i="5" s="1"/>
  <c r="AB244" i="5" s="1"/>
  <c r="Q49" i="5"/>
  <c r="W50" i="5"/>
  <c r="X50" i="5" s="1"/>
  <c r="D50" i="5"/>
  <c r="AT66" i="5"/>
  <c r="BJ34" i="5" s="1"/>
  <c r="BJ50" i="5" s="1"/>
  <c r="BK83" i="5" s="1"/>
  <c r="H50" i="5"/>
  <c r="W170" i="5"/>
  <c r="X170" i="5" s="1"/>
  <c r="L50" i="5"/>
  <c r="AK18" i="5"/>
  <c r="AA230" i="5" s="1"/>
  <c r="AB230" i="5" s="1"/>
  <c r="P50" i="5"/>
  <c r="AC4" i="5"/>
  <c r="AA96" i="5" s="1"/>
  <c r="AB96" i="5" s="1"/>
  <c r="AB18" i="5"/>
  <c r="AA95" i="5" s="1"/>
  <c r="AB95" i="5" s="1"/>
  <c r="AB17" i="5"/>
  <c r="AA94" i="5" s="1"/>
  <c r="AB94" i="5" s="1"/>
  <c r="AB15" i="5"/>
  <c r="AA92" i="5" s="1"/>
  <c r="AB92" i="5" s="1"/>
  <c r="AH12" i="5"/>
  <c r="AA179" i="5" s="1"/>
  <c r="AB179" i="5" s="1"/>
  <c r="AM6" i="5"/>
  <c r="AA248" i="5" s="1"/>
  <c r="AB248" i="5" s="1"/>
  <c r="Y5" i="5"/>
  <c r="AA37" i="5" s="1"/>
  <c r="AB37" i="5" s="1"/>
  <c r="D37" i="5"/>
  <c r="AB4" i="5"/>
  <c r="AA81" i="5" s="1"/>
  <c r="AB81" i="5" s="1"/>
  <c r="G36" i="5"/>
  <c r="AF4" i="5"/>
  <c r="AA141" i="5" s="1"/>
  <c r="AB141" i="5" s="1"/>
  <c r="K36" i="5"/>
  <c r="W201" i="5"/>
  <c r="X201" i="5" s="1"/>
  <c r="O36" i="5"/>
  <c r="W82" i="5"/>
  <c r="X82" i="5" s="1"/>
  <c r="G37" i="5"/>
  <c r="W142" i="5"/>
  <c r="X142" i="5" s="1"/>
  <c r="K37" i="5"/>
  <c r="AJ5" i="5"/>
  <c r="AA202" i="5" s="1"/>
  <c r="AB202" i="5" s="1"/>
  <c r="O37" i="5"/>
  <c r="AB6" i="5"/>
  <c r="AA83" i="5" s="1"/>
  <c r="AB83" i="5" s="1"/>
  <c r="G38" i="5"/>
  <c r="AF6" i="5"/>
  <c r="AA143" i="5" s="1"/>
  <c r="AB143" i="5" s="1"/>
  <c r="K38" i="5"/>
  <c r="AJ6" i="5"/>
  <c r="AA203" i="5" s="1"/>
  <c r="AB203" i="5" s="1"/>
  <c r="O38" i="5"/>
  <c r="AB7" i="5"/>
  <c r="AA84" i="5" s="1"/>
  <c r="AB84" i="5" s="1"/>
  <c r="G39" i="5"/>
  <c r="W144" i="5"/>
  <c r="X144" i="5" s="1"/>
  <c r="K39" i="5"/>
  <c r="W204" i="5"/>
  <c r="X204" i="5" s="1"/>
  <c r="O39" i="5"/>
  <c r="W85" i="5"/>
  <c r="X85" i="5" s="1"/>
  <c r="G40" i="5"/>
  <c r="AW56" i="5"/>
  <c r="BM24" i="5" s="1"/>
  <c r="BM40" i="5" s="1"/>
  <c r="BN73" i="5" s="1"/>
  <c r="K40" i="5"/>
  <c r="AJ8" i="5"/>
  <c r="AA205" i="5" s="1"/>
  <c r="AB205" i="5" s="1"/>
  <c r="O40" i="5"/>
  <c r="AB9" i="5"/>
  <c r="AA86" i="5" s="1"/>
  <c r="AB86" i="5" s="1"/>
  <c r="G41" i="5"/>
  <c r="AF9" i="5"/>
  <c r="AA146" i="5" s="1"/>
  <c r="AB146" i="5" s="1"/>
  <c r="K41" i="5"/>
  <c r="AJ9" i="5"/>
  <c r="AA206" i="5" s="1"/>
  <c r="AB206" i="5" s="1"/>
  <c r="O41" i="5"/>
  <c r="AB10" i="5"/>
  <c r="AA87" i="5" s="1"/>
  <c r="AB87" i="5" s="1"/>
  <c r="G42" i="5"/>
  <c r="AF10" i="5"/>
  <c r="AA147" i="5" s="1"/>
  <c r="AB147" i="5" s="1"/>
  <c r="K42" i="5"/>
  <c r="AJ10" i="5"/>
  <c r="AA207" i="5" s="1"/>
  <c r="AB207" i="5" s="1"/>
  <c r="O42" i="5"/>
  <c r="AB11" i="5"/>
  <c r="AA88" i="5" s="1"/>
  <c r="AB88" i="5" s="1"/>
  <c r="G43" i="5"/>
  <c r="AF11" i="5"/>
  <c r="AA148" i="5" s="1"/>
  <c r="AB148" i="5" s="1"/>
  <c r="K43" i="5"/>
  <c r="BA59" i="5"/>
  <c r="BQ27" i="5" s="1"/>
  <c r="BQ43" i="5" s="1"/>
  <c r="BR76" i="5" s="1"/>
  <c r="O43" i="5"/>
  <c r="AB12" i="5"/>
  <c r="AA89" i="5" s="1"/>
  <c r="AB89" i="5" s="1"/>
  <c r="G44" i="5"/>
  <c r="W149" i="5"/>
  <c r="X149" i="5" s="1"/>
  <c r="K44" i="5"/>
  <c r="AJ12" i="5"/>
  <c r="AA209" i="5" s="1"/>
  <c r="AB209" i="5" s="1"/>
  <c r="O44" i="5"/>
  <c r="AB13" i="5"/>
  <c r="AA90" i="5" s="1"/>
  <c r="AB90" i="5" s="1"/>
  <c r="G45" i="5"/>
  <c r="AF13" i="5"/>
  <c r="AA150" i="5" s="1"/>
  <c r="AB150" i="5" s="1"/>
  <c r="K45" i="5"/>
  <c r="W210" i="5"/>
  <c r="X210" i="5" s="1"/>
  <c r="O45" i="5"/>
  <c r="AM30" i="5"/>
  <c r="AN30" i="5" s="1"/>
  <c r="AN46" i="5" s="1"/>
  <c r="AO79" i="5" s="1"/>
  <c r="W76" i="5"/>
  <c r="X76" i="5" s="1"/>
  <c r="F46" i="5"/>
  <c r="W136" i="5"/>
  <c r="X136" i="5" s="1"/>
  <c r="J46" i="5"/>
  <c r="AI14" i="5"/>
  <c r="AA196" i="5" s="1"/>
  <c r="AB196" i="5" s="1"/>
  <c r="N46" i="5"/>
  <c r="AM14" i="5"/>
  <c r="R46" i="5"/>
  <c r="AQ63" i="5"/>
  <c r="BG31" i="5" s="1"/>
  <c r="BG47" i="5" s="1"/>
  <c r="BH80" i="5" s="1"/>
  <c r="E47" i="5"/>
  <c r="W122" i="5"/>
  <c r="X122" i="5" s="1"/>
  <c r="I47" i="5"/>
  <c r="W182" i="5"/>
  <c r="X182" i="5" s="1"/>
  <c r="M47" i="5"/>
  <c r="AL15" i="5"/>
  <c r="Q47" i="5"/>
  <c r="Y16" i="5"/>
  <c r="D48" i="5"/>
  <c r="AC16" i="5"/>
  <c r="AA108" i="5" s="1"/>
  <c r="AB108" i="5" s="1"/>
  <c r="H48" i="5"/>
  <c r="AG16" i="5"/>
  <c r="AA168" i="5" s="1"/>
  <c r="AB168" i="5" s="1"/>
  <c r="L48" i="5"/>
  <c r="AK16" i="5"/>
  <c r="AA228" i="5" s="1"/>
  <c r="AB228" i="5" s="1"/>
  <c r="P48" i="5"/>
  <c r="AM33" i="5"/>
  <c r="AN33" i="5" s="1"/>
  <c r="AN49" i="5" s="1"/>
  <c r="AO82" i="5" s="1"/>
  <c r="AA17" i="5"/>
  <c r="AA79" i="5" s="1"/>
  <c r="AB79" i="5" s="1"/>
  <c r="F49" i="5"/>
  <c r="AE17" i="5"/>
  <c r="AA139" i="5" s="1"/>
  <c r="AB139" i="5" s="1"/>
  <c r="J49" i="5"/>
  <c r="AI17" i="5"/>
  <c r="AA199" i="5" s="1"/>
  <c r="AB199" i="5" s="1"/>
  <c r="N49" i="5"/>
  <c r="AM17" i="5"/>
  <c r="R49" i="5"/>
  <c r="Z18" i="5"/>
  <c r="AA65" i="5" s="1"/>
  <c r="AB65" i="5" s="1"/>
  <c r="E50" i="5"/>
  <c r="AD18" i="5"/>
  <c r="AA125" i="5" s="1"/>
  <c r="AB125" i="5" s="1"/>
  <c r="I50" i="5"/>
  <c r="AH18" i="5"/>
  <c r="AA185" i="5" s="1"/>
  <c r="AB185" i="5" s="1"/>
  <c r="M50" i="5"/>
  <c r="W245" i="5"/>
  <c r="X245" i="5" s="1"/>
  <c r="Q50" i="5"/>
  <c r="AV59" i="5"/>
  <c r="BL27" i="5" s="1"/>
  <c r="BL43" i="5" s="1"/>
  <c r="BM76" i="5" s="1"/>
  <c r="AM4" i="5"/>
  <c r="X18" i="5"/>
  <c r="X17" i="5"/>
  <c r="X15" i="5"/>
  <c r="AA32" i="5" s="1"/>
  <c r="AB32" i="5" s="1"/>
  <c r="AH11" i="5"/>
  <c r="AA178" i="5" s="1"/>
  <c r="AB178" i="5" s="1"/>
  <c r="AM5" i="5"/>
  <c r="AA247" i="5" s="1"/>
  <c r="AB247" i="5" s="1"/>
  <c r="AX65" i="5"/>
  <c r="BN33" i="5" s="1"/>
  <c r="BN49" i="5" s="1"/>
  <c r="BO82" i="5" s="1"/>
  <c r="AF16" i="5"/>
  <c r="AA153" i="5" s="1"/>
  <c r="AB153" i="5" s="1"/>
  <c r="AX58" i="5"/>
  <c r="BN26" i="5" s="1"/>
  <c r="BN42" i="5" s="1"/>
  <c r="BO75" i="5" s="1"/>
  <c r="BB60" i="5"/>
  <c r="BR28" i="5" s="1"/>
  <c r="BR44" i="5" s="1"/>
  <c r="BS77" i="5" s="1"/>
  <c r="BD63" i="5"/>
  <c r="BT31" i="5" s="1"/>
  <c r="BT47" i="5" s="1"/>
  <c r="BU80" i="5" s="1"/>
  <c r="AP66" i="5"/>
  <c r="BF34" i="5" s="1"/>
  <c r="BF50" i="5" s="1"/>
  <c r="BG83" i="5" s="1"/>
  <c r="W109" i="5"/>
  <c r="X109" i="5" s="1"/>
  <c r="AM15" i="5"/>
  <c r="AI15" i="5"/>
  <c r="AA197" i="5" s="1"/>
  <c r="AB197" i="5" s="1"/>
  <c r="AA15" i="5"/>
  <c r="AA77" i="5" s="1"/>
  <c r="AB77" i="5" s="1"/>
  <c r="AD11" i="5"/>
  <c r="AA118" i="5" s="1"/>
  <c r="AB118" i="5" s="1"/>
  <c r="W48" i="5"/>
  <c r="X48" i="5" s="1"/>
  <c r="BC58" i="5"/>
  <c r="BS26" i="5" s="1"/>
  <c r="BS42" i="5" s="1"/>
  <c r="BT75" i="5" s="1"/>
  <c r="AR62" i="5"/>
  <c r="BH30" i="5" s="1"/>
  <c r="BH46" i="5" s="1"/>
  <c r="BI79" i="5" s="1"/>
  <c r="AP64" i="5"/>
  <c r="BF32" i="5" s="1"/>
  <c r="BF48" i="5" s="1"/>
  <c r="BG81" i="5" s="1"/>
  <c r="W77" i="5"/>
  <c r="X77" i="5" s="1"/>
  <c r="W110" i="5"/>
  <c r="X110" i="5" s="1"/>
  <c r="AL18" i="5"/>
  <c r="AH15" i="5"/>
  <c r="AA182" i="5" s="1"/>
  <c r="AB182" i="5" s="1"/>
  <c r="AD15" i="5"/>
  <c r="AA122" i="5" s="1"/>
  <c r="AB122" i="5" s="1"/>
  <c r="Z15" i="5"/>
  <c r="AM10" i="5"/>
  <c r="AA252" i="5" s="1"/>
  <c r="AB252" i="5" s="1"/>
  <c r="AJ16" i="5"/>
  <c r="AA213" i="5" s="1"/>
  <c r="AB213" i="5" s="1"/>
  <c r="BD58" i="5"/>
  <c r="BT26" i="5" s="1"/>
  <c r="BT42" i="5" s="1"/>
  <c r="BU75" i="5" s="1"/>
  <c r="BB62" i="5"/>
  <c r="BR30" i="5" s="1"/>
  <c r="BR46" i="5" s="1"/>
  <c r="BS79" i="5" s="1"/>
  <c r="AP65" i="5"/>
  <c r="BF33" i="5" s="1"/>
  <c r="BF49" i="5" s="1"/>
  <c r="BG82" i="5" s="1"/>
  <c r="AG18" i="5"/>
  <c r="AA170" i="5" s="1"/>
  <c r="AB170" i="5" s="1"/>
  <c r="AC18" i="5"/>
  <c r="AA110" i="5" s="1"/>
  <c r="AB110" i="5" s="1"/>
  <c r="Y18" i="5"/>
  <c r="AG17" i="5"/>
  <c r="AA169" i="5" s="1"/>
  <c r="AB169" i="5" s="1"/>
  <c r="AC17" i="5"/>
  <c r="AA109" i="5" s="1"/>
  <c r="AB109" i="5" s="1"/>
  <c r="Y17" i="5"/>
  <c r="AL10" i="5"/>
  <c r="AA237" i="5" s="1"/>
  <c r="AB237" i="5" s="1"/>
  <c r="W31" i="5"/>
  <c r="X31" i="5" s="1"/>
  <c r="AV55" i="5"/>
  <c r="BL23" i="5" s="1"/>
  <c r="BL39" i="5" s="1"/>
  <c r="BM72" i="5" s="1"/>
  <c r="W46" i="5"/>
  <c r="X46" i="5" s="1"/>
  <c r="AW53" i="5"/>
  <c r="BM21" i="5" s="1"/>
  <c r="BM37" i="5" s="1"/>
  <c r="BN70" i="5" s="1"/>
  <c r="AW55" i="5"/>
  <c r="BM23" i="5" s="1"/>
  <c r="BM39" i="5" s="1"/>
  <c r="BN72" i="5" s="1"/>
  <c r="AZ59" i="5"/>
  <c r="BP27" i="5" s="1"/>
  <c r="BP43" i="5" s="1"/>
  <c r="BQ76" i="5" s="1"/>
  <c r="BA61" i="5"/>
  <c r="BQ29" i="5" s="1"/>
  <c r="BQ45" i="5" s="1"/>
  <c r="BR78" i="5" s="1"/>
  <c r="W129" i="5"/>
  <c r="X129" i="5" s="1"/>
  <c r="AK14" i="5"/>
  <c r="AA226" i="5" s="1"/>
  <c r="AB226" i="5" s="1"/>
  <c r="AG14" i="5"/>
  <c r="AA166" i="5" s="1"/>
  <c r="AB166" i="5" s="1"/>
  <c r="Y14" i="5"/>
  <c r="AC13" i="5"/>
  <c r="AA105" i="5" s="1"/>
  <c r="AB105" i="5" s="1"/>
  <c r="AK12" i="5"/>
  <c r="AA224" i="5" s="1"/>
  <c r="AB224" i="5" s="1"/>
  <c r="AG12" i="5"/>
  <c r="AA164" i="5" s="1"/>
  <c r="AB164" i="5" s="1"/>
  <c r="AG10" i="5"/>
  <c r="AA162" i="5" s="1"/>
  <c r="AB162" i="5" s="1"/>
  <c r="AC10" i="5"/>
  <c r="AA102" i="5" s="1"/>
  <c r="AB102" i="5" s="1"/>
  <c r="AK9" i="5"/>
  <c r="AA221" i="5" s="1"/>
  <c r="AB221" i="5" s="1"/>
  <c r="AC9" i="5"/>
  <c r="AA101" i="5" s="1"/>
  <c r="AB101" i="5" s="1"/>
  <c r="AG8" i="5"/>
  <c r="AA160" i="5" s="1"/>
  <c r="AB160" i="5" s="1"/>
  <c r="AC8" i="5"/>
  <c r="AA100" i="5" s="1"/>
  <c r="AB100" i="5" s="1"/>
  <c r="AC6" i="5"/>
  <c r="AA98" i="5" s="1"/>
  <c r="AB98" i="5" s="1"/>
  <c r="AK5" i="5"/>
  <c r="AA217" i="5" s="1"/>
  <c r="AB217" i="5" s="1"/>
  <c r="AD9" i="5"/>
  <c r="AA116" i="5" s="1"/>
  <c r="AB116" i="5" s="1"/>
  <c r="AO52" i="5"/>
  <c r="BE20" i="5" s="1"/>
  <c r="BE36" i="5" s="1"/>
  <c r="BF69" i="5" s="1"/>
  <c r="BB53" i="5"/>
  <c r="BR21" i="5" s="1"/>
  <c r="BR37" i="5" s="1"/>
  <c r="BS70" i="5" s="1"/>
  <c r="AX56" i="5"/>
  <c r="BN24" i="5" s="1"/>
  <c r="BN40" i="5" s="1"/>
  <c r="BO73" i="5" s="1"/>
  <c r="AW60" i="5"/>
  <c r="BM28" i="5" s="1"/>
  <c r="BM44" i="5" s="1"/>
  <c r="BN77" i="5" s="1"/>
  <c r="W151" i="5"/>
  <c r="X151" i="5" s="1"/>
  <c r="AI4" i="5"/>
  <c r="AA186" i="5" s="1"/>
  <c r="AB186" i="5" s="1"/>
  <c r="AF14" i="5"/>
  <c r="AA151" i="5" s="1"/>
  <c r="AB151" i="5" s="1"/>
  <c r="X14" i="5"/>
  <c r="AJ13" i="5"/>
  <c r="AA210" i="5" s="1"/>
  <c r="AB210" i="5" s="1"/>
  <c r="AF12" i="5"/>
  <c r="AA149" i="5" s="1"/>
  <c r="AB149" i="5" s="1"/>
  <c r="AJ11" i="5"/>
  <c r="AA208" i="5" s="1"/>
  <c r="AB208" i="5" s="1"/>
  <c r="AF8" i="5"/>
  <c r="AA145" i="5" s="1"/>
  <c r="AB145" i="5" s="1"/>
  <c r="AB8" i="5"/>
  <c r="AA85" i="5" s="1"/>
  <c r="AB85" i="5" s="1"/>
  <c r="AJ7" i="5"/>
  <c r="AA204" i="5" s="1"/>
  <c r="AB204" i="5" s="1"/>
  <c r="AF7" i="5"/>
  <c r="AA144" i="5" s="1"/>
  <c r="AB144" i="5" s="1"/>
  <c r="AF5" i="5"/>
  <c r="AA142" i="5" s="1"/>
  <c r="AB142" i="5" s="1"/>
  <c r="AB5" i="5"/>
  <c r="AA82" i="5" s="1"/>
  <c r="AB82" i="5" s="1"/>
  <c r="BA52" i="5"/>
  <c r="BQ20" i="5" s="1"/>
  <c r="BQ36" i="5" s="1"/>
  <c r="BR69" i="5" s="1"/>
  <c r="AT54" i="5"/>
  <c r="BJ22" i="5" s="1"/>
  <c r="BJ38" i="5" s="1"/>
  <c r="BK71" i="5" s="1"/>
  <c r="AT58" i="5"/>
  <c r="BJ26" i="5" s="1"/>
  <c r="BJ42" i="5" s="1"/>
  <c r="BK75" i="5" s="1"/>
  <c r="AU59" i="5"/>
  <c r="BK27" i="5" s="1"/>
  <c r="BK43" i="5" s="1"/>
  <c r="BL76" i="5" s="1"/>
  <c r="AX60" i="5"/>
  <c r="BN28" i="5" s="1"/>
  <c r="BN44" i="5" s="1"/>
  <c r="BO77" i="5" s="1"/>
  <c r="AV62" i="5"/>
  <c r="BL30" i="5" s="1"/>
  <c r="BL46" i="5" s="1"/>
  <c r="BM79" i="5" s="1"/>
  <c r="W208" i="5"/>
  <c r="X208" i="5" s="1"/>
  <c r="AJ4" i="5"/>
  <c r="AA201" i="5" s="1"/>
  <c r="AB201" i="5" s="1"/>
  <c r="AE14" i="5"/>
  <c r="AA136" i="5" s="1"/>
  <c r="AB136" i="5" s="1"/>
  <c r="AA14" i="5"/>
  <c r="AA76" i="5" s="1"/>
  <c r="AB76" i="5" s="1"/>
  <c r="AI11" i="5"/>
  <c r="AA193" i="5" s="1"/>
  <c r="AB193" i="5" s="1"/>
  <c r="AE11" i="5"/>
  <c r="AA133" i="5" s="1"/>
  <c r="AB133" i="5" s="1"/>
  <c r="CC17" i="7"/>
  <c r="CT17" i="7" s="1"/>
  <c r="BL17" i="7"/>
  <c r="Y111" i="7"/>
  <c r="AU36" i="7"/>
  <c r="AV69" i="7" s="1"/>
  <c r="AV5" i="7"/>
  <c r="AV21" i="7"/>
  <c r="AV30" i="7"/>
  <c r="AV14" i="7"/>
  <c r="Y124" i="7"/>
  <c r="AU49" i="7"/>
  <c r="AV82" i="7" s="1"/>
  <c r="Y113" i="7"/>
  <c r="AU38" i="7"/>
  <c r="AV71" i="7" s="1"/>
  <c r="Y125" i="7"/>
  <c r="AU50" i="7"/>
  <c r="AV83" i="7" s="1"/>
  <c r="Y121" i="7"/>
  <c r="AU46" i="7"/>
  <c r="AV79" i="7" s="1"/>
  <c r="BL5" i="7"/>
  <c r="CC5" i="7"/>
  <c r="CT5" i="7" s="1"/>
  <c r="CC8" i="7"/>
  <c r="CT8" i="7" s="1"/>
  <c r="BL8" i="7"/>
  <c r="AV25" i="7"/>
  <c r="AV9" i="7"/>
  <c r="AV23" i="7"/>
  <c r="AV7" i="7"/>
  <c r="AV32" i="7"/>
  <c r="AV16" i="7"/>
  <c r="AV34" i="7"/>
  <c r="AV18" i="7"/>
  <c r="AV33" i="7"/>
  <c r="AV17" i="7"/>
  <c r="CC16" i="7"/>
  <c r="CT16" i="7" s="1"/>
  <c r="BL16" i="7"/>
  <c r="CC15" i="7"/>
  <c r="CT15" i="7" s="1"/>
  <c r="BL15" i="7"/>
  <c r="CC7" i="7"/>
  <c r="CT7" i="7" s="1"/>
  <c r="BL7" i="7"/>
  <c r="Y112" i="7"/>
  <c r="AU37" i="7"/>
  <c r="AV70" i="7" s="1"/>
  <c r="Y115" i="7"/>
  <c r="AU40" i="7"/>
  <c r="AV73" i="7" s="1"/>
  <c r="AV24" i="7"/>
  <c r="AV8" i="7"/>
  <c r="AF3" i="7"/>
  <c r="BN3" i="7" s="1"/>
  <c r="CV3" i="7" s="1"/>
  <c r="CC6" i="7"/>
  <c r="CT6" i="7" s="1"/>
  <c r="BL6" i="7"/>
  <c r="CC18" i="7"/>
  <c r="CT18" i="7" s="1"/>
  <c r="BL18" i="7"/>
  <c r="CC14" i="7"/>
  <c r="CT14" i="7" s="1"/>
  <c r="BL14" i="7"/>
  <c r="Y123" i="7"/>
  <c r="AU48" i="7"/>
  <c r="AV81" i="7" s="1"/>
  <c r="Y122" i="7"/>
  <c r="AU47" i="7"/>
  <c r="AV80" i="7" s="1"/>
  <c r="Y114" i="7"/>
  <c r="AU39" i="7"/>
  <c r="AV72" i="7" s="1"/>
  <c r="CC4" i="7"/>
  <c r="CT4" i="7" s="1"/>
  <c r="BL4" i="7"/>
  <c r="AV22" i="7"/>
  <c r="AV6" i="7"/>
  <c r="AV31" i="7"/>
  <c r="AV15" i="7"/>
  <c r="AV20" i="7"/>
  <c r="AV4" i="7"/>
  <c r="BC33" i="6"/>
  <c r="Y244" i="6" s="1"/>
  <c r="AP16" i="6"/>
  <c r="BX16" i="6" s="1"/>
  <c r="CO16" i="6" s="1"/>
  <c r="AQ15" i="6"/>
  <c r="BY15" i="6" s="1"/>
  <c r="CP15" i="6" s="1"/>
  <c r="AO20" i="6"/>
  <c r="AO4" i="6"/>
  <c r="BW4" i="6" s="1"/>
  <c r="CN4" i="6" s="1"/>
  <c r="D21" i="6"/>
  <c r="Y5" i="6" s="1"/>
  <c r="AA37" i="6" s="1"/>
  <c r="AB37" i="6" s="1"/>
  <c r="E20" i="6"/>
  <c r="Z4" i="6" s="1"/>
  <c r="AA51" i="6" s="1"/>
  <c r="AB51" i="6" s="1"/>
  <c r="BC15" i="6"/>
  <c r="W217" i="6"/>
  <c r="X217" i="6" s="1"/>
  <c r="BB53" i="6"/>
  <c r="BR21" i="6" s="1"/>
  <c r="BR37" i="6" s="1"/>
  <c r="BS70" i="6" s="1"/>
  <c r="BD4" i="6"/>
  <c r="BD14" i="6"/>
  <c r="W81" i="6"/>
  <c r="X81" i="6" s="1"/>
  <c r="AS52" i="6"/>
  <c r="BI20" i="6" s="1"/>
  <c r="BI36" i="6" s="1"/>
  <c r="BJ69" i="6" s="1"/>
  <c r="W141" i="6"/>
  <c r="X141" i="6" s="1"/>
  <c r="AW52" i="6"/>
  <c r="BM20" i="6" s="1"/>
  <c r="BM36" i="6" s="1"/>
  <c r="BN69" i="6" s="1"/>
  <c r="W201" i="6"/>
  <c r="X201" i="6" s="1"/>
  <c r="BA52" i="6"/>
  <c r="BQ20" i="6" s="1"/>
  <c r="BQ36" i="6" s="1"/>
  <c r="BR69" i="6" s="1"/>
  <c r="W128" i="6"/>
  <c r="X128" i="6" s="1"/>
  <c r="AV54" i="6"/>
  <c r="BL22" i="6" s="1"/>
  <c r="BL38" i="6" s="1"/>
  <c r="BM71" i="6" s="1"/>
  <c r="W188" i="6"/>
  <c r="X188" i="6" s="1"/>
  <c r="AZ54" i="6"/>
  <c r="BP22" i="6" s="1"/>
  <c r="BP38" i="6" s="1"/>
  <c r="BQ71" i="6" s="1"/>
  <c r="W248" i="6"/>
  <c r="X248" i="6" s="1"/>
  <c r="BD54" i="6"/>
  <c r="BT22" i="6" s="1"/>
  <c r="BT38" i="6" s="1"/>
  <c r="BU71" i="6" s="1"/>
  <c r="AT55" i="6"/>
  <c r="BJ23" i="6" s="1"/>
  <c r="BJ39" i="6" s="1"/>
  <c r="BK72" i="6" s="1"/>
  <c r="W99" i="6"/>
  <c r="X99" i="6" s="1"/>
  <c r="W159" i="6"/>
  <c r="X159" i="6" s="1"/>
  <c r="AX55" i="6"/>
  <c r="BN23" i="6" s="1"/>
  <c r="BN39" i="6" s="1"/>
  <c r="BO72" i="6" s="1"/>
  <c r="W219" i="6"/>
  <c r="X219" i="6" s="1"/>
  <c r="BB55" i="6"/>
  <c r="BR23" i="6" s="1"/>
  <c r="BR39" i="6" s="1"/>
  <c r="BS72" i="6" s="1"/>
  <c r="BD16" i="6"/>
  <c r="W97" i="6"/>
  <c r="X97" i="6" s="1"/>
  <c r="AT53" i="6"/>
  <c r="BJ21" i="6" s="1"/>
  <c r="BJ37" i="6" s="1"/>
  <c r="BK70" i="6" s="1"/>
  <c r="AO52" i="6"/>
  <c r="BE20" i="6" s="1"/>
  <c r="BE36" i="6" s="1"/>
  <c r="BF69" i="6" s="1"/>
  <c r="W21" i="6"/>
  <c r="X21" i="6" s="1"/>
  <c r="B21" i="6"/>
  <c r="AM21" i="6" s="1"/>
  <c r="AN21" i="6" s="1"/>
  <c r="AN37" i="6" s="1"/>
  <c r="AO70" i="6" s="1"/>
  <c r="W130" i="6"/>
  <c r="X130" i="6" s="1"/>
  <c r="AV56" i="6"/>
  <c r="BL24" i="6" s="1"/>
  <c r="BL40" i="6" s="1"/>
  <c r="BM73" i="6" s="1"/>
  <c r="W190" i="6"/>
  <c r="X190" i="6" s="1"/>
  <c r="AZ56" i="6"/>
  <c r="BP24" i="6" s="1"/>
  <c r="BP40" i="6" s="1"/>
  <c r="BQ73" i="6" s="1"/>
  <c r="W250" i="6"/>
  <c r="X250" i="6" s="1"/>
  <c r="BD56" i="6"/>
  <c r="BT24" i="6" s="1"/>
  <c r="BT40" i="6" s="1"/>
  <c r="BU73" i="6" s="1"/>
  <c r="W101" i="6"/>
  <c r="X101" i="6" s="1"/>
  <c r="AT57" i="6"/>
  <c r="BJ25" i="6" s="1"/>
  <c r="BJ41" i="6" s="1"/>
  <c r="BK74" i="6" s="1"/>
  <c r="W161" i="6"/>
  <c r="X161" i="6" s="1"/>
  <c r="AX57" i="6"/>
  <c r="BN25" i="6" s="1"/>
  <c r="BN41" i="6" s="1"/>
  <c r="BO74" i="6" s="1"/>
  <c r="W221" i="6"/>
  <c r="X221" i="6" s="1"/>
  <c r="BB57" i="6"/>
  <c r="BR25" i="6" s="1"/>
  <c r="BR41" i="6" s="1"/>
  <c r="BS74" i="6" s="1"/>
  <c r="AQ32" i="6"/>
  <c r="AQ16" i="6"/>
  <c r="AX53" i="6"/>
  <c r="BN21" i="6" s="1"/>
  <c r="BN37" i="6" s="1"/>
  <c r="BO70" i="6" s="1"/>
  <c r="W157" i="6"/>
  <c r="X157" i="6" s="1"/>
  <c r="D20" i="6"/>
  <c r="Y4" i="6" s="1"/>
  <c r="AA36" i="6" s="1"/>
  <c r="AB36" i="6" s="1"/>
  <c r="AP14" i="6"/>
  <c r="AP15" i="6"/>
  <c r="AP18" i="6"/>
  <c r="W132" i="6"/>
  <c r="X132" i="6" s="1"/>
  <c r="AV58" i="6"/>
  <c r="BL26" i="6" s="1"/>
  <c r="BL42" i="6" s="1"/>
  <c r="BM75" i="6" s="1"/>
  <c r="W192" i="6"/>
  <c r="X192" i="6" s="1"/>
  <c r="AZ58" i="6"/>
  <c r="BP26" i="6" s="1"/>
  <c r="BP42" i="6" s="1"/>
  <c r="BQ75" i="6" s="1"/>
  <c r="W252" i="6"/>
  <c r="X252" i="6" s="1"/>
  <c r="BD58" i="6"/>
  <c r="BT26" i="6" s="1"/>
  <c r="BT42" i="6" s="1"/>
  <c r="BU75" i="6" s="1"/>
  <c r="W103" i="6"/>
  <c r="X103" i="6" s="1"/>
  <c r="AT59" i="6"/>
  <c r="BJ27" i="6" s="1"/>
  <c r="BJ43" i="6" s="1"/>
  <c r="BK76" i="6" s="1"/>
  <c r="W163" i="6"/>
  <c r="X163" i="6" s="1"/>
  <c r="AX59" i="6"/>
  <c r="BN27" i="6" s="1"/>
  <c r="BN43" i="6" s="1"/>
  <c r="BO76" i="6" s="1"/>
  <c r="W223" i="6"/>
  <c r="X223" i="6" s="1"/>
  <c r="BB59" i="6"/>
  <c r="BR27" i="6" s="1"/>
  <c r="BR43" i="6" s="1"/>
  <c r="BS76" i="6" s="1"/>
  <c r="BC16" i="6"/>
  <c r="BC18" i="6"/>
  <c r="W156" i="6"/>
  <c r="X156" i="6" s="1"/>
  <c r="AX52" i="6"/>
  <c r="BN20" i="6" s="1"/>
  <c r="BN36" i="6" s="1"/>
  <c r="BO69" i="6" s="1"/>
  <c r="W216" i="6"/>
  <c r="X216" i="6" s="1"/>
  <c r="BB52" i="6"/>
  <c r="BR20" i="6" s="1"/>
  <c r="BR36" i="6" s="1"/>
  <c r="BS69" i="6" s="1"/>
  <c r="W112" i="6"/>
  <c r="X112" i="6" s="1"/>
  <c r="AU53" i="6"/>
  <c r="BK21" i="6" s="1"/>
  <c r="BK37" i="6" s="1"/>
  <c r="BL70" i="6" s="1"/>
  <c r="W172" i="6"/>
  <c r="X172" i="6" s="1"/>
  <c r="AY53" i="6"/>
  <c r="BO21" i="6" s="1"/>
  <c r="BO37" i="6" s="1"/>
  <c r="BP70" i="6" s="1"/>
  <c r="W232" i="6"/>
  <c r="X232" i="6" s="1"/>
  <c r="BC53" i="6"/>
  <c r="BS21" i="6" s="1"/>
  <c r="BS37" i="6" s="1"/>
  <c r="BT70" i="6" s="1"/>
  <c r="AS54" i="6"/>
  <c r="BI22" i="6" s="1"/>
  <c r="BI38" i="6" s="1"/>
  <c r="BJ71" i="6" s="1"/>
  <c r="W83" i="6"/>
  <c r="X83" i="6" s="1"/>
  <c r="W143" i="6"/>
  <c r="X143" i="6" s="1"/>
  <c r="AW54" i="6"/>
  <c r="BM22" i="6" s="1"/>
  <c r="BM38" i="6" s="1"/>
  <c r="BN71" i="6" s="1"/>
  <c r="W203" i="6"/>
  <c r="X203" i="6" s="1"/>
  <c r="BA54" i="6"/>
  <c r="BQ22" i="6" s="1"/>
  <c r="BQ38" i="6" s="1"/>
  <c r="BR71" i="6" s="1"/>
  <c r="W114" i="6"/>
  <c r="X114" i="6" s="1"/>
  <c r="AU55" i="6"/>
  <c r="BK23" i="6" s="1"/>
  <c r="BK39" i="6" s="1"/>
  <c r="BL72" i="6" s="1"/>
  <c r="W174" i="6"/>
  <c r="X174" i="6" s="1"/>
  <c r="AY55" i="6"/>
  <c r="BO23" i="6" s="1"/>
  <c r="BO39" i="6" s="1"/>
  <c r="BP72" i="6" s="1"/>
  <c r="W234" i="6"/>
  <c r="X234" i="6" s="1"/>
  <c r="BC55" i="6"/>
  <c r="BS23" i="6" s="1"/>
  <c r="BS39" i="6" s="1"/>
  <c r="BT72" i="6" s="1"/>
  <c r="W85" i="6"/>
  <c r="X85" i="6" s="1"/>
  <c r="AS56" i="6"/>
  <c r="BI24" i="6" s="1"/>
  <c r="BI40" i="6" s="1"/>
  <c r="BJ73" i="6" s="1"/>
  <c r="W145" i="6"/>
  <c r="X145" i="6" s="1"/>
  <c r="AW56" i="6"/>
  <c r="BM24" i="6" s="1"/>
  <c r="BM40" i="6" s="1"/>
  <c r="BN73" i="6" s="1"/>
  <c r="W205" i="6"/>
  <c r="X205" i="6" s="1"/>
  <c r="BA56" i="6"/>
  <c r="BQ24" i="6" s="1"/>
  <c r="BQ40" i="6" s="1"/>
  <c r="BR73" i="6" s="1"/>
  <c r="W176" i="6"/>
  <c r="X176" i="6" s="1"/>
  <c r="AY57" i="6"/>
  <c r="BO25" i="6" s="1"/>
  <c r="BO41" i="6" s="1"/>
  <c r="BP74" i="6" s="1"/>
  <c r="W236" i="6"/>
  <c r="X236" i="6" s="1"/>
  <c r="BC57" i="6"/>
  <c r="BS25" i="6" s="1"/>
  <c r="BS41" i="6" s="1"/>
  <c r="BT74" i="6" s="1"/>
  <c r="W87" i="6"/>
  <c r="X87" i="6" s="1"/>
  <c r="AS58" i="6"/>
  <c r="BI26" i="6" s="1"/>
  <c r="BI42" i="6" s="1"/>
  <c r="BJ75" i="6" s="1"/>
  <c r="AW58" i="6"/>
  <c r="BM26" i="6" s="1"/>
  <c r="BM42" i="6" s="1"/>
  <c r="BN75" i="6" s="1"/>
  <c r="W147" i="6"/>
  <c r="X147" i="6" s="1"/>
  <c r="W207" i="6"/>
  <c r="X207" i="6" s="1"/>
  <c r="BA58" i="6"/>
  <c r="BQ26" i="6" s="1"/>
  <c r="BQ42" i="6" s="1"/>
  <c r="BR75" i="6" s="1"/>
  <c r="AU59" i="6"/>
  <c r="BK27" i="6" s="1"/>
  <c r="BK43" i="6" s="1"/>
  <c r="BL76" i="6" s="1"/>
  <c r="W118" i="6"/>
  <c r="X118" i="6" s="1"/>
  <c r="W178" i="6"/>
  <c r="X178" i="6" s="1"/>
  <c r="AY59" i="6"/>
  <c r="BO27" i="6" s="1"/>
  <c r="BO43" i="6" s="1"/>
  <c r="BP76" i="6" s="1"/>
  <c r="AU57" i="6"/>
  <c r="BK25" i="6" s="1"/>
  <c r="BK41" i="6" s="1"/>
  <c r="BL74" i="6" s="1"/>
  <c r="BD63" i="6"/>
  <c r="BT31" i="6" s="1"/>
  <c r="BT47" i="6" s="1"/>
  <c r="BU80" i="6" s="1"/>
  <c r="W115" i="6"/>
  <c r="X115" i="6" s="1"/>
  <c r="BD17" i="6"/>
  <c r="BD18" i="6"/>
  <c r="W111" i="6"/>
  <c r="X111" i="6" s="1"/>
  <c r="AU52" i="6"/>
  <c r="BK20" i="6" s="1"/>
  <c r="BK36" i="6" s="1"/>
  <c r="BL69" i="6" s="1"/>
  <c r="W171" i="6"/>
  <c r="X171" i="6" s="1"/>
  <c r="AY52" i="6"/>
  <c r="BO20" i="6" s="1"/>
  <c r="BO36" i="6" s="1"/>
  <c r="BP69" i="6" s="1"/>
  <c r="W231" i="6"/>
  <c r="X231" i="6" s="1"/>
  <c r="BC52" i="6"/>
  <c r="BS20" i="6" s="1"/>
  <c r="BS36" i="6" s="1"/>
  <c r="BT69" i="6" s="1"/>
  <c r="W127" i="6"/>
  <c r="X127" i="6" s="1"/>
  <c r="AV53" i="6"/>
  <c r="BL21" i="6" s="1"/>
  <c r="BL37" i="6" s="1"/>
  <c r="BM70" i="6" s="1"/>
  <c r="W187" i="6"/>
  <c r="X187" i="6" s="1"/>
  <c r="AZ53" i="6"/>
  <c r="BP21" i="6" s="1"/>
  <c r="BP37" i="6" s="1"/>
  <c r="BQ70" i="6" s="1"/>
  <c r="W247" i="6"/>
  <c r="X247" i="6" s="1"/>
  <c r="BD53" i="6"/>
  <c r="BT21" i="6" s="1"/>
  <c r="BT37" i="6" s="1"/>
  <c r="BU70" i="6" s="1"/>
  <c r="W98" i="6"/>
  <c r="X98" i="6" s="1"/>
  <c r="AT54" i="6"/>
  <c r="BJ22" i="6" s="1"/>
  <c r="BJ38" i="6" s="1"/>
  <c r="BK71" i="6" s="1"/>
  <c r="W158" i="6"/>
  <c r="X158" i="6" s="1"/>
  <c r="AX54" i="6"/>
  <c r="BN22" i="6" s="1"/>
  <c r="BN38" i="6" s="1"/>
  <c r="BO71" i="6" s="1"/>
  <c r="W218" i="6"/>
  <c r="X218" i="6" s="1"/>
  <c r="BB54" i="6"/>
  <c r="BR22" i="6" s="1"/>
  <c r="BR38" i="6" s="1"/>
  <c r="BS71" i="6" s="1"/>
  <c r="W129" i="6"/>
  <c r="X129" i="6" s="1"/>
  <c r="AV55" i="6"/>
  <c r="BL23" i="6" s="1"/>
  <c r="BL39" i="6" s="1"/>
  <c r="BM72" i="6" s="1"/>
  <c r="W189" i="6"/>
  <c r="X189" i="6" s="1"/>
  <c r="AZ55" i="6"/>
  <c r="BP23" i="6" s="1"/>
  <c r="BP39" i="6" s="1"/>
  <c r="BQ72" i="6" s="1"/>
  <c r="W249" i="6"/>
  <c r="X249" i="6" s="1"/>
  <c r="BD55" i="6"/>
  <c r="BT23" i="6" s="1"/>
  <c r="BT39" i="6" s="1"/>
  <c r="BU72" i="6" s="1"/>
  <c r="W100" i="6"/>
  <c r="X100" i="6" s="1"/>
  <c r="AT56" i="6"/>
  <c r="BJ24" i="6" s="1"/>
  <c r="BJ40" i="6" s="1"/>
  <c r="BK73" i="6" s="1"/>
  <c r="W220" i="6"/>
  <c r="X220" i="6" s="1"/>
  <c r="BB56" i="6"/>
  <c r="BR24" i="6" s="1"/>
  <c r="BR40" i="6" s="1"/>
  <c r="BS73" i="6" s="1"/>
  <c r="AV57" i="6"/>
  <c r="BL25" i="6" s="1"/>
  <c r="BL41" i="6" s="1"/>
  <c r="BM74" i="6" s="1"/>
  <c r="W131" i="6"/>
  <c r="X131" i="6" s="1"/>
  <c r="W191" i="6"/>
  <c r="X191" i="6" s="1"/>
  <c r="AZ57" i="6"/>
  <c r="BP25" i="6" s="1"/>
  <c r="BP41" i="6" s="1"/>
  <c r="BQ74" i="6" s="1"/>
  <c r="W251" i="6"/>
  <c r="X251" i="6" s="1"/>
  <c r="BD57" i="6"/>
  <c r="BT25" i="6" s="1"/>
  <c r="BT41" i="6" s="1"/>
  <c r="BU74" i="6" s="1"/>
  <c r="AT58" i="6"/>
  <c r="BJ26" i="6" s="1"/>
  <c r="BJ42" i="6" s="1"/>
  <c r="BK75" i="6" s="1"/>
  <c r="W102" i="6"/>
  <c r="X102" i="6" s="1"/>
  <c r="W162" i="6"/>
  <c r="X162" i="6" s="1"/>
  <c r="AX58" i="6"/>
  <c r="BN26" i="6" s="1"/>
  <c r="BN42" i="6" s="1"/>
  <c r="BO75" i="6" s="1"/>
  <c r="W222" i="6"/>
  <c r="X222" i="6" s="1"/>
  <c r="BB58" i="6"/>
  <c r="BR26" i="6" s="1"/>
  <c r="BR42" i="6" s="1"/>
  <c r="BS75" i="6" s="1"/>
  <c r="W133" i="6"/>
  <c r="X133" i="6" s="1"/>
  <c r="AV59" i="6"/>
  <c r="BL27" i="6" s="1"/>
  <c r="BL43" i="6" s="1"/>
  <c r="BM76" i="6" s="1"/>
  <c r="W193" i="6"/>
  <c r="X193" i="6" s="1"/>
  <c r="AZ59" i="6"/>
  <c r="BP27" i="6" s="1"/>
  <c r="BP43" i="6" s="1"/>
  <c r="BQ76" i="6" s="1"/>
  <c r="W253" i="6"/>
  <c r="X253" i="6" s="1"/>
  <c r="BD59" i="6"/>
  <c r="BT27" i="6" s="1"/>
  <c r="BT43" i="6" s="1"/>
  <c r="BU76" i="6" s="1"/>
  <c r="W104" i="6"/>
  <c r="X104" i="6" s="1"/>
  <c r="AT60" i="6"/>
  <c r="BJ28" i="6" s="1"/>
  <c r="BJ44" i="6" s="1"/>
  <c r="BK77" i="6" s="1"/>
  <c r="W164" i="6"/>
  <c r="X164" i="6" s="1"/>
  <c r="AX60" i="6"/>
  <c r="BN28" i="6" s="1"/>
  <c r="BN44" i="6" s="1"/>
  <c r="BO77" i="6" s="1"/>
  <c r="W224" i="6"/>
  <c r="X224" i="6" s="1"/>
  <c r="BB60" i="6"/>
  <c r="BR28" i="6" s="1"/>
  <c r="BR44" i="6" s="1"/>
  <c r="BS77" i="6" s="1"/>
  <c r="BC58" i="6"/>
  <c r="BS26" i="6" s="1"/>
  <c r="BS42" i="6" s="1"/>
  <c r="BT75" i="6" s="1"/>
  <c r="AV52" i="6"/>
  <c r="BL20" i="6" s="1"/>
  <c r="BL36" i="6" s="1"/>
  <c r="BM69" i="6" s="1"/>
  <c r="W126" i="6"/>
  <c r="X126" i="6" s="1"/>
  <c r="W186" i="6"/>
  <c r="X186" i="6" s="1"/>
  <c r="AZ52" i="6"/>
  <c r="BP20" i="6" s="1"/>
  <c r="BP36" i="6" s="1"/>
  <c r="BQ69" i="6" s="1"/>
  <c r="W246" i="6"/>
  <c r="X246" i="6" s="1"/>
  <c r="BD52" i="6"/>
  <c r="BT20" i="6" s="1"/>
  <c r="BT36" i="6" s="1"/>
  <c r="BU69" i="6" s="1"/>
  <c r="W82" i="6"/>
  <c r="X82" i="6" s="1"/>
  <c r="AS53" i="6"/>
  <c r="BI21" i="6" s="1"/>
  <c r="BI37" i="6" s="1"/>
  <c r="BJ70" i="6" s="1"/>
  <c r="AW53" i="6"/>
  <c r="BM21" i="6" s="1"/>
  <c r="BM37" i="6" s="1"/>
  <c r="BN70" i="6" s="1"/>
  <c r="W142" i="6"/>
  <c r="X142" i="6" s="1"/>
  <c r="W202" i="6"/>
  <c r="X202" i="6" s="1"/>
  <c r="BA53" i="6"/>
  <c r="BQ21" i="6" s="1"/>
  <c r="BQ37" i="6" s="1"/>
  <c r="BR70" i="6" s="1"/>
  <c r="W113" i="6"/>
  <c r="X113" i="6" s="1"/>
  <c r="AU54" i="6"/>
  <c r="BK22" i="6" s="1"/>
  <c r="BK38" i="6" s="1"/>
  <c r="BL71" i="6" s="1"/>
  <c r="W173" i="6"/>
  <c r="X173" i="6" s="1"/>
  <c r="AY54" i="6"/>
  <c r="BO22" i="6" s="1"/>
  <c r="BO38" i="6" s="1"/>
  <c r="BP71" i="6" s="1"/>
  <c r="W233" i="6"/>
  <c r="X233" i="6" s="1"/>
  <c r="BC54" i="6"/>
  <c r="BS22" i="6" s="1"/>
  <c r="BS38" i="6" s="1"/>
  <c r="BT71" i="6" s="1"/>
  <c r="W84" i="6"/>
  <c r="X84" i="6" s="1"/>
  <c r="AS55" i="6"/>
  <c r="BI23" i="6" s="1"/>
  <c r="BI39" i="6" s="1"/>
  <c r="BJ72" i="6" s="1"/>
  <c r="W144" i="6"/>
  <c r="X144" i="6" s="1"/>
  <c r="AW55" i="6"/>
  <c r="BM23" i="6" s="1"/>
  <c r="BM39" i="6" s="1"/>
  <c r="BN72" i="6" s="1"/>
  <c r="W175" i="6"/>
  <c r="X175" i="6" s="1"/>
  <c r="AY56" i="6"/>
  <c r="BO24" i="6" s="1"/>
  <c r="BO40" i="6" s="1"/>
  <c r="BP73" i="6" s="1"/>
  <c r="W235" i="6"/>
  <c r="X235" i="6" s="1"/>
  <c r="BC56" i="6"/>
  <c r="BS24" i="6" s="1"/>
  <c r="BS40" i="6" s="1"/>
  <c r="BT73" i="6" s="1"/>
  <c r="W86" i="6"/>
  <c r="X86" i="6" s="1"/>
  <c r="AS57" i="6"/>
  <c r="BI25" i="6" s="1"/>
  <c r="BI41" i="6" s="1"/>
  <c r="BJ74" i="6" s="1"/>
  <c r="W146" i="6"/>
  <c r="X146" i="6" s="1"/>
  <c r="AW57" i="6"/>
  <c r="BM25" i="6" s="1"/>
  <c r="BM41" i="6" s="1"/>
  <c r="BN74" i="6" s="1"/>
  <c r="W206" i="6"/>
  <c r="X206" i="6" s="1"/>
  <c r="BA57" i="6"/>
  <c r="BQ25" i="6" s="1"/>
  <c r="BQ41" i="6" s="1"/>
  <c r="BR74" i="6" s="1"/>
  <c r="W117" i="6"/>
  <c r="X117" i="6" s="1"/>
  <c r="AU58" i="6"/>
  <c r="BK26" i="6" s="1"/>
  <c r="BK42" i="6" s="1"/>
  <c r="BL75" i="6" s="1"/>
  <c r="AY58" i="6"/>
  <c r="BO26" i="6" s="1"/>
  <c r="BO42" i="6" s="1"/>
  <c r="BP75" i="6" s="1"/>
  <c r="W177" i="6"/>
  <c r="X177" i="6" s="1"/>
  <c r="W88" i="6"/>
  <c r="X88" i="6" s="1"/>
  <c r="AS59" i="6"/>
  <c r="BI27" i="6" s="1"/>
  <c r="BI43" i="6" s="1"/>
  <c r="BJ76" i="6" s="1"/>
  <c r="W148" i="6"/>
  <c r="X148" i="6" s="1"/>
  <c r="AW59" i="6"/>
  <c r="BM27" i="6" s="1"/>
  <c r="BM43" i="6" s="1"/>
  <c r="BN76" i="6" s="1"/>
  <c r="W208" i="6"/>
  <c r="X208" i="6" s="1"/>
  <c r="BA59" i="6"/>
  <c r="BQ27" i="6" s="1"/>
  <c r="BQ43" i="6" s="1"/>
  <c r="BR76" i="6" s="1"/>
  <c r="W135" i="6"/>
  <c r="X135" i="6" s="1"/>
  <c r="AV61" i="6"/>
  <c r="BL29" i="6" s="1"/>
  <c r="BL45" i="6" s="1"/>
  <c r="BM78" i="6" s="1"/>
  <c r="W195" i="6"/>
  <c r="X195" i="6" s="1"/>
  <c r="AZ61" i="6"/>
  <c r="BP29" i="6" s="1"/>
  <c r="BP45" i="6" s="1"/>
  <c r="BQ78" i="6" s="1"/>
  <c r="W255" i="6"/>
  <c r="X255" i="6" s="1"/>
  <c r="BD61" i="6"/>
  <c r="BT29" i="6" s="1"/>
  <c r="BT45" i="6" s="1"/>
  <c r="BU78" i="6" s="1"/>
  <c r="AP62" i="6"/>
  <c r="BF30" i="6" s="1"/>
  <c r="BF46" i="6" s="1"/>
  <c r="BG79" i="6" s="1"/>
  <c r="W46" i="6"/>
  <c r="X46" i="6" s="1"/>
  <c r="W106" i="6"/>
  <c r="X106" i="6" s="1"/>
  <c r="AT62" i="6"/>
  <c r="BJ30" i="6" s="1"/>
  <c r="BJ46" i="6" s="1"/>
  <c r="BK79" i="6" s="1"/>
  <c r="W166" i="6"/>
  <c r="X166" i="6" s="1"/>
  <c r="AX62" i="6"/>
  <c r="BN30" i="6" s="1"/>
  <c r="BN46" i="6" s="1"/>
  <c r="BO79" i="6" s="1"/>
  <c r="W226" i="6"/>
  <c r="X226" i="6" s="1"/>
  <c r="BB62" i="6"/>
  <c r="BR30" i="6" s="1"/>
  <c r="BR46" i="6" s="1"/>
  <c r="BS79" i="6" s="1"/>
  <c r="W77" i="6"/>
  <c r="X77" i="6" s="1"/>
  <c r="AR63" i="6"/>
  <c r="BH31" i="6" s="1"/>
  <c r="BH47" i="6" s="1"/>
  <c r="BI80" i="6" s="1"/>
  <c r="W137" i="6"/>
  <c r="X137" i="6" s="1"/>
  <c r="AV63" i="6"/>
  <c r="BL31" i="6" s="1"/>
  <c r="BL47" i="6" s="1"/>
  <c r="BM80" i="6" s="1"/>
  <c r="AZ63" i="6"/>
  <c r="BP31" i="6" s="1"/>
  <c r="BP47" i="6" s="1"/>
  <c r="BQ80" i="6" s="1"/>
  <c r="W197" i="6"/>
  <c r="X197" i="6" s="1"/>
  <c r="AP64" i="6"/>
  <c r="BF32" i="6" s="1"/>
  <c r="BF48" i="6" s="1"/>
  <c r="BG81" i="6" s="1"/>
  <c r="W48" i="6"/>
  <c r="X48" i="6" s="1"/>
  <c r="W108" i="6"/>
  <c r="X108" i="6" s="1"/>
  <c r="AT64" i="6"/>
  <c r="BJ32" i="6" s="1"/>
  <c r="BJ48" i="6" s="1"/>
  <c r="BK81" i="6" s="1"/>
  <c r="W168" i="6"/>
  <c r="X168" i="6" s="1"/>
  <c r="AX64" i="6"/>
  <c r="BN32" i="6" s="1"/>
  <c r="BN48" i="6" s="1"/>
  <c r="BO81" i="6" s="1"/>
  <c r="W228" i="6"/>
  <c r="X228" i="6" s="1"/>
  <c r="BB64" i="6"/>
  <c r="BR32" i="6" s="1"/>
  <c r="BR48" i="6" s="1"/>
  <c r="BS81" i="6" s="1"/>
  <c r="W79" i="6"/>
  <c r="X79" i="6" s="1"/>
  <c r="AR65" i="6"/>
  <c r="BH33" i="6" s="1"/>
  <c r="BH49" i="6" s="1"/>
  <c r="BI82" i="6" s="1"/>
  <c r="AV65" i="6"/>
  <c r="BL33" i="6" s="1"/>
  <c r="BL49" i="6" s="1"/>
  <c r="BM82" i="6" s="1"/>
  <c r="W139" i="6"/>
  <c r="X139" i="6" s="1"/>
  <c r="W199" i="6"/>
  <c r="X199" i="6" s="1"/>
  <c r="AZ65" i="6"/>
  <c r="BP33" i="6" s="1"/>
  <c r="BP49" i="6" s="1"/>
  <c r="BQ82" i="6" s="1"/>
  <c r="W259" i="6"/>
  <c r="X259" i="6" s="1"/>
  <c r="BD65" i="6"/>
  <c r="BT33" i="6" s="1"/>
  <c r="BT49" i="6" s="1"/>
  <c r="BU82" i="6" s="1"/>
  <c r="AP66" i="6"/>
  <c r="BF34" i="6" s="1"/>
  <c r="BF50" i="6" s="1"/>
  <c r="BG83" i="6" s="1"/>
  <c r="W50" i="6"/>
  <c r="X50" i="6" s="1"/>
  <c r="AT66" i="6"/>
  <c r="BJ34" i="6" s="1"/>
  <c r="BJ50" i="6" s="1"/>
  <c r="BK83" i="6" s="1"/>
  <c r="W110" i="6"/>
  <c r="X110" i="6" s="1"/>
  <c r="W170" i="6"/>
  <c r="X170" i="6" s="1"/>
  <c r="AX66" i="6"/>
  <c r="BN34" i="6" s="1"/>
  <c r="BN50" i="6" s="1"/>
  <c r="BO83" i="6" s="1"/>
  <c r="W230" i="6"/>
  <c r="X230" i="6" s="1"/>
  <c r="BB66" i="6"/>
  <c r="BR34" i="6" s="1"/>
  <c r="BR50" i="6" s="1"/>
  <c r="BS83" i="6" s="1"/>
  <c r="AT52" i="6"/>
  <c r="BJ20" i="6" s="1"/>
  <c r="BJ36" i="6" s="1"/>
  <c r="BK69" i="6" s="1"/>
  <c r="BA55" i="6"/>
  <c r="BQ23" i="6" s="1"/>
  <c r="BQ39" i="6" s="1"/>
  <c r="BR72" i="6" s="1"/>
  <c r="W119" i="6"/>
  <c r="X119" i="6" s="1"/>
  <c r="AU60" i="6"/>
  <c r="BK28" i="6" s="1"/>
  <c r="BK44" i="6" s="1"/>
  <c r="BL77" i="6" s="1"/>
  <c r="W179" i="6"/>
  <c r="X179" i="6" s="1"/>
  <c r="AY60" i="6"/>
  <c r="BO28" i="6" s="1"/>
  <c r="BO44" i="6" s="1"/>
  <c r="BP77" i="6" s="1"/>
  <c r="W239" i="6"/>
  <c r="X239" i="6" s="1"/>
  <c r="BC60" i="6"/>
  <c r="BS28" i="6" s="1"/>
  <c r="BS44" i="6" s="1"/>
  <c r="BT77" i="6" s="1"/>
  <c r="W90" i="6"/>
  <c r="X90" i="6" s="1"/>
  <c r="AS61" i="6"/>
  <c r="BI29" i="6" s="1"/>
  <c r="BI45" i="6" s="1"/>
  <c r="BJ78" i="6" s="1"/>
  <c r="W150" i="6"/>
  <c r="X150" i="6" s="1"/>
  <c r="AW61" i="6"/>
  <c r="BM29" i="6" s="1"/>
  <c r="BM45" i="6" s="1"/>
  <c r="BN78" i="6" s="1"/>
  <c r="W210" i="6"/>
  <c r="X210" i="6" s="1"/>
  <c r="BA61" i="6"/>
  <c r="BQ29" i="6" s="1"/>
  <c r="BQ45" i="6" s="1"/>
  <c r="BR78" i="6" s="1"/>
  <c r="W121" i="6"/>
  <c r="X121" i="6" s="1"/>
  <c r="AU62" i="6"/>
  <c r="BK30" i="6" s="1"/>
  <c r="BK46" i="6" s="1"/>
  <c r="BL79" i="6" s="1"/>
  <c r="BC62" i="6"/>
  <c r="BS30" i="6" s="1"/>
  <c r="BS46" i="6" s="1"/>
  <c r="BT79" i="6" s="1"/>
  <c r="W241" i="6"/>
  <c r="X241" i="6" s="1"/>
  <c r="W92" i="6"/>
  <c r="X92" i="6" s="1"/>
  <c r="AS63" i="6"/>
  <c r="BI31" i="6" s="1"/>
  <c r="BI47" i="6" s="1"/>
  <c r="BJ80" i="6" s="1"/>
  <c r="W152" i="6"/>
  <c r="X152" i="6" s="1"/>
  <c r="AW63" i="6"/>
  <c r="BM31" i="6" s="1"/>
  <c r="BM47" i="6" s="1"/>
  <c r="BN80" i="6" s="1"/>
  <c r="W212" i="6"/>
  <c r="X212" i="6" s="1"/>
  <c r="BA63" i="6"/>
  <c r="BQ31" i="6" s="1"/>
  <c r="BQ47" i="6" s="1"/>
  <c r="BR80" i="6" s="1"/>
  <c r="W31" i="6"/>
  <c r="X31" i="6" s="1"/>
  <c r="AQ64" i="6"/>
  <c r="BG32" i="6" s="1"/>
  <c r="BG48" i="6" s="1"/>
  <c r="BH81" i="6" s="1"/>
  <c r="W63" i="6"/>
  <c r="X63" i="6" s="1"/>
  <c r="AU64" i="6"/>
  <c r="BK32" i="6" s="1"/>
  <c r="BK48" i="6" s="1"/>
  <c r="BL81" i="6" s="1"/>
  <c r="W123" i="6"/>
  <c r="X123" i="6" s="1"/>
  <c r="W183" i="6"/>
  <c r="X183" i="6" s="1"/>
  <c r="AY64" i="6"/>
  <c r="BO32" i="6" s="1"/>
  <c r="BO48" i="6" s="1"/>
  <c r="BP81" i="6" s="1"/>
  <c r="W243" i="6"/>
  <c r="X243" i="6" s="1"/>
  <c r="BC64" i="6"/>
  <c r="BS32" i="6" s="1"/>
  <c r="BS48" i="6" s="1"/>
  <c r="BT81" i="6" s="1"/>
  <c r="AS65" i="6"/>
  <c r="BI33" i="6" s="1"/>
  <c r="BI49" i="6" s="1"/>
  <c r="BJ82" i="6" s="1"/>
  <c r="W94" i="6"/>
  <c r="X94" i="6" s="1"/>
  <c r="W154" i="6"/>
  <c r="X154" i="6" s="1"/>
  <c r="AW65" i="6"/>
  <c r="BM33" i="6" s="1"/>
  <c r="BM49" i="6" s="1"/>
  <c r="BN82" i="6" s="1"/>
  <c r="W214" i="6"/>
  <c r="X214" i="6" s="1"/>
  <c r="BA65" i="6"/>
  <c r="BQ33" i="6" s="1"/>
  <c r="BQ49" i="6" s="1"/>
  <c r="BR82" i="6" s="1"/>
  <c r="W33" i="6"/>
  <c r="X33" i="6" s="1"/>
  <c r="AQ66" i="6"/>
  <c r="BG34" i="6" s="1"/>
  <c r="BG50" i="6" s="1"/>
  <c r="BH83" i="6" s="1"/>
  <c r="W65" i="6"/>
  <c r="X65" i="6" s="1"/>
  <c r="W185" i="6"/>
  <c r="X185" i="6" s="1"/>
  <c r="AY66" i="6"/>
  <c r="BO34" i="6" s="1"/>
  <c r="BO50" i="6" s="1"/>
  <c r="BP83" i="6" s="1"/>
  <c r="BC66" i="6"/>
  <c r="BS34" i="6" s="1"/>
  <c r="BS50" i="6" s="1"/>
  <c r="BT83" i="6" s="1"/>
  <c r="W245" i="6"/>
  <c r="X245" i="6" s="1"/>
  <c r="AY62" i="6"/>
  <c r="BO30" i="6" s="1"/>
  <c r="BO46" i="6" s="1"/>
  <c r="BP79" i="6" s="1"/>
  <c r="AS64" i="6"/>
  <c r="BI32" i="6" s="1"/>
  <c r="BI48" i="6" s="1"/>
  <c r="BJ81" i="6" s="1"/>
  <c r="AV60" i="6"/>
  <c r="BL28" i="6" s="1"/>
  <c r="BL44" i="6" s="1"/>
  <c r="BM77" i="6" s="1"/>
  <c r="W134" i="6"/>
  <c r="X134" i="6" s="1"/>
  <c r="W194" i="6"/>
  <c r="X194" i="6" s="1"/>
  <c r="AZ60" i="6"/>
  <c r="BP28" i="6" s="1"/>
  <c r="BP44" i="6" s="1"/>
  <c r="BQ77" i="6" s="1"/>
  <c r="W254" i="6"/>
  <c r="X254" i="6" s="1"/>
  <c r="BD60" i="6"/>
  <c r="BT28" i="6" s="1"/>
  <c r="BT44" i="6" s="1"/>
  <c r="BU77" i="6" s="1"/>
  <c r="W165" i="6"/>
  <c r="X165" i="6" s="1"/>
  <c r="AX61" i="6"/>
  <c r="BN29" i="6" s="1"/>
  <c r="BN45" i="6" s="1"/>
  <c r="BO78" i="6" s="1"/>
  <c r="W76" i="6"/>
  <c r="X76" i="6" s="1"/>
  <c r="AR62" i="6"/>
  <c r="BH30" i="6" s="1"/>
  <c r="BH46" i="6" s="1"/>
  <c r="BI79" i="6" s="1"/>
  <c r="W136" i="6"/>
  <c r="X136" i="6" s="1"/>
  <c r="AV62" i="6"/>
  <c r="BL30" i="6" s="1"/>
  <c r="BL46" i="6" s="1"/>
  <c r="BM79" i="6" s="1"/>
  <c r="W196" i="6"/>
  <c r="X196" i="6" s="1"/>
  <c r="AZ62" i="6"/>
  <c r="BP30" i="6" s="1"/>
  <c r="BP46" i="6" s="1"/>
  <c r="BQ79" i="6" s="1"/>
  <c r="W256" i="6"/>
  <c r="X256" i="6" s="1"/>
  <c r="BD62" i="6"/>
  <c r="BT30" i="6" s="1"/>
  <c r="BT46" i="6" s="1"/>
  <c r="BU79" i="6" s="1"/>
  <c r="AP63" i="6"/>
  <c r="BF31" i="6" s="1"/>
  <c r="BF47" i="6" s="1"/>
  <c r="BG80" i="6" s="1"/>
  <c r="W47" i="6"/>
  <c r="X47" i="6" s="1"/>
  <c r="AT63" i="6"/>
  <c r="BJ31" i="6" s="1"/>
  <c r="BJ47" i="6" s="1"/>
  <c r="BK80" i="6" s="1"/>
  <c r="W107" i="6"/>
  <c r="X107" i="6" s="1"/>
  <c r="W167" i="6"/>
  <c r="X167" i="6" s="1"/>
  <c r="AX63" i="6"/>
  <c r="BN31" i="6" s="1"/>
  <c r="BN47" i="6" s="1"/>
  <c r="BO80" i="6" s="1"/>
  <c r="W227" i="6"/>
  <c r="X227" i="6" s="1"/>
  <c r="BB63" i="6"/>
  <c r="BR31" i="6" s="1"/>
  <c r="BR47" i="6" s="1"/>
  <c r="BS80" i="6" s="1"/>
  <c r="AR64" i="6"/>
  <c r="BH32" i="6" s="1"/>
  <c r="BH48" i="6" s="1"/>
  <c r="BI81" i="6" s="1"/>
  <c r="W78" i="6"/>
  <c r="X78" i="6" s="1"/>
  <c r="W138" i="6"/>
  <c r="X138" i="6" s="1"/>
  <c r="AV64" i="6"/>
  <c r="BL32" i="6" s="1"/>
  <c r="BL48" i="6" s="1"/>
  <c r="BM81" i="6" s="1"/>
  <c r="W198" i="6"/>
  <c r="X198" i="6" s="1"/>
  <c r="AZ64" i="6"/>
  <c r="BP32" i="6" s="1"/>
  <c r="BP48" i="6" s="1"/>
  <c r="BQ81" i="6" s="1"/>
  <c r="W258" i="6"/>
  <c r="X258" i="6" s="1"/>
  <c r="BD64" i="6"/>
  <c r="BT32" i="6" s="1"/>
  <c r="BT48" i="6" s="1"/>
  <c r="BU81" i="6" s="1"/>
  <c r="W109" i="6"/>
  <c r="X109" i="6" s="1"/>
  <c r="AT65" i="6"/>
  <c r="BJ33" i="6" s="1"/>
  <c r="BJ49" i="6" s="1"/>
  <c r="BK82" i="6" s="1"/>
  <c r="W229" i="6"/>
  <c r="X229" i="6" s="1"/>
  <c r="BB65" i="6"/>
  <c r="BR33" i="6" s="1"/>
  <c r="BR49" i="6" s="1"/>
  <c r="BS82" i="6" s="1"/>
  <c r="W80" i="6"/>
  <c r="X80" i="6" s="1"/>
  <c r="AR66" i="6"/>
  <c r="BH34" i="6" s="1"/>
  <c r="BH50" i="6" s="1"/>
  <c r="BI83" i="6" s="1"/>
  <c r="W140" i="6"/>
  <c r="X140" i="6" s="1"/>
  <c r="AV66" i="6"/>
  <c r="BL34" i="6" s="1"/>
  <c r="BL50" i="6" s="1"/>
  <c r="BM83" i="6" s="1"/>
  <c r="W200" i="6"/>
  <c r="X200" i="6" s="1"/>
  <c r="AZ66" i="6"/>
  <c r="BP34" i="6" s="1"/>
  <c r="BP50" i="6" s="1"/>
  <c r="BQ83" i="6" s="1"/>
  <c r="W260" i="6"/>
  <c r="X260" i="6" s="1"/>
  <c r="BD66" i="6"/>
  <c r="BT34" i="6" s="1"/>
  <c r="BT50" i="6" s="1"/>
  <c r="BU83" i="6" s="1"/>
  <c r="AT61" i="6"/>
  <c r="BJ29" i="6" s="1"/>
  <c r="BJ45" i="6" s="1"/>
  <c r="BK78" i="6" s="1"/>
  <c r="BA64" i="6"/>
  <c r="BQ32" i="6" s="1"/>
  <c r="BQ48" i="6" s="1"/>
  <c r="BR81" i="6" s="1"/>
  <c r="AU66" i="6"/>
  <c r="BK34" i="6" s="1"/>
  <c r="BK50" i="6" s="1"/>
  <c r="BL83" i="6" s="1"/>
  <c r="W238" i="6"/>
  <c r="X238" i="6" s="1"/>
  <c r="BC59" i="6"/>
  <c r="BS27" i="6" s="1"/>
  <c r="BS43" i="6" s="1"/>
  <c r="BT76" i="6" s="1"/>
  <c r="W89" i="6"/>
  <c r="X89" i="6" s="1"/>
  <c r="AS60" i="6"/>
  <c r="BI28" i="6" s="1"/>
  <c r="BI44" i="6" s="1"/>
  <c r="BJ77" i="6" s="1"/>
  <c r="W209" i="6"/>
  <c r="X209" i="6" s="1"/>
  <c r="BA60" i="6"/>
  <c r="BQ28" i="6" s="1"/>
  <c r="BQ44" i="6" s="1"/>
  <c r="BR77" i="6" s="1"/>
  <c r="W120" i="6"/>
  <c r="X120" i="6" s="1"/>
  <c r="AU61" i="6"/>
  <c r="BK29" i="6" s="1"/>
  <c r="BK45" i="6" s="1"/>
  <c r="BL78" i="6" s="1"/>
  <c r="W180" i="6"/>
  <c r="X180" i="6" s="1"/>
  <c r="AY61" i="6"/>
  <c r="BO29" i="6" s="1"/>
  <c r="BO45" i="6" s="1"/>
  <c r="BP78" i="6" s="1"/>
  <c r="W240" i="6"/>
  <c r="X240" i="6" s="1"/>
  <c r="BC61" i="6"/>
  <c r="BS29" i="6" s="1"/>
  <c r="BS45" i="6" s="1"/>
  <c r="BT78" i="6" s="1"/>
  <c r="AS62" i="6"/>
  <c r="BI30" i="6" s="1"/>
  <c r="BI46" i="6" s="1"/>
  <c r="BJ79" i="6" s="1"/>
  <c r="W91" i="6"/>
  <c r="X91" i="6" s="1"/>
  <c r="W151" i="6"/>
  <c r="X151" i="6" s="1"/>
  <c r="AW62" i="6"/>
  <c r="BM30" i="6" s="1"/>
  <c r="BM46" i="6" s="1"/>
  <c r="BN79" i="6" s="1"/>
  <c r="W211" i="6"/>
  <c r="X211" i="6" s="1"/>
  <c r="BA62" i="6"/>
  <c r="BQ30" i="6" s="1"/>
  <c r="BQ46" i="6" s="1"/>
  <c r="BR79" i="6" s="1"/>
  <c r="AQ63" i="6"/>
  <c r="BG31" i="6" s="1"/>
  <c r="BG47" i="6" s="1"/>
  <c r="BH80" i="6" s="1"/>
  <c r="W62" i="6"/>
  <c r="X62" i="6" s="1"/>
  <c r="W122" i="6"/>
  <c r="X122" i="6" s="1"/>
  <c r="AU63" i="6"/>
  <c r="BK31" i="6" s="1"/>
  <c r="BK47" i="6" s="1"/>
  <c r="BL80" i="6" s="1"/>
  <c r="W182" i="6"/>
  <c r="X182" i="6" s="1"/>
  <c r="AY63" i="6"/>
  <c r="BO31" i="6" s="1"/>
  <c r="BO47" i="6" s="1"/>
  <c r="BP80" i="6" s="1"/>
  <c r="W242" i="6"/>
  <c r="X242" i="6" s="1"/>
  <c r="BC63" i="6"/>
  <c r="BS31" i="6" s="1"/>
  <c r="BS47" i="6" s="1"/>
  <c r="BT80" i="6" s="1"/>
  <c r="W153" i="6"/>
  <c r="X153" i="6" s="1"/>
  <c r="AW64" i="6"/>
  <c r="BM32" i="6" s="1"/>
  <c r="BM48" i="6" s="1"/>
  <c r="BN81" i="6" s="1"/>
  <c r="W32" i="6"/>
  <c r="X32" i="6" s="1"/>
  <c r="AQ65" i="6"/>
  <c r="BG33" i="6" s="1"/>
  <c r="BG49" i="6" s="1"/>
  <c r="BH82" i="6" s="1"/>
  <c r="W64" i="6"/>
  <c r="X64" i="6" s="1"/>
  <c r="W124" i="6"/>
  <c r="X124" i="6" s="1"/>
  <c r="AU65" i="6"/>
  <c r="BK33" i="6" s="1"/>
  <c r="BK49" i="6" s="1"/>
  <c r="BL82" i="6" s="1"/>
  <c r="W184" i="6"/>
  <c r="X184" i="6" s="1"/>
  <c r="AY65" i="6"/>
  <c r="BO33" i="6" s="1"/>
  <c r="BO49" i="6" s="1"/>
  <c r="BP82" i="6" s="1"/>
  <c r="W244" i="6"/>
  <c r="X244" i="6" s="1"/>
  <c r="BC65" i="6"/>
  <c r="BS33" i="6" s="1"/>
  <c r="BS49" i="6" s="1"/>
  <c r="BT82" i="6" s="1"/>
  <c r="W95" i="6"/>
  <c r="X95" i="6" s="1"/>
  <c r="AS66" i="6"/>
  <c r="BI34" i="6" s="1"/>
  <c r="BI50" i="6" s="1"/>
  <c r="BJ83" i="6" s="1"/>
  <c r="W155" i="6"/>
  <c r="X155" i="6" s="1"/>
  <c r="AW66" i="6"/>
  <c r="BM34" i="6" s="1"/>
  <c r="BM50" i="6" s="1"/>
  <c r="BN83" i="6" s="1"/>
  <c r="W215" i="6"/>
  <c r="X215" i="6" s="1"/>
  <c r="BA66" i="6"/>
  <c r="BQ34" i="6" s="1"/>
  <c r="BQ50" i="6" s="1"/>
  <c r="BR83" i="6" s="1"/>
  <c r="W34" i="6"/>
  <c r="X34" i="6" s="1"/>
  <c r="BB61" i="6"/>
  <c r="BR29" i="6" s="1"/>
  <c r="BR45" i="6" s="1"/>
  <c r="BS78" i="6" s="1"/>
  <c r="AP65" i="6"/>
  <c r="BF33" i="6" s="1"/>
  <c r="BF49" i="6" s="1"/>
  <c r="BG82" i="6" s="1"/>
  <c r="W37" i="5"/>
  <c r="X37" i="5" s="1"/>
  <c r="F20" i="5"/>
  <c r="F36" i="5" s="1"/>
  <c r="AV52" i="5"/>
  <c r="BL20" i="5" s="1"/>
  <c r="BL36" i="5" s="1"/>
  <c r="BM69" i="5" s="1"/>
  <c r="W126" i="5"/>
  <c r="X126" i="5" s="1"/>
  <c r="W246" i="5"/>
  <c r="X246" i="5" s="1"/>
  <c r="BD52" i="5"/>
  <c r="BT20" i="5" s="1"/>
  <c r="BT36" i="5" s="1"/>
  <c r="BU69" i="5" s="1"/>
  <c r="W205" i="5"/>
  <c r="X205" i="5" s="1"/>
  <c r="BA56" i="5"/>
  <c r="BQ24" i="5" s="1"/>
  <c r="BQ40" i="5" s="1"/>
  <c r="BR73" i="5" s="1"/>
  <c r="W161" i="5"/>
  <c r="X161" i="5" s="1"/>
  <c r="AX57" i="5"/>
  <c r="BN25" i="5" s="1"/>
  <c r="BN41" i="5" s="1"/>
  <c r="BO74" i="5" s="1"/>
  <c r="W107" i="5"/>
  <c r="X107" i="5" s="1"/>
  <c r="AT63" i="5"/>
  <c r="BJ31" i="5" s="1"/>
  <c r="BJ47" i="5" s="1"/>
  <c r="BK80" i="5" s="1"/>
  <c r="BB63" i="5"/>
  <c r="BR31" i="5" s="1"/>
  <c r="BR47" i="5" s="1"/>
  <c r="BS80" i="5" s="1"/>
  <c r="W227" i="5"/>
  <c r="X227" i="5" s="1"/>
  <c r="AS64" i="5"/>
  <c r="BI32" i="5" s="1"/>
  <c r="BI48" i="5" s="1"/>
  <c r="BJ81" i="5" s="1"/>
  <c r="W93" i="5"/>
  <c r="X93" i="5" s="1"/>
  <c r="B22" i="5"/>
  <c r="AS52" i="5"/>
  <c r="BI20" i="5" s="1"/>
  <c r="BI36" i="5" s="1"/>
  <c r="BJ69" i="5" s="1"/>
  <c r="W81" i="5"/>
  <c r="X81" i="5" s="1"/>
  <c r="W141" i="5"/>
  <c r="X141" i="5" s="1"/>
  <c r="AW52" i="5"/>
  <c r="BM20" i="5" s="1"/>
  <c r="BM36" i="5" s="1"/>
  <c r="BN69" i="5" s="1"/>
  <c r="AX59" i="5"/>
  <c r="BN27" i="5" s="1"/>
  <c r="BN43" i="5" s="1"/>
  <c r="BO76" i="5" s="1"/>
  <c r="W163" i="5"/>
  <c r="X163" i="5" s="1"/>
  <c r="W61" i="5"/>
  <c r="X61" i="5" s="1"/>
  <c r="AQ62" i="5"/>
  <c r="BG30" i="5" s="1"/>
  <c r="BG46" i="5" s="1"/>
  <c r="BH79" i="5" s="1"/>
  <c r="W181" i="5"/>
  <c r="X181" i="5" s="1"/>
  <c r="AY62" i="5"/>
  <c r="BO30" i="5" s="1"/>
  <c r="BO46" i="5" s="1"/>
  <c r="BP79" i="5" s="1"/>
  <c r="AQ65" i="5"/>
  <c r="BG33" i="5" s="1"/>
  <c r="BG49" i="5" s="1"/>
  <c r="BH82" i="5" s="1"/>
  <c r="W244" i="5"/>
  <c r="X244" i="5" s="1"/>
  <c r="BC65" i="5"/>
  <c r="BS33" i="5" s="1"/>
  <c r="BS49" i="5" s="1"/>
  <c r="BT82" i="5" s="1"/>
  <c r="AQ66" i="5"/>
  <c r="BG34" i="5" s="1"/>
  <c r="BG50" i="5" s="1"/>
  <c r="BH83" i="5" s="1"/>
  <c r="W65" i="5"/>
  <c r="X65" i="5" s="1"/>
  <c r="W125" i="5"/>
  <c r="X125" i="5" s="1"/>
  <c r="AU66" i="5"/>
  <c r="BK34" i="5" s="1"/>
  <c r="BK50" i="5" s="1"/>
  <c r="BL83" i="5" s="1"/>
  <c r="W185" i="5"/>
  <c r="X185" i="5" s="1"/>
  <c r="AY66" i="5"/>
  <c r="BO34" i="5" s="1"/>
  <c r="BO50" i="5" s="1"/>
  <c r="BP83" i="5" s="1"/>
  <c r="BA64" i="5"/>
  <c r="BQ32" i="5" s="1"/>
  <c r="BQ48" i="5" s="1"/>
  <c r="BR81" i="5" s="1"/>
  <c r="D20" i="5"/>
  <c r="C21" i="5"/>
  <c r="W112" i="5"/>
  <c r="X112" i="5" s="1"/>
  <c r="AU53" i="5"/>
  <c r="BK21" i="5" s="1"/>
  <c r="BK37" i="5" s="1"/>
  <c r="BL70" i="5" s="1"/>
  <c r="W172" i="5"/>
  <c r="X172" i="5" s="1"/>
  <c r="AY53" i="5"/>
  <c r="BO21" i="5" s="1"/>
  <c r="BO37" i="5" s="1"/>
  <c r="BP70" i="5" s="1"/>
  <c r="W232" i="5"/>
  <c r="X232" i="5" s="1"/>
  <c r="BC53" i="5"/>
  <c r="BS21" i="5" s="1"/>
  <c r="BS37" i="5" s="1"/>
  <c r="BT70" i="5" s="1"/>
  <c r="W113" i="5"/>
  <c r="X113" i="5" s="1"/>
  <c r="AU54" i="5"/>
  <c r="BK22" i="5" s="1"/>
  <c r="BK38" i="5" s="1"/>
  <c r="BL71" i="5" s="1"/>
  <c r="W173" i="5"/>
  <c r="X173" i="5" s="1"/>
  <c r="AY54" i="5"/>
  <c r="BO22" i="5" s="1"/>
  <c r="BO38" i="5" s="1"/>
  <c r="BP71" i="5" s="1"/>
  <c r="BC54" i="5"/>
  <c r="BS22" i="5" s="1"/>
  <c r="BS38" i="5" s="1"/>
  <c r="BT71" i="5" s="1"/>
  <c r="W233" i="5"/>
  <c r="X233" i="5" s="1"/>
  <c r="W178" i="5"/>
  <c r="X178" i="5" s="1"/>
  <c r="AY59" i="5"/>
  <c r="BO27" i="5" s="1"/>
  <c r="BO43" i="5" s="1"/>
  <c r="BP76" i="5" s="1"/>
  <c r="W238" i="5"/>
  <c r="X238" i="5" s="1"/>
  <c r="BC59" i="5"/>
  <c r="BS27" i="5" s="1"/>
  <c r="BS43" i="5" s="1"/>
  <c r="BT76" i="5" s="1"/>
  <c r="W119" i="5"/>
  <c r="X119" i="5" s="1"/>
  <c r="AU60" i="5"/>
  <c r="BK28" i="5" s="1"/>
  <c r="BK44" i="5" s="1"/>
  <c r="BL77" i="5" s="1"/>
  <c r="AY60" i="5"/>
  <c r="BO28" i="5" s="1"/>
  <c r="BO44" i="5" s="1"/>
  <c r="BP77" i="5" s="1"/>
  <c r="W179" i="5"/>
  <c r="X179" i="5" s="1"/>
  <c r="W239" i="5"/>
  <c r="X239" i="5" s="1"/>
  <c r="BC60" i="5"/>
  <c r="BS28" i="5" s="1"/>
  <c r="BS44" i="5" s="1"/>
  <c r="BT77" i="5" s="1"/>
  <c r="W120" i="5"/>
  <c r="X120" i="5" s="1"/>
  <c r="AU61" i="5"/>
  <c r="BK29" i="5" s="1"/>
  <c r="BK45" i="5" s="1"/>
  <c r="BL78" i="5" s="1"/>
  <c r="BC61" i="5"/>
  <c r="BS29" i="5" s="1"/>
  <c r="BS45" i="5" s="1"/>
  <c r="BT78" i="5" s="1"/>
  <c r="W240" i="5"/>
  <c r="X240" i="5" s="1"/>
  <c r="BD54" i="5"/>
  <c r="BT22" i="5" s="1"/>
  <c r="BT38" i="5" s="1"/>
  <c r="BU71" i="5" s="1"/>
  <c r="BA55" i="5"/>
  <c r="BQ23" i="5" s="1"/>
  <c r="BQ39" i="5" s="1"/>
  <c r="BR72" i="5" s="1"/>
  <c r="AY61" i="5"/>
  <c r="BO29" i="5" s="1"/>
  <c r="BO45" i="5" s="1"/>
  <c r="BP78" i="5" s="1"/>
  <c r="W64" i="5"/>
  <c r="X64" i="5" s="1"/>
  <c r="BC66" i="5"/>
  <c r="BS34" i="5" s="1"/>
  <c r="BS50" i="5" s="1"/>
  <c r="BT83" i="5" s="1"/>
  <c r="W101" i="5"/>
  <c r="X101" i="5" s="1"/>
  <c r="W145" i="5"/>
  <c r="X145" i="5" s="1"/>
  <c r="AB3" i="5"/>
  <c r="BJ3" i="5" s="1"/>
  <c r="CR3" i="5" s="1"/>
  <c r="AP63" i="5"/>
  <c r="BF31" i="5" s="1"/>
  <c r="BF47" i="5" s="1"/>
  <c r="BG80" i="5" s="1"/>
  <c r="W47" i="5"/>
  <c r="X47" i="5" s="1"/>
  <c r="W167" i="5"/>
  <c r="X167" i="5" s="1"/>
  <c r="AX63" i="5"/>
  <c r="BN31" i="5" s="1"/>
  <c r="BN47" i="5" s="1"/>
  <c r="BO80" i="5" s="1"/>
  <c r="AO64" i="5"/>
  <c r="BE32" i="5" s="1"/>
  <c r="BE48" i="5" s="1"/>
  <c r="BF81" i="5" s="1"/>
  <c r="W33" i="5"/>
  <c r="X33" i="5" s="1"/>
  <c r="AW64" i="5"/>
  <c r="BM32" i="5" s="1"/>
  <c r="BM48" i="5" s="1"/>
  <c r="BN81" i="5" s="1"/>
  <c r="W103" i="5"/>
  <c r="X103" i="5" s="1"/>
  <c r="AT59" i="5"/>
  <c r="BJ27" i="5" s="1"/>
  <c r="BJ43" i="5" s="1"/>
  <c r="BK76" i="5" s="1"/>
  <c r="W223" i="5"/>
  <c r="X223" i="5" s="1"/>
  <c r="BB59" i="5"/>
  <c r="BR27" i="5" s="1"/>
  <c r="BR43" i="5" s="1"/>
  <c r="BS76" i="5" s="1"/>
  <c r="AU62" i="5"/>
  <c r="BK30" i="5" s="1"/>
  <c r="BK46" i="5" s="1"/>
  <c r="BL79" i="5" s="1"/>
  <c r="W121" i="5"/>
  <c r="X121" i="5" s="1"/>
  <c r="W241" i="5"/>
  <c r="X241" i="5" s="1"/>
  <c r="BC62" i="5"/>
  <c r="BS30" i="5" s="1"/>
  <c r="BS46" i="5" s="1"/>
  <c r="BT79" i="5" s="1"/>
  <c r="W124" i="5"/>
  <c r="X124" i="5" s="1"/>
  <c r="AU65" i="5"/>
  <c r="BK33" i="5" s="1"/>
  <c r="BK49" i="5" s="1"/>
  <c r="BL82" i="5" s="1"/>
  <c r="W184" i="5"/>
  <c r="X184" i="5" s="1"/>
  <c r="AY65" i="5"/>
  <c r="BO33" i="5" s="1"/>
  <c r="BO49" i="5" s="1"/>
  <c r="BP82" i="5" s="1"/>
  <c r="AA3" i="5"/>
  <c r="BI3" i="5" s="1"/>
  <c r="CQ3" i="5" s="1"/>
  <c r="E20" i="5"/>
  <c r="AP53" i="5"/>
  <c r="BF21" i="5" s="1"/>
  <c r="BF37" i="5" s="1"/>
  <c r="BG70" i="5" s="1"/>
  <c r="E21" i="5"/>
  <c r="F22" i="5"/>
  <c r="F38" i="5" s="1"/>
  <c r="W128" i="5"/>
  <c r="X128" i="5" s="1"/>
  <c r="AV54" i="5"/>
  <c r="BL22" i="5" s="1"/>
  <c r="BL38" i="5" s="1"/>
  <c r="BM71" i="5" s="1"/>
  <c r="W188" i="5"/>
  <c r="X188" i="5" s="1"/>
  <c r="AZ54" i="5"/>
  <c r="BP22" i="5" s="1"/>
  <c r="BP38" i="5" s="1"/>
  <c r="BQ71" i="5" s="1"/>
  <c r="W84" i="5"/>
  <c r="X84" i="5" s="1"/>
  <c r="AS55" i="5"/>
  <c r="BI23" i="5" s="1"/>
  <c r="BI39" i="5" s="1"/>
  <c r="BJ72" i="5" s="1"/>
  <c r="W130" i="5"/>
  <c r="X130" i="5" s="1"/>
  <c r="AV56" i="5"/>
  <c r="BL24" i="5" s="1"/>
  <c r="BL40" i="5" s="1"/>
  <c r="BM73" i="5" s="1"/>
  <c r="W190" i="5"/>
  <c r="X190" i="5" s="1"/>
  <c r="AZ56" i="5"/>
  <c r="BP24" i="5" s="1"/>
  <c r="BP40" i="5" s="1"/>
  <c r="BQ73" i="5" s="1"/>
  <c r="W250" i="5"/>
  <c r="X250" i="5" s="1"/>
  <c r="BD56" i="5"/>
  <c r="BT24" i="5" s="1"/>
  <c r="BT40" i="5" s="1"/>
  <c r="BU73" i="5" s="1"/>
  <c r="AS57" i="5"/>
  <c r="BI25" i="5" s="1"/>
  <c r="BI41" i="5" s="1"/>
  <c r="BJ74" i="5" s="1"/>
  <c r="W86" i="5"/>
  <c r="X86" i="5" s="1"/>
  <c r="W146" i="5"/>
  <c r="X146" i="5" s="1"/>
  <c r="AW57" i="5"/>
  <c r="BM25" i="5" s="1"/>
  <c r="BM41" i="5" s="1"/>
  <c r="BN74" i="5" s="1"/>
  <c r="W206" i="5"/>
  <c r="X206" i="5" s="1"/>
  <c r="BA57" i="5"/>
  <c r="BQ25" i="5" s="1"/>
  <c r="BQ41" i="5" s="1"/>
  <c r="BR74" i="5" s="1"/>
  <c r="W87" i="5"/>
  <c r="X87" i="5" s="1"/>
  <c r="AS58" i="5"/>
  <c r="BI26" i="5" s="1"/>
  <c r="BI42" i="5" s="1"/>
  <c r="BJ75" i="5" s="1"/>
  <c r="W147" i="5"/>
  <c r="X147" i="5" s="1"/>
  <c r="AW58" i="5"/>
  <c r="BM26" i="5" s="1"/>
  <c r="BM42" i="5" s="1"/>
  <c r="BN75" i="5" s="1"/>
  <c r="W207" i="5"/>
  <c r="X207" i="5" s="1"/>
  <c r="BA58" i="5"/>
  <c r="BQ26" i="5" s="1"/>
  <c r="BQ42" i="5" s="1"/>
  <c r="BR75" i="5" s="1"/>
  <c r="AO63" i="5"/>
  <c r="BE31" i="5" s="1"/>
  <c r="BE47" i="5" s="1"/>
  <c r="BF80" i="5" s="1"/>
  <c r="W152" i="5"/>
  <c r="X152" i="5" s="1"/>
  <c r="AW63" i="5"/>
  <c r="BM31" i="5" s="1"/>
  <c r="BM47" i="5" s="1"/>
  <c r="BN80" i="5" s="1"/>
  <c r="W212" i="5"/>
  <c r="X212" i="5" s="1"/>
  <c r="BA63" i="5"/>
  <c r="BQ31" i="5" s="1"/>
  <c r="BQ47" i="5" s="1"/>
  <c r="BR80" i="5" s="1"/>
  <c r="AR64" i="5"/>
  <c r="BH32" i="5" s="1"/>
  <c r="BH48" i="5" s="1"/>
  <c r="BI81" i="5" s="1"/>
  <c r="W78" i="5"/>
  <c r="X78" i="5" s="1"/>
  <c r="W138" i="5"/>
  <c r="X138" i="5" s="1"/>
  <c r="AV64" i="5"/>
  <c r="BL32" i="5" s="1"/>
  <c r="BL48" i="5" s="1"/>
  <c r="BM81" i="5" s="1"/>
  <c r="W198" i="5"/>
  <c r="X198" i="5" s="1"/>
  <c r="AZ64" i="5"/>
  <c r="BP32" i="5" s="1"/>
  <c r="BP48" i="5" s="1"/>
  <c r="BQ81" i="5" s="1"/>
  <c r="W258" i="5"/>
  <c r="X258" i="5" s="1"/>
  <c r="BD64" i="5"/>
  <c r="BT32" i="5" s="1"/>
  <c r="BT48" i="5" s="1"/>
  <c r="BU81" i="5" s="1"/>
  <c r="AZ52" i="5"/>
  <c r="BP20" i="5" s="1"/>
  <c r="BP36" i="5" s="1"/>
  <c r="BQ69" i="5" s="1"/>
  <c r="AS56" i="5"/>
  <c r="BI24" i="5" s="1"/>
  <c r="BI40" i="5" s="1"/>
  <c r="BJ73" i="5" s="1"/>
  <c r="BB57" i="5"/>
  <c r="BR25" i="5" s="1"/>
  <c r="BR41" i="5" s="1"/>
  <c r="BS74" i="5" s="1"/>
  <c r="W156" i="5"/>
  <c r="X156" i="5" s="1"/>
  <c r="AX52" i="5"/>
  <c r="BN20" i="5" s="1"/>
  <c r="BN36" i="5" s="1"/>
  <c r="BO69" i="5" s="1"/>
  <c r="W216" i="5"/>
  <c r="X216" i="5" s="1"/>
  <c r="BB52" i="5"/>
  <c r="BR20" i="5" s="1"/>
  <c r="BR36" i="5" s="1"/>
  <c r="BS69" i="5" s="1"/>
  <c r="W202" i="5"/>
  <c r="X202" i="5" s="1"/>
  <c r="BA53" i="5"/>
  <c r="BQ21" i="5" s="1"/>
  <c r="BQ37" i="5" s="1"/>
  <c r="BR70" i="5" s="1"/>
  <c r="W21" i="5"/>
  <c r="X21" i="5" s="1"/>
  <c r="W83" i="5"/>
  <c r="X83" i="5" s="1"/>
  <c r="AS54" i="5"/>
  <c r="BI22" i="5" s="1"/>
  <c r="BI38" i="5" s="1"/>
  <c r="BJ71" i="5" s="1"/>
  <c r="W143" i="5"/>
  <c r="X143" i="5" s="1"/>
  <c r="AW54" i="5"/>
  <c r="BM22" i="5" s="1"/>
  <c r="BM38" i="5" s="1"/>
  <c r="BN71" i="5" s="1"/>
  <c r="W203" i="5"/>
  <c r="X203" i="5" s="1"/>
  <c r="BA54" i="5"/>
  <c r="BQ22" i="5" s="1"/>
  <c r="BQ38" i="5" s="1"/>
  <c r="BR71" i="5" s="1"/>
  <c r="W99" i="5"/>
  <c r="X99" i="5" s="1"/>
  <c r="AT55" i="5"/>
  <c r="BJ23" i="5" s="1"/>
  <c r="BJ39" i="5" s="1"/>
  <c r="BK72" i="5" s="1"/>
  <c r="W159" i="5"/>
  <c r="X159" i="5" s="1"/>
  <c r="AX55" i="5"/>
  <c r="BN23" i="5" s="1"/>
  <c r="BN39" i="5" s="1"/>
  <c r="BO72" i="5" s="1"/>
  <c r="W219" i="5"/>
  <c r="X219" i="5" s="1"/>
  <c r="BB55" i="5"/>
  <c r="BR23" i="5" s="1"/>
  <c r="BR39" i="5" s="1"/>
  <c r="BS72" i="5" s="1"/>
  <c r="AY57" i="5"/>
  <c r="BO25" i="5" s="1"/>
  <c r="BO41" i="5" s="1"/>
  <c r="BP74" i="5" s="1"/>
  <c r="W176" i="5"/>
  <c r="X176" i="5" s="1"/>
  <c r="W236" i="5"/>
  <c r="X236" i="5" s="1"/>
  <c r="BC57" i="5"/>
  <c r="BS25" i="5" s="1"/>
  <c r="BS41" i="5" s="1"/>
  <c r="BT74" i="5" s="1"/>
  <c r="W117" i="5"/>
  <c r="X117" i="5" s="1"/>
  <c r="AU58" i="5"/>
  <c r="BK26" i="5" s="1"/>
  <c r="BK42" i="5" s="1"/>
  <c r="BL75" i="5" s="1"/>
  <c r="W177" i="5"/>
  <c r="X177" i="5" s="1"/>
  <c r="AY58" i="5"/>
  <c r="BO26" i="5" s="1"/>
  <c r="BO42" i="5" s="1"/>
  <c r="BP75" i="5" s="1"/>
  <c r="W134" i="5"/>
  <c r="X134" i="5" s="1"/>
  <c r="AV60" i="5"/>
  <c r="BL28" i="5" s="1"/>
  <c r="BL44" i="5" s="1"/>
  <c r="BM77" i="5" s="1"/>
  <c r="W194" i="5"/>
  <c r="X194" i="5" s="1"/>
  <c r="AZ60" i="5"/>
  <c r="BP28" i="5" s="1"/>
  <c r="BP44" i="5" s="1"/>
  <c r="BQ77" i="5" s="1"/>
  <c r="W254" i="5"/>
  <c r="X254" i="5" s="1"/>
  <c r="BD60" i="5"/>
  <c r="BT28" i="5" s="1"/>
  <c r="BT44" i="5" s="1"/>
  <c r="BU77" i="5" s="1"/>
  <c r="W90" i="5"/>
  <c r="X90" i="5" s="1"/>
  <c r="AS61" i="5"/>
  <c r="BI29" i="5" s="1"/>
  <c r="BI45" i="5" s="1"/>
  <c r="BJ78" i="5" s="1"/>
  <c r="W150" i="5"/>
  <c r="X150" i="5" s="1"/>
  <c r="AW61" i="5"/>
  <c r="BM29" i="5" s="1"/>
  <c r="BM45" i="5" s="1"/>
  <c r="BN78" i="5" s="1"/>
  <c r="W196" i="5"/>
  <c r="X196" i="5" s="1"/>
  <c r="AZ62" i="5"/>
  <c r="BP30" i="5" s="1"/>
  <c r="BP46" i="5" s="1"/>
  <c r="BQ79" i="5" s="1"/>
  <c r="W256" i="5"/>
  <c r="X256" i="5" s="1"/>
  <c r="BD62" i="5"/>
  <c r="BT30" i="5" s="1"/>
  <c r="BT46" i="5" s="1"/>
  <c r="BU79" i="5" s="1"/>
  <c r="W242" i="5"/>
  <c r="X242" i="5" s="1"/>
  <c r="BC63" i="5"/>
  <c r="BS31" i="5" s="1"/>
  <c r="BS47" i="5" s="1"/>
  <c r="BT80" i="5" s="1"/>
  <c r="W154" i="5"/>
  <c r="X154" i="5" s="1"/>
  <c r="AW65" i="5"/>
  <c r="BM33" i="5" s="1"/>
  <c r="BM49" i="5" s="1"/>
  <c r="BN82" i="5" s="1"/>
  <c r="W214" i="5"/>
  <c r="X214" i="5" s="1"/>
  <c r="BA65" i="5"/>
  <c r="BQ33" i="5" s="1"/>
  <c r="BQ49" i="5" s="1"/>
  <c r="BR82" i="5" s="1"/>
  <c r="W80" i="5"/>
  <c r="X80" i="5" s="1"/>
  <c r="AR66" i="5"/>
  <c r="BH34" i="5" s="1"/>
  <c r="BH50" i="5" s="1"/>
  <c r="BI83" i="5" s="1"/>
  <c r="W140" i="5"/>
  <c r="X140" i="5" s="1"/>
  <c r="AV66" i="5"/>
  <c r="BL34" i="5" s="1"/>
  <c r="BL50" i="5" s="1"/>
  <c r="BM83" i="5" s="1"/>
  <c r="W200" i="5"/>
  <c r="X200" i="5" s="1"/>
  <c r="AZ66" i="5"/>
  <c r="BP34" i="5" s="1"/>
  <c r="BP50" i="5" s="1"/>
  <c r="BQ83" i="5" s="1"/>
  <c r="W260" i="5"/>
  <c r="X260" i="5" s="1"/>
  <c r="BD66" i="5"/>
  <c r="BT34" i="5" s="1"/>
  <c r="BT50" i="5" s="1"/>
  <c r="BU83" i="5" s="1"/>
  <c r="AU57" i="5"/>
  <c r="BK25" i="5" s="1"/>
  <c r="BK41" i="5" s="1"/>
  <c r="BL74" i="5" s="1"/>
  <c r="W62" i="5"/>
  <c r="X62" i="5" s="1"/>
  <c r="AU63" i="5"/>
  <c r="BK31" i="5" s="1"/>
  <c r="BK47" i="5" s="1"/>
  <c r="BL80" i="5" s="1"/>
  <c r="B21" i="5"/>
  <c r="W97" i="5"/>
  <c r="X97" i="5" s="1"/>
  <c r="AT53" i="5"/>
  <c r="BJ21" i="5" s="1"/>
  <c r="BJ37" i="5" s="1"/>
  <c r="BK70" i="5" s="1"/>
  <c r="W157" i="5"/>
  <c r="X157" i="5" s="1"/>
  <c r="AX53" i="5"/>
  <c r="BN21" i="5" s="1"/>
  <c r="BN37" i="5" s="1"/>
  <c r="BO70" i="5" s="1"/>
  <c r="W114" i="5"/>
  <c r="X114" i="5" s="1"/>
  <c r="AU55" i="5"/>
  <c r="BK23" i="5" s="1"/>
  <c r="BK39" i="5" s="1"/>
  <c r="BL72" i="5" s="1"/>
  <c r="W174" i="5"/>
  <c r="X174" i="5" s="1"/>
  <c r="AY55" i="5"/>
  <c r="BO23" i="5" s="1"/>
  <c r="BO39" i="5" s="1"/>
  <c r="BP72" i="5" s="1"/>
  <c r="W234" i="5"/>
  <c r="X234" i="5" s="1"/>
  <c r="BC55" i="5"/>
  <c r="BS23" i="5" s="1"/>
  <c r="BS39" i="5" s="1"/>
  <c r="BT72" i="5" s="1"/>
  <c r="W115" i="5"/>
  <c r="X115" i="5" s="1"/>
  <c r="AU56" i="5"/>
  <c r="BK24" i="5" s="1"/>
  <c r="BK40" i="5" s="1"/>
  <c r="BL73" i="5" s="1"/>
  <c r="W175" i="5"/>
  <c r="X175" i="5" s="1"/>
  <c r="AY56" i="5"/>
  <c r="BO24" i="5" s="1"/>
  <c r="BO40" i="5" s="1"/>
  <c r="BP73" i="5" s="1"/>
  <c r="W235" i="5"/>
  <c r="X235" i="5" s="1"/>
  <c r="BC56" i="5"/>
  <c r="BS24" i="5" s="1"/>
  <c r="BS40" i="5" s="1"/>
  <c r="BT73" i="5" s="1"/>
  <c r="W132" i="5"/>
  <c r="X132" i="5" s="1"/>
  <c r="AV58" i="5"/>
  <c r="BL26" i="5" s="1"/>
  <c r="BL42" i="5" s="1"/>
  <c r="BM75" i="5" s="1"/>
  <c r="W192" i="5"/>
  <c r="X192" i="5" s="1"/>
  <c r="AZ58" i="5"/>
  <c r="BP26" i="5" s="1"/>
  <c r="BP42" i="5" s="1"/>
  <c r="BQ75" i="5" s="1"/>
  <c r="W88" i="5"/>
  <c r="X88" i="5" s="1"/>
  <c r="AS59" i="5"/>
  <c r="BI27" i="5" s="1"/>
  <c r="BI43" i="5" s="1"/>
  <c r="BJ76" i="5" s="1"/>
  <c r="W148" i="5"/>
  <c r="X148" i="5" s="1"/>
  <c r="AW59" i="5"/>
  <c r="BM27" i="5" s="1"/>
  <c r="BM43" i="5" s="1"/>
  <c r="BN76" i="5" s="1"/>
  <c r="W89" i="5"/>
  <c r="X89" i="5" s="1"/>
  <c r="AS60" i="5"/>
  <c r="BI28" i="5" s="1"/>
  <c r="BI44" i="5" s="1"/>
  <c r="BJ77" i="5" s="1"/>
  <c r="W209" i="5"/>
  <c r="X209" i="5" s="1"/>
  <c r="BA60" i="5"/>
  <c r="BQ28" i="5" s="1"/>
  <c r="BQ44" i="5" s="1"/>
  <c r="BR77" i="5" s="1"/>
  <c r="W165" i="5"/>
  <c r="X165" i="5" s="1"/>
  <c r="AX61" i="5"/>
  <c r="BN29" i="5" s="1"/>
  <c r="BN45" i="5" s="1"/>
  <c r="BO78" i="5" s="1"/>
  <c r="W225" i="5"/>
  <c r="X225" i="5" s="1"/>
  <c r="BB61" i="5"/>
  <c r="BR29" i="5" s="1"/>
  <c r="BR45" i="5" s="1"/>
  <c r="BS78" i="5" s="1"/>
  <c r="W91" i="5"/>
  <c r="X91" i="5" s="1"/>
  <c r="AS62" i="5"/>
  <c r="BI30" i="5" s="1"/>
  <c r="BI46" i="5" s="1"/>
  <c r="BJ79" i="5" s="1"/>
  <c r="BA62" i="5"/>
  <c r="BQ30" i="5" s="1"/>
  <c r="BQ46" i="5" s="1"/>
  <c r="BR79" i="5" s="1"/>
  <c r="W211" i="5"/>
  <c r="X211" i="5" s="1"/>
  <c r="AQ64" i="5"/>
  <c r="BG32" i="5" s="1"/>
  <c r="BG48" i="5" s="1"/>
  <c r="BH81" i="5" s="1"/>
  <c r="W63" i="5"/>
  <c r="X63" i="5" s="1"/>
  <c r="W123" i="5"/>
  <c r="X123" i="5" s="1"/>
  <c r="AU64" i="5"/>
  <c r="BK32" i="5" s="1"/>
  <c r="BK48" i="5" s="1"/>
  <c r="BL81" i="5" s="1"/>
  <c r="AY64" i="5"/>
  <c r="BO32" i="5" s="1"/>
  <c r="BO48" i="5" s="1"/>
  <c r="BP81" i="5" s="1"/>
  <c r="W183" i="5"/>
  <c r="X183" i="5" s="1"/>
  <c r="BC64" i="5"/>
  <c r="BS32" i="5" s="1"/>
  <c r="BS48" i="5" s="1"/>
  <c r="BT81" i="5" s="1"/>
  <c r="W243" i="5"/>
  <c r="X243" i="5" s="1"/>
  <c r="W229" i="5"/>
  <c r="X229" i="5" s="1"/>
  <c r="BB65" i="5"/>
  <c r="BR33" i="5" s="1"/>
  <c r="BR49" i="5" s="1"/>
  <c r="BS82" i="5" s="1"/>
  <c r="AO66" i="5"/>
  <c r="BE34" i="5" s="1"/>
  <c r="BE50" i="5" s="1"/>
  <c r="BF83" i="5" s="1"/>
  <c r="W35" i="5"/>
  <c r="X35" i="5" s="1"/>
  <c r="W95" i="5"/>
  <c r="X95" i="5" s="1"/>
  <c r="AS66" i="5"/>
  <c r="BI34" i="5" s="1"/>
  <c r="BI50" i="5" s="1"/>
  <c r="BJ83" i="5" s="1"/>
  <c r="W155" i="5"/>
  <c r="X155" i="5" s="1"/>
  <c r="AW66" i="5"/>
  <c r="BM34" i="5" s="1"/>
  <c r="BM50" i="5" s="1"/>
  <c r="BN83" i="5" s="1"/>
  <c r="W34" i="5"/>
  <c r="X34" i="5" s="1"/>
  <c r="AT52" i="5"/>
  <c r="BJ20" i="5" s="1"/>
  <c r="BJ36" i="5" s="1"/>
  <c r="BK69" i="5" s="1"/>
  <c r="AT61" i="5"/>
  <c r="BJ29" i="5" s="1"/>
  <c r="BJ45" i="5" s="1"/>
  <c r="BK78" i="5" s="1"/>
  <c r="AY63" i="5"/>
  <c r="BO31" i="5" s="1"/>
  <c r="BO47" i="5" s="1"/>
  <c r="BP80" i="5" s="1"/>
  <c r="W215" i="5"/>
  <c r="X215" i="5" s="1"/>
  <c r="W111" i="5"/>
  <c r="X111" i="5" s="1"/>
  <c r="AU52" i="5"/>
  <c r="BK20" i="5" s="1"/>
  <c r="BK36" i="5" s="1"/>
  <c r="BL69" i="5" s="1"/>
  <c r="W171" i="5"/>
  <c r="X171" i="5" s="1"/>
  <c r="AY52" i="5"/>
  <c r="BO20" i="5" s="1"/>
  <c r="BO36" i="5" s="1"/>
  <c r="BP69" i="5" s="1"/>
  <c r="W231" i="5"/>
  <c r="X231" i="5" s="1"/>
  <c r="BC52" i="5"/>
  <c r="BS20" i="5" s="1"/>
  <c r="BS36" i="5" s="1"/>
  <c r="BT69" i="5" s="1"/>
  <c r="W127" i="5"/>
  <c r="X127" i="5" s="1"/>
  <c r="AV53" i="5"/>
  <c r="BL21" i="5" s="1"/>
  <c r="BL37" i="5" s="1"/>
  <c r="BM70" i="5" s="1"/>
  <c r="W187" i="5"/>
  <c r="X187" i="5" s="1"/>
  <c r="AZ53" i="5"/>
  <c r="BP21" i="5" s="1"/>
  <c r="BP37" i="5" s="1"/>
  <c r="BQ70" i="5" s="1"/>
  <c r="BD53" i="5"/>
  <c r="BT21" i="5" s="1"/>
  <c r="BT37" i="5" s="1"/>
  <c r="BU70" i="5" s="1"/>
  <c r="W247" i="5"/>
  <c r="X247" i="5" s="1"/>
  <c r="W158" i="5"/>
  <c r="X158" i="5" s="1"/>
  <c r="AX54" i="5"/>
  <c r="BN22" i="5" s="1"/>
  <c r="BN38" i="5" s="1"/>
  <c r="BO71" i="5" s="1"/>
  <c r="W218" i="5"/>
  <c r="X218" i="5" s="1"/>
  <c r="BB54" i="5"/>
  <c r="BR22" i="5" s="1"/>
  <c r="BR38" i="5" s="1"/>
  <c r="BS71" i="5" s="1"/>
  <c r="W189" i="5"/>
  <c r="X189" i="5" s="1"/>
  <c r="AZ55" i="5"/>
  <c r="BP23" i="5" s="1"/>
  <c r="BP39" i="5" s="1"/>
  <c r="BQ72" i="5" s="1"/>
  <c r="W249" i="5"/>
  <c r="X249" i="5" s="1"/>
  <c r="BD55" i="5"/>
  <c r="BT23" i="5" s="1"/>
  <c r="BT39" i="5" s="1"/>
  <c r="BU72" i="5" s="1"/>
  <c r="W220" i="5"/>
  <c r="X220" i="5" s="1"/>
  <c r="BB56" i="5"/>
  <c r="BR24" i="5" s="1"/>
  <c r="BR40" i="5" s="1"/>
  <c r="BS73" i="5" s="1"/>
  <c r="W131" i="5"/>
  <c r="X131" i="5" s="1"/>
  <c r="AV57" i="5"/>
  <c r="BL25" i="5" s="1"/>
  <c r="BL41" i="5" s="1"/>
  <c r="BM74" i="5" s="1"/>
  <c r="W191" i="5"/>
  <c r="X191" i="5" s="1"/>
  <c r="AZ57" i="5"/>
  <c r="BP25" i="5" s="1"/>
  <c r="BP41" i="5" s="1"/>
  <c r="BQ74" i="5" s="1"/>
  <c r="W251" i="5"/>
  <c r="X251" i="5" s="1"/>
  <c r="BD57" i="5"/>
  <c r="BT25" i="5" s="1"/>
  <c r="BT41" i="5" s="1"/>
  <c r="BU74" i="5" s="1"/>
  <c r="W222" i="5"/>
  <c r="X222" i="5" s="1"/>
  <c r="BB58" i="5"/>
  <c r="BR26" i="5" s="1"/>
  <c r="BR42" i="5" s="1"/>
  <c r="BS75" i="5" s="1"/>
  <c r="W253" i="5"/>
  <c r="X253" i="5" s="1"/>
  <c r="BD59" i="5"/>
  <c r="BT27" i="5" s="1"/>
  <c r="BT43" i="5" s="1"/>
  <c r="BU76" i="5" s="1"/>
  <c r="W104" i="5"/>
  <c r="X104" i="5" s="1"/>
  <c r="AT60" i="5"/>
  <c r="BJ28" i="5" s="1"/>
  <c r="BJ44" i="5" s="1"/>
  <c r="BK77" i="5" s="1"/>
  <c r="W135" i="5"/>
  <c r="X135" i="5" s="1"/>
  <c r="AV61" i="5"/>
  <c r="BL29" i="5" s="1"/>
  <c r="BL45" i="5" s="1"/>
  <c r="BM78" i="5" s="1"/>
  <c r="AZ61" i="5"/>
  <c r="BP29" i="5" s="1"/>
  <c r="BP45" i="5" s="1"/>
  <c r="BQ78" i="5" s="1"/>
  <c r="W195" i="5"/>
  <c r="X195" i="5" s="1"/>
  <c r="W255" i="5"/>
  <c r="X255" i="5" s="1"/>
  <c r="BD61" i="5"/>
  <c r="BT29" i="5" s="1"/>
  <c r="BT45" i="5" s="1"/>
  <c r="BU78" i="5" s="1"/>
  <c r="W106" i="5"/>
  <c r="X106" i="5" s="1"/>
  <c r="AT62" i="5"/>
  <c r="BJ30" i="5" s="1"/>
  <c r="BJ46" i="5" s="1"/>
  <c r="BK79" i="5" s="1"/>
  <c r="W137" i="5"/>
  <c r="X137" i="5" s="1"/>
  <c r="AV63" i="5"/>
  <c r="BL31" i="5" s="1"/>
  <c r="BL47" i="5" s="1"/>
  <c r="BM80" i="5" s="1"/>
  <c r="W108" i="5"/>
  <c r="X108" i="5" s="1"/>
  <c r="AT64" i="5"/>
  <c r="BJ32" i="5" s="1"/>
  <c r="BJ48" i="5" s="1"/>
  <c r="BK81" i="5" s="1"/>
  <c r="W168" i="5"/>
  <c r="X168" i="5" s="1"/>
  <c r="AX64" i="5"/>
  <c r="BN32" i="5" s="1"/>
  <c r="BN48" i="5" s="1"/>
  <c r="BO81" i="5" s="1"/>
  <c r="W228" i="5"/>
  <c r="X228" i="5" s="1"/>
  <c r="BB64" i="5"/>
  <c r="BR32" i="5" s="1"/>
  <c r="BR48" i="5" s="1"/>
  <c r="BS81" i="5" s="1"/>
  <c r="W79" i="5"/>
  <c r="X79" i="5" s="1"/>
  <c r="AR65" i="5"/>
  <c r="BH33" i="5" s="1"/>
  <c r="BH49" i="5" s="1"/>
  <c r="BI82" i="5" s="1"/>
  <c r="W139" i="5"/>
  <c r="X139" i="5" s="1"/>
  <c r="AV65" i="5"/>
  <c r="BL33" i="5" s="1"/>
  <c r="BL49" i="5" s="1"/>
  <c r="BM82" i="5" s="1"/>
  <c r="W199" i="5"/>
  <c r="X199" i="5" s="1"/>
  <c r="AZ65" i="5"/>
  <c r="BP33" i="5" s="1"/>
  <c r="BP49" i="5" s="1"/>
  <c r="BQ82" i="5" s="1"/>
  <c r="BD65" i="5"/>
  <c r="BT33" i="5" s="1"/>
  <c r="BT49" i="5" s="1"/>
  <c r="BU82" i="5" s="1"/>
  <c r="W259" i="5"/>
  <c r="X259" i="5" s="1"/>
  <c r="W230" i="5"/>
  <c r="X230" i="5" s="1"/>
  <c r="BB66" i="5"/>
  <c r="BR34" i="5" s="1"/>
  <c r="BR50" i="5" s="1"/>
  <c r="BS83" i="5" s="1"/>
  <c r="AT56" i="5"/>
  <c r="BJ24" i="5" s="1"/>
  <c r="BJ40" i="5" s="1"/>
  <c r="BK73" i="5" s="1"/>
  <c r="AX62" i="5"/>
  <c r="BN30" i="5" s="1"/>
  <c r="BN46" i="5" s="1"/>
  <c r="BO79" i="5" s="1"/>
  <c r="AZ63" i="5"/>
  <c r="BP31" i="5" s="1"/>
  <c r="BP47" i="5" s="1"/>
  <c r="BQ80" i="5" s="1"/>
  <c r="AX66" i="5"/>
  <c r="BN34" i="5" s="1"/>
  <c r="BN50" i="5" s="1"/>
  <c r="BO83" i="5" s="1"/>
  <c r="AO20" i="4"/>
  <c r="AO4" i="4"/>
  <c r="BW4" i="4" s="1"/>
  <c r="CN4" i="4" s="1"/>
  <c r="W81" i="4"/>
  <c r="X81" i="4" s="1"/>
  <c r="AS52" i="4"/>
  <c r="BI20" i="4" s="1"/>
  <c r="BI36" i="4" s="1"/>
  <c r="BJ69" i="4" s="1"/>
  <c r="W141" i="4"/>
  <c r="X141" i="4" s="1"/>
  <c r="AW52" i="4"/>
  <c r="BM20" i="4" s="1"/>
  <c r="BM36" i="4" s="1"/>
  <c r="BN69" i="4" s="1"/>
  <c r="W201" i="4"/>
  <c r="X201" i="4" s="1"/>
  <c r="BA52" i="4"/>
  <c r="BQ20" i="4" s="1"/>
  <c r="BQ36" i="4" s="1"/>
  <c r="BR69" i="4" s="1"/>
  <c r="AQ62" i="4"/>
  <c r="BG30" i="4" s="1"/>
  <c r="BG46" i="4" s="1"/>
  <c r="BH79" i="4" s="1"/>
  <c r="W61" i="4"/>
  <c r="X61" i="4" s="1"/>
  <c r="W121" i="4"/>
  <c r="X121" i="4" s="1"/>
  <c r="AU62" i="4"/>
  <c r="BK30" i="4" s="1"/>
  <c r="BK46" i="4" s="1"/>
  <c r="BL79" i="4" s="1"/>
  <c r="W181" i="4"/>
  <c r="X181" i="4" s="1"/>
  <c r="AY62" i="4"/>
  <c r="BO30" i="4" s="1"/>
  <c r="BO46" i="4" s="1"/>
  <c r="BP79" i="4" s="1"/>
  <c r="W241" i="4"/>
  <c r="X241" i="4" s="1"/>
  <c r="BC62" i="4"/>
  <c r="BS30" i="4" s="1"/>
  <c r="BS46" i="4" s="1"/>
  <c r="BT79" i="4" s="1"/>
  <c r="AA3" i="4"/>
  <c r="BI3" i="4" s="1"/>
  <c r="CQ3" i="4" s="1"/>
  <c r="D20" i="4"/>
  <c r="Y4" i="4" s="1"/>
  <c r="AA36" i="4" s="1"/>
  <c r="AB36" i="4" s="1"/>
  <c r="C21" i="4"/>
  <c r="X5" i="4" s="1"/>
  <c r="AA22" i="4" s="1"/>
  <c r="AB22" i="4" s="1"/>
  <c r="B22" i="4"/>
  <c r="AM22" i="4" s="1"/>
  <c r="AN22" i="4" s="1"/>
  <c r="AN38" i="4" s="1"/>
  <c r="AO71" i="4" s="1"/>
  <c r="W128" i="4"/>
  <c r="X128" i="4" s="1"/>
  <c r="AV54" i="4"/>
  <c r="BL22" i="4" s="1"/>
  <c r="BL38" i="4" s="1"/>
  <c r="BM71" i="4" s="1"/>
  <c r="W188" i="4"/>
  <c r="X188" i="4" s="1"/>
  <c r="AZ54" i="4"/>
  <c r="BP22" i="4" s="1"/>
  <c r="BP38" i="4" s="1"/>
  <c r="BQ71" i="4" s="1"/>
  <c r="BD54" i="4"/>
  <c r="BT22" i="4" s="1"/>
  <c r="BT38" i="4" s="1"/>
  <c r="BU71" i="4" s="1"/>
  <c r="W248" i="4"/>
  <c r="X248" i="4" s="1"/>
  <c r="W99" i="4"/>
  <c r="X99" i="4" s="1"/>
  <c r="AT55" i="4"/>
  <c r="BJ23" i="4" s="1"/>
  <c r="BJ39" i="4" s="1"/>
  <c r="BK72" i="4" s="1"/>
  <c r="W159" i="4"/>
  <c r="X159" i="4" s="1"/>
  <c r="AX55" i="4"/>
  <c r="BN23" i="4" s="1"/>
  <c r="BN39" i="4" s="1"/>
  <c r="BO72" i="4" s="1"/>
  <c r="W219" i="4"/>
  <c r="X219" i="4" s="1"/>
  <c r="BB55" i="4"/>
  <c r="BR23" i="4" s="1"/>
  <c r="BR39" i="4" s="1"/>
  <c r="BS72" i="4" s="1"/>
  <c r="BC15" i="4"/>
  <c r="BC16" i="4"/>
  <c r="D21" i="4"/>
  <c r="Y5" i="4" s="1"/>
  <c r="AA37" i="4" s="1"/>
  <c r="AB37" i="4" s="1"/>
  <c r="W130" i="4"/>
  <c r="X130" i="4" s="1"/>
  <c r="AV56" i="4"/>
  <c r="BL24" i="4" s="1"/>
  <c r="BL40" i="4" s="1"/>
  <c r="BM73" i="4" s="1"/>
  <c r="W190" i="4"/>
  <c r="X190" i="4" s="1"/>
  <c r="AZ56" i="4"/>
  <c r="BP24" i="4" s="1"/>
  <c r="BP40" i="4" s="1"/>
  <c r="BQ73" i="4" s="1"/>
  <c r="W250" i="4"/>
  <c r="X250" i="4" s="1"/>
  <c r="BD56" i="4"/>
  <c r="BT24" i="4" s="1"/>
  <c r="BT40" i="4" s="1"/>
  <c r="BU73" i="4" s="1"/>
  <c r="W101" i="4"/>
  <c r="X101" i="4" s="1"/>
  <c r="AT57" i="4"/>
  <c r="BJ25" i="4" s="1"/>
  <c r="BJ41" i="4" s="1"/>
  <c r="BK74" i="4" s="1"/>
  <c r="W161" i="4"/>
  <c r="X161" i="4" s="1"/>
  <c r="AX57" i="4"/>
  <c r="BN25" i="4" s="1"/>
  <c r="BN41" i="4" s="1"/>
  <c r="BO74" i="4" s="1"/>
  <c r="W221" i="4"/>
  <c r="X221" i="4" s="1"/>
  <c r="BB57" i="4"/>
  <c r="BR25" i="4" s="1"/>
  <c r="BR41" i="4" s="1"/>
  <c r="BS74" i="4" s="1"/>
  <c r="W120" i="4"/>
  <c r="X120" i="4" s="1"/>
  <c r="AU61" i="4"/>
  <c r="BK29" i="4" s="1"/>
  <c r="BK45" i="4" s="1"/>
  <c r="BL78" i="4" s="1"/>
  <c r="W180" i="4"/>
  <c r="X180" i="4" s="1"/>
  <c r="AY61" i="4"/>
  <c r="BO29" i="4" s="1"/>
  <c r="BO45" i="4" s="1"/>
  <c r="BP78" i="4" s="1"/>
  <c r="W240" i="4"/>
  <c r="X240" i="4" s="1"/>
  <c r="BC61" i="4"/>
  <c r="BS29" i="4" s="1"/>
  <c r="BS45" i="4" s="1"/>
  <c r="BT78" i="4" s="1"/>
  <c r="AQ65" i="4"/>
  <c r="BG33" i="4" s="1"/>
  <c r="BG49" i="4" s="1"/>
  <c r="BH82" i="4" s="1"/>
  <c r="W64" i="4"/>
  <c r="X64" i="4" s="1"/>
  <c r="W124" i="4"/>
  <c r="X124" i="4" s="1"/>
  <c r="AU65" i="4"/>
  <c r="BK33" i="4" s="1"/>
  <c r="BK49" i="4" s="1"/>
  <c r="BL82" i="4" s="1"/>
  <c r="AY65" i="4"/>
  <c r="BO33" i="4" s="1"/>
  <c r="BO49" i="4" s="1"/>
  <c r="BP82" i="4" s="1"/>
  <c r="W184" i="4"/>
  <c r="X184" i="4" s="1"/>
  <c r="W244" i="4"/>
  <c r="X244" i="4" s="1"/>
  <c r="BC65" i="4"/>
  <c r="BS33" i="4" s="1"/>
  <c r="BS49" i="4" s="1"/>
  <c r="BT82" i="4" s="1"/>
  <c r="BD4" i="4"/>
  <c r="E21" i="4"/>
  <c r="Z5" i="4" s="1"/>
  <c r="AA52" i="4" s="1"/>
  <c r="AB52" i="4" s="1"/>
  <c r="BD15" i="4"/>
  <c r="BC33" i="4"/>
  <c r="BC17" i="4"/>
  <c r="W111" i="4"/>
  <c r="X111" i="4" s="1"/>
  <c r="AU52" i="4"/>
  <c r="BK20" i="4" s="1"/>
  <c r="BK36" i="4" s="1"/>
  <c r="BL69" i="4" s="1"/>
  <c r="W171" i="4"/>
  <c r="X171" i="4" s="1"/>
  <c r="AY52" i="4"/>
  <c r="BO20" i="4" s="1"/>
  <c r="BO36" i="4" s="1"/>
  <c r="BP69" i="4" s="1"/>
  <c r="W132" i="4"/>
  <c r="X132" i="4" s="1"/>
  <c r="AV58" i="4"/>
  <c r="BL26" i="4" s="1"/>
  <c r="BL42" i="4" s="1"/>
  <c r="BM75" i="4" s="1"/>
  <c r="W192" i="4"/>
  <c r="X192" i="4" s="1"/>
  <c r="AZ58" i="4"/>
  <c r="BP26" i="4" s="1"/>
  <c r="BP42" i="4" s="1"/>
  <c r="BQ75" i="4" s="1"/>
  <c r="W252" i="4"/>
  <c r="X252" i="4" s="1"/>
  <c r="BD58" i="4"/>
  <c r="BT26" i="4" s="1"/>
  <c r="BT42" i="4" s="1"/>
  <c r="BU75" i="4" s="1"/>
  <c r="W103" i="4"/>
  <c r="X103" i="4" s="1"/>
  <c r="AT59" i="4"/>
  <c r="BJ27" i="4" s="1"/>
  <c r="BJ43" i="4" s="1"/>
  <c r="BK76" i="4" s="1"/>
  <c r="W163" i="4"/>
  <c r="X163" i="4" s="1"/>
  <c r="AX59" i="4"/>
  <c r="BN27" i="4" s="1"/>
  <c r="BN43" i="4" s="1"/>
  <c r="BO76" i="4" s="1"/>
  <c r="W223" i="4"/>
  <c r="X223" i="4" s="1"/>
  <c r="BB59" i="4"/>
  <c r="BR27" i="4" s="1"/>
  <c r="BR43" i="4" s="1"/>
  <c r="BS76" i="4" s="1"/>
  <c r="AQ64" i="4"/>
  <c r="BG32" i="4" s="1"/>
  <c r="BG48" i="4" s="1"/>
  <c r="BH81" i="4" s="1"/>
  <c r="W63" i="4"/>
  <c r="X63" i="4" s="1"/>
  <c r="W123" i="4"/>
  <c r="X123" i="4" s="1"/>
  <c r="AU64" i="4"/>
  <c r="BK32" i="4" s="1"/>
  <c r="BK48" i="4" s="1"/>
  <c r="BL81" i="4" s="1"/>
  <c r="W183" i="4"/>
  <c r="X183" i="4" s="1"/>
  <c r="AY64" i="4"/>
  <c r="BO32" i="4" s="1"/>
  <c r="BO48" i="4" s="1"/>
  <c r="BP81" i="4" s="1"/>
  <c r="W243" i="4"/>
  <c r="X243" i="4" s="1"/>
  <c r="BC64" i="4"/>
  <c r="BS32" i="4" s="1"/>
  <c r="BS48" i="4" s="1"/>
  <c r="BT81" i="4" s="1"/>
  <c r="AQ34" i="4"/>
  <c r="AQ18" i="4"/>
  <c r="AO52" i="4"/>
  <c r="BE20" i="4" s="1"/>
  <c r="BE36" i="4" s="1"/>
  <c r="BF69" i="4" s="1"/>
  <c r="W21" i="4"/>
  <c r="X21" i="4" s="1"/>
  <c r="B21" i="4"/>
  <c r="AM21" i="4" s="1"/>
  <c r="AN21" i="4" s="1"/>
  <c r="AN37" i="4" s="1"/>
  <c r="AO70" i="4" s="1"/>
  <c r="AO16" i="4"/>
  <c r="BD17" i="4"/>
  <c r="W97" i="4"/>
  <c r="X97" i="4" s="1"/>
  <c r="AT53" i="4"/>
  <c r="BJ21" i="4" s="1"/>
  <c r="BJ37" i="4" s="1"/>
  <c r="BK70" i="4" s="1"/>
  <c r="W157" i="4"/>
  <c r="X157" i="4" s="1"/>
  <c r="AX53" i="4"/>
  <c r="BN21" i="4" s="1"/>
  <c r="BN37" i="4" s="1"/>
  <c r="BO70" i="4" s="1"/>
  <c r="W217" i="4"/>
  <c r="X217" i="4" s="1"/>
  <c r="BB53" i="4"/>
  <c r="BR21" i="4" s="1"/>
  <c r="BR37" i="4" s="1"/>
  <c r="BS70" i="4" s="1"/>
  <c r="AQ63" i="4"/>
  <c r="BG31" i="4" s="1"/>
  <c r="BG47" i="4" s="1"/>
  <c r="BH80" i="4" s="1"/>
  <c r="W62" i="4"/>
  <c r="X62" i="4" s="1"/>
  <c r="W122" i="4"/>
  <c r="X122" i="4" s="1"/>
  <c r="AU63" i="4"/>
  <c r="BK31" i="4" s="1"/>
  <c r="BK47" i="4" s="1"/>
  <c r="BL80" i="4" s="1"/>
  <c r="W182" i="4"/>
  <c r="X182" i="4" s="1"/>
  <c r="AY63" i="4"/>
  <c r="BO31" i="4" s="1"/>
  <c r="BO47" i="4" s="1"/>
  <c r="BP80" i="4" s="1"/>
  <c r="W242" i="4"/>
  <c r="X242" i="4" s="1"/>
  <c r="BC63" i="4"/>
  <c r="BS31" i="4" s="1"/>
  <c r="BS47" i="4" s="1"/>
  <c r="BT80" i="4" s="1"/>
  <c r="AO66" i="4"/>
  <c r="BE34" i="4" s="1"/>
  <c r="BE50" i="4" s="1"/>
  <c r="BF83" i="4" s="1"/>
  <c r="W35" i="4"/>
  <c r="X35" i="4" s="1"/>
  <c r="W95" i="4"/>
  <c r="X95" i="4" s="1"/>
  <c r="AS66" i="4"/>
  <c r="BI34" i="4" s="1"/>
  <c r="BI50" i="4" s="1"/>
  <c r="BJ83" i="4" s="1"/>
  <c r="W155" i="4"/>
  <c r="X155" i="4" s="1"/>
  <c r="AW66" i="4"/>
  <c r="BM34" i="4" s="1"/>
  <c r="BM50" i="4" s="1"/>
  <c r="BN83" i="4" s="1"/>
  <c r="W215" i="4"/>
  <c r="X215" i="4" s="1"/>
  <c r="BA66" i="4"/>
  <c r="BQ34" i="4" s="1"/>
  <c r="BQ50" i="4" s="1"/>
  <c r="BR83" i="4" s="1"/>
  <c r="BC18" i="4"/>
  <c r="W96" i="4"/>
  <c r="X96" i="4" s="1"/>
  <c r="AT52" i="4"/>
  <c r="BJ20" i="4" s="1"/>
  <c r="BJ36" i="4" s="1"/>
  <c r="BK69" i="4" s="1"/>
  <c r="W156" i="4"/>
  <c r="X156" i="4" s="1"/>
  <c r="AX52" i="4"/>
  <c r="BN20" i="4" s="1"/>
  <c r="BN36" i="4" s="1"/>
  <c r="BO69" i="4" s="1"/>
  <c r="BB52" i="4"/>
  <c r="BR20" i="4" s="1"/>
  <c r="BR36" i="4" s="1"/>
  <c r="BS69" i="4" s="1"/>
  <c r="W216" i="4"/>
  <c r="X216" i="4" s="1"/>
  <c r="W112" i="4"/>
  <c r="X112" i="4" s="1"/>
  <c r="AU53" i="4"/>
  <c r="BK21" i="4" s="1"/>
  <c r="BK37" i="4" s="1"/>
  <c r="BL70" i="4" s="1"/>
  <c r="AY53" i="4"/>
  <c r="BO21" i="4" s="1"/>
  <c r="BO37" i="4" s="1"/>
  <c r="BP70" i="4" s="1"/>
  <c r="W172" i="4"/>
  <c r="X172" i="4" s="1"/>
  <c r="W232" i="4"/>
  <c r="X232" i="4" s="1"/>
  <c r="BC53" i="4"/>
  <c r="BS21" i="4" s="1"/>
  <c r="BS37" i="4" s="1"/>
  <c r="BT70" i="4" s="1"/>
  <c r="W83" i="4"/>
  <c r="X83" i="4" s="1"/>
  <c r="AS54" i="4"/>
  <c r="BI22" i="4" s="1"/>
  <c r="BI38" i="4" s="1"/>
  <c r="BJ71" i="4" s="1"/>
  <c r="W203" i="4"/>
  <c r="X203" i="4" s="1"/>
  <c r="BA54" i="4"/>
  <c r="BQ22" i="4" s="1"/>
  <c r="BQ38" i="4" s="1"/>
  <c r="BR71" i="4" s="1"/>
  <c r="W114" i="4"/>
  <c r="X114" i="4" s="1"/>
  <c r="AU55" i="4"/>
  <c r="BK23" i="4" s="1"/>
  <c r="BK39" i="4" s="1"/>
  <c r="BL72" i="4" s="1"/>
  <c r="W174" i="4"/>
  <c r="X174" i="4" s="1"/>
  <c r="AY55" i="4"/>
  <c r="BO23" i="4" s="1"/>
  <c r="BO39" i="4" s="1"/>
  <c r="BP72" i="4" s="1"/>
  <c r="W234" i="4"/>
  <c r="X234" i="4" s="1"/>
  <c r="BC55" i="4"/>
  <c r="BS23" i="4" s="1"/>
  <c r="BS39" i="4" s="1"/>
  <c r="BT72" i="4" s="1"/>
  <c r="W85" i="4"/>
  <c r="X85" i="4" s="1"/>
  <c r="AS56" i="4"/>
  <c r="BI24" i="4" s="1"/>
  <c r="BI40" i="4" s="1"/>
  <c r="BJ73" i="4" s="1"/>
  <c r="W145" i="4"/>
  <c r="X145" i="4" s="1"/>
  <c r="AW56" i="4"/>
  <c r="BM24" i="4" s="1"/>
  <c r="BM40" i="4" s="1"/>
  <c r="BN73" i="4" s="1"/>
  <c r="W205" i="4"/>
  <c r="X205" i="4" s="1"/>
  <c r="BA56" i="4"/>
  <c r="BQ24" i="4" s="1"/>
  <c r="BQ40" i="4" s="1"/>
  <c r="BR73" i="4" s="1"/>
  <c r="W116" i="4"/>
  <c r="X116" i="4" s="1"/>
  <c r="AU57" i="4"/>
  <c r="BK25" i="4" s="1"/>
  <c r="BK41" i="4" s="1"/>
  <c r="BL74" i="4" s="1"/>
  <c r="W176" i="4"/>
  <c r="X176" i="4" s="1"/>
  <c r="AY57" i="4"/>
  <c r="BO25" i="4" s="1"/>
  <c r="BO41" i="4" s="1"/>
  <c r="BP74" i="4" s="1"/>
  <c r="W236" i="4"/>
  <c r="X236" i="4" s="1"/>
  <c r="BC57" i="4"/>
  <c r="BS25" i="4" s="1"/>
  <c r="BS41" i="4" s="1"/>
  <c r="BT74" i="4" s="1"/>
  <c r="W87" i="4"/>
  <c r="X87" i="4" s="1"/>
  <c r="AS58" i="4"/>
  <c r="BI26" i="4" s="1"/>
  <c r="BI42" i="4" s="1"/>
  <c r="BJ75" i="4" s="1"/>
  <c r="W147" i="4"/>
  <c r="X147" i="4" s="1"/>
  <c r="AW58" i="4"/>
  <c r="BM26" i="4" s="1"/>
  <c r="BM42" i="4" s="1"/>
  <c r="BN75" i="4" s="1"/>
  <c r="AU59" i="4"/>
  <c r="BK27" i="4" s="1"/>
  <c r="BK43" i="4" s="1"/>
  <c r="BL76" i="4" s="1"/>
  <c r="W118" i="4"/>
  <c r="X118" i="4" s="1"/>
  <c r="W178" i="4"/>
  <c r="X178" i="4" s="1"/>
  <c r="AY59" i="4"/>
  <c r="BO27" i="4" s="1"/>
  <c r="BO43" i="4" s="1"/>
  <c r="BP76" i="4" s="1"/>
  <c r="W238" i="4"/>
  <c r="X238" i="4" s="1"/>
  <c r="BC59" i="4"/>
  <c r="BS27" i="4" s="1"/>
  <c r="BS43" i="4" s="1"/>
  <c r="BT76" i="4" s="1"/>
  <c r="W89" i="4"/>
  <c r="X89" i="4" s="1"/>
  <c r="AS60" i="4"/>
  <c r="BI28" i="4" s="1"/>
  <c r="BI44" i="4" s="1"/>
  <c r="BJ77" i="4" s="1"/>
  <c r="W149" i="4"/>
  <c r="X149" i="4" s="1"/>
  <c r="AW60" i="4"/>
  <c r="BM28" i="4" s="1"/>
  <c r="BM44" i="4" s="1"/>
  <c r="BN77" i="4" s="1"/>
  <c r="W209" i="4"/>
  <c r="X209" i="4" s="1"/>
  <c r="BA60" i="4"/>
  <c r="BQ28" i="4" s="1"/>
  <c r="BQ44" i="4" s="1"/>
  <c r="BR77" i="4" s="1"/>
  <c r="BC52" i="4"/>
  <c r="BS20" i="4" s="1"/>
  <c r="BS36" i="4" s="1"/>
  <c r="BT69" i="4" s="1"/>
  <c r="W127" i="4"/>
  <c r="X127" i="4" s="1"/>
  <c r="AV53" i="4"/>
  <c r="BL21" i="4" s="1"/>
  <c r="BL37" i="4" s="1"/>
  <c r="BM70" i="4" s="1"/>
  <c r="W247" i="4"/>
  <c r="X247" i="4" s="1"/>
  <c r="BD53" i="4"/>
  <c r="BT21" i="4" s="1"/>
  <c r="BT37" i="4" s="1"/>
  <c r="BU70" i="4" s="1"/>
  <c r="W98" i="4"/>
  <c r="X98" i="4" s="1"/>
  <c r="AT54" i="4"/>
  <c r="BJ22" i="4" s="1"/>
  <c r="BJ38" i="4" s="1"/>
  <c r="BK71" i="4" s="1"/>
  <c r="W158" i="4"/>
  <c r="X158" i="4" s="1"/>
  <c r="AX54" i="4"/>
  <c r="BN22" i="4" s="1"/>
  <c r="BN38" i="4" s="1"/>
  <c r="BO71" i="4" s="1"/>
  <c r="W218" i="4"/>
  <c r="X218" i="4" s="1"/>
  <c r="BB54" i="4"/>
  <c r="BR22" i="4" s="1"/>
  <c r="BR38" i="4" s="1"/>
  <c r="BS71" i="4" s="1"/>
  <c r="W129" i="4"/>
  <c r="X129" i="4" s="1"/>
  <c r="AV55" i="4"/>
  <c r="BL23" i="4" s="1"/>
  <c r="BL39" i="4" s="1"/>
  <c r="BM72" i="4" s="1"/>
  <c r="W189" i="4"/>
  <c r="X189" i="4" s="1"/>
  <c r="AZ55" i="4"/>
  <c r="BP23" i="4" s="1"/>
  <c r="BP39" i="4" s="1"/>
  <c r="BQ72" i="4" s="1"/>
  <c r="W249" i="4"/>
  <c r="X249" i="4" s="1"/>
  <c r="BD55" i="4"/>
  <c r="BT23" i="4" s="1"/>
  <c r="BT39" i="4" s="1"/>
  <c r="BU72" i="4" s="1"/>
  <c r="W100" i="4"/>
  <c r="X100" i="4" s="1"/>
  <c r="AT56" i="4"/>
  <c r="BJ24" i="4" s="1"/>
  <c r="BJ40" i="4" s="1"/>
  <c r="BK73" i="4" s="1"/>
  <c r="W160" i="4"/>
  <c r="X160" i="4" s="1"/>
  <c r="AX56" i="4"/>
  <c r="BN24" i="4" s="1"/>
  <c r="BN40" i="4" s="1"/>
  <c r="BO73" i="4" s="1"/>
  <c r="W220" i="4"/>
  <c r="X220" i="4" s="1"/>
  <c r="BB56" i="4"/>
  <c r="BR24" i="4" s="1"/>
  <c r="BR40" i="4" s="1"/>
  <c r="BS73" i="4" s="1"/>
  <c r="W131" i="4"/>
  <c r="X131" i="4" s="1"/>
  <c r="AV57" i="4"/>
  <c r="BL25" i="4" s="1"/>
  <c r="BL41" i="4" s="1"/>
  <c r="BM74" i="4" s="1"/>
  <c r="W191" i="4"/>
  <c r="X191" i="4" s="1"/>
  <c r="AZ57" i="4"/>
  <c r="BP25" i="4" s="1"/>
  <c r="BP41" i="4" s="1"/>
  <c r="BQ74" i="4" s="1"/>
  <c r="AT58" i="4"/>
  <c r="BJ26" i="4" s="1"/>
  <c r="BJ42" i="4" s="1"/>
  <c r="BK75" i="4" s="1"/>
  <c r="W102" i="4"/>
  <c r="X102" i="4" s="1"/>
  <c r="W162" i="4"/>
  <c r="X162" i="4" s="1"/>
  <c r="AX58" i="4"/>
  <c r="BN26" i="4" s="1"/>
  <c r="BN42" i="4" s="1"/>
  <c r="BO75" i="4" s="1"/>
  <c r="W222" i="4"/>
  <c r="X222" i="4" s="1"/>
  <c r="BB58" i="4"/>
  <c r="BR26" i="4" s="1"/>
  <c r="BR42" i="4" s="1"/>
  <c r="BS75" i="4" s="1"/>
  <c r="W133" i="4"/>
  <c r="X133" i="4" s="1"/>
  <c r="AV59" i="4"/>
  <c r="BL27" i="4" s="1"/>
  <c r="BL43" i="4" s="1"/>
  <c r="BM76" i="4" s="1"/>
  <c r="W193" i="4"/>
  <c r="X193" i="4" s="1"/>
  <c r="AZ59" i="4"/>
  <c r="BP27" i="4" s="1"/>
  <c r="BP43" i="4" s="1"/>
  <c r="BQ76" i="4" s="1"/>
  <c r="W253" i="4"/>
  <c r="X253" i="4" s="1"/>
  <c r="BD59" i="4"/>
  <c r="BT27" i="4" s="1"/>
  <c r="BT43" i="4" s="1"/>
  <c r="BU76" i="4" s="1"/>
  <c r="W90" i="4"/>
  <c r="X90" i="4" s="1"/>
  <c r="AS61" i="4"/>
  <c r="BI29" i="4" s="1"/>
  <c r="BI45" i="4" s="1"/>
  <c r="BJ78" i="4" s="1"/>
  <c r="W150" i="4"/>
  <c r="X150" i="4" s="1"/>
  <c r="AW61" i="4"/>
  <c r="BM29" i="4" s="1"/>
  <c r="BM45" i="4" s="1"/>
  <c r="BN78" i="4" s="1"/>
  <c r="W210" i="4"/>
  <c r="X210" i="4" s="1"/>
  <c r="BA61" i="4"/>
  <c r="BQ29" i="4" s="1"/>
  <c r="BQ45" i="4" s="1"/>
  <c r="BR78" i="4" s="1"/>
  <c r="W91" i="4"/>
  <c r="X91" i="4" s="1"/>
  <c r="AS62" i="4"/>
  <c r="BI30" i="4" s="1"/>
  <c r="BI46" i="4" s="1"/>
  <c r="BJ79" i="4" s="1"/>
  <c r="W151" i="4"/>
  <c r="X151" i="4" s="1"/>
  <c r="AW62" i="4"/>
  <c r="BM30" i="4" s="1"/>
  <c r="BM46" i="4" s="1"/>
  <c r="BN79" i="4" s="1"/>
  <c r="W211" i="4"/>
  <c r="X211" i="4" s="1"/>
  <c r="BA62" i="4"/>
  <c r="BQ30" i="4" s="1"/>
  <c r="BQ46" i="4" s="1"/>
  <c r="BR79" i="4" s="1"/>
  <c r="W92" i="4"/>
  <c r="X92" i="4" s="1"/>
  <c r="AS63" i="4"/>
  <c r="BI31" i="4" s="1"/>
  <c r="BI47" i="4" s="1"/>
  <c r="BJ80" i="4" s="1"/>
  <c r="W152" i="4"/>
  <c r="X152" i="4" s="1"/>
  <c r="AW63" i="4"/>
  <c r="BM31" i="4" s="1"/>
  <c r="BM47" i="4" s="1"/>
  <c r="BN80" i="4" s="1"/>
  <c r="W212" i="4"/>
  <c r="X212" i="4" s="1"/>
  <c r="BA63" i="4"/>
  <c r="BQ31" i="4" s="1"/>
  <c r="BQ47" i="4" s="1"/>
  <c r="BR80" i="4" s="1"/>
  <c r="AO64" i="4"/>
  <c r="BE32" i="4" s="1"/>
  <c r="BE48" i="4" s="1"/>
  <c r="BF81" i="4" s="1"/>
  <c r="W33" i="4"/>
  <c r="X33" i="4" s="1"/>
  <c r="W93" i="4"/>
  <c r="X93" i="4" s="1"/>
  <c r="AS64" i="4"/>
  <c r="BI32" i="4" s="1"/>
  <c r="BI48" i="4" s="1"/>
  <c r="BJ81" i="4" s="1"/>
  <c r="W153" i="4"/>
  <c r="X153" i="4" s="1"/>
  <c r="AW64" i="4"/>
  <c r="BM32" i="4" s="1"/>
  <c r="BM48" i="4" s="1"/>
  <c r="BN81" i="4" s="1"/>
  <c r="W213" i="4"/>
  <c r="X213" i="4" s="1"/>
  <c r="BA64" i="4"/>
  <c r="BQ32" i="4" s="1"/>
  <c r="BQ48" i="4" s="1"/>
  <c r="BR81" i="4" s="1"/>
  <c r="W32" i="4"/>
  <c r="X32" i="4" s="1"/>
  <c r="W154" i="4"/>
  <c r="X154" i="4" s="1"/>
  <c r="AW65" i="4"/>
  <c r="BM33" i="4" s="1"/>
  <c r="BM49" i="4" s="1"/>
  <c r="BN82" i="4" s="1"/>
  <c r="AZ53" i="4"/>
  <c r="BP21" i="4" s="1"/>
  <c r="BP37" i="4" s="1"/>
  <c r="BQ70" i="4" s="1"/>
  <c r="AU60" i="4"/>
  <c r="BK28" i="4" s="1"/>
  <c r="BK44" i="4" s="1"/>
  <c r="BL77" i="4" s="1"/>
  <c r="W126" i="4"/>
  <c r="X126" i="4" s="1"/>
  <c r="AV52" i="4"/>
  <c r="BL20" i="4" s="1"/>
  <c r="BL36" i="4" s="1"/>
  <c r="BM69" i="4" s="1"/>
  <c r="W186" i="4"/>
  <c r="X186" i="4" s="1"/>
  <c r="AZ52" i="4"/>
  <c r="BP20" i="4" s="1"/>
  <c r="BP36" i="4" s="1"/>
  <c r="BQ69" i="4" s="1"/>
  <c r="W246" i="4"/>
  <c r="X246" i="4" s="1"/>
  <c r="BD52" i="4"/>
  <c r="BT20" i="4" s="1"/>
  <c r="BT36" i="4" s="1"/>
  <c r="BU69" i="4" s="1"/>
  <c r="W82" i="4"/>
  <c r="X82" i="4" s="1"/>
  <c r="AS53" i="4"/>
  <c r="BI21" i="4" s="1"/>
  <c r="BI37" i="4" s="1"/>
  <c r="BJ70" i="4" s="1"/>
  <c r="W142" i="4"/>
  <c r="X142" i="4" s="1"/>
  <c r="AW53" i="4"/>
  <c r="BM21" i="4" s="1"/>
  <c r="BM37" i="4" s="1"/>
  <c r="BN70" i="4" s="1"/>
  <c r="W202" i="4"/>
  <c r="X202" i="4" s="1"/>
  <c r="BA53" i="4"/>
  <c r="BQ21" i="4" s="1"/>
  <c r="BQ37" i="4" s="1"/>
  <c r="BR70" i="4" s="1"/>
  <c r="W113" i="4"/>
  <c r="X113" i="4" s="1"/>
  <c r="AU54" i="4"/>
  <c r="BK22" i="4" s="1"/>
  <c r="BK38" i="4" s="1"/>
  <c r="BL71" i="4" s="1"/>
  <c r="W173" i="4"/>
  <c r="X173" i="4" s="1"/>
  <c r="AY54" i="4"/>
  <c r="BO22" i="4" s="1"/>
  <c r="BO38" i="4" s="1"/>
  <c r="BP71" i="4" s="1"/>
  <c r="W233" i="4"/>
  <c r="X233" i="4" s="1"/>
  <c r="BC54" i="4"/>
  <c r="BS22" i="4" s="1"/>
  <c r="BS38" i="4" s="1"/>
  <c r="BT71" i="4" s="1"/>
  <c r="W84" i="4"/>
  <c r="X84" i="4" s="1"/>
  <c r="AS55" i="4"/>
  <c r="BI23" i="4" s="1"/>
  <c r="BI39" i="4" s="1"/>
  <c r="BJ72" i="4" s="1"/>
  <c r="W144" i="4"/>
  <c r="X144" i="4" s="1"/>
  <c r="AW55" i="4"/>
  <c r="BM23" i="4" s="1"/>
  <c r="BM39" i="4" s="1"/>
  <c r="BN72" i="4" s="1"/>
  <c r="W204" i="4"/>
  <c r="X204" i="4" s="1"/>
  <c r="BA55" i="4"/>
  <c r="BQ23" i="4" s="1"/>
  <c r="BQ39" i="4" s="1"/>
  <c r="BR72" i="4" s="1"/>
  <c r="W115" i="4"/>
  <c r="X115" i="4" s="1"/>
  <c r="AU56" i="4"/>
  <c r="BK24" i="4" s="1"/>
  <c r="BK40" i="4" s="1"/>
  <c r="BL73" i="4" s="1"/>
  <c r="W175" i="4"/>
  <c r="X175" i="4" s="1"/>
  <c r="AY56" i="4"/>
  <c r="BO24" i="4" s="1"/>
  <c r="BO40" i="4" s="1"/>
  <c r="BP73" i="4" s="1"/>
  <c r="W235" i="4"/>
  <c r="X235" i="4" s="1"/>
  <c r="BC56" i="4"/>
  <c r="BS24" i="4" s="1"/>
  <c r="BS40" i="4" s="1"/>
  <c r="BT73" i="4" s="1"/>
  <c r="AS57" i="4"/>
  <c r="BI25" i="4" s="1"/>
  <c r="BI41" i="4" s="1"/>
  <c r="BJ74" i="4" s="1"/>
  <c r="W86" i="4"/>
  <c r="X86" i="4" s="1"/>
  <c r="W146" i="4"/>
  <c r="X146" i="4" s="1"/>
  <c r="AW57" i="4"/>
  <c r="BM25" i="4" s="1"/>
  <c r="BM41" i="4" s="1"/>
  <c r="BN74" i="4" s="1"/>
  <c r="W206" i="4"/>
  <c r="X206" i="4" s="1"/>
  <c r="BA57" i="4"/>
  <c r="BQ25" i="4" s="1"/>
  <c r="BQ41" i="4" s="1"/>
  <c r="BR74" i="4" s="1"/>
  <c r="W117" i="4"/>
  <c r="X117" i="4" s="1"/>
  <c r="AU58" i="4"/>
  <c r="BK26" i="4" s="1"/>
  <c r="BK42" i="4" s="1"/>
  <c r="BL75" i="4" s="1"/>
  <c r="W177" i="4"/>
  <c r="X177" i="4" s="1"/>
  <c r="AY58" i="4"/>
  <c r="BO26" i="4" s="1"/>
  <c r="BO42" i="4" s="1"/>
  <c r="BP75" i="4" s="1"/>
  <c r="W237" i="4"/>
  <c r="X237" i="4" s="1"/>
  <c r="BC58" i="4"/>
  <c r="BS26" i="4" s="1"/>
  <c r="BS42" i="4" s="1"/>
  <c r="BT75" i="4" s="1"/>
  <c r="W88" i="4"/>
  <c r="X88" i="4" s="1"/>
  <c r="AS59" i="4"/>
  <c r="BI27" i="4" s="1"/>
  <c r="BI43" i="4" s="1"/>
  <c r="BJ76" i="4" s="1"/>
  <c r="W148" i="4"/>
  <c r="X148" i="4" s="1"/>
  <c r="AW59" i="4"/>
  <c r="BM27" i="4" s="1"/>
  <c r="BM43" i="4" s="1"/>
  <c r="BN76" i="4" s="1"/>
  <c r="W208" i="4"/>
  <c r="X208" i="4" s="1"/>
  <c r="BA59" i="4"/>
  <c r="BQ27" i="4" s="1"/>
  <c r="BQ43" i="4" s="1"/>
  <c r="BR76" i="4" s="1"/>
  <c r="W179" i="4"/>
  <c r="X179" i="4" s="1"/>
  <c r="AY60" i="4"/>
  <c r="BO28" i="4" s="1"/>
  <c r="BO44" i="4" s="1"/>
  <c r="BP77" i="4" s="1"/>
  <c r="W239" i="4"/>
  <c r="X239" i="4" s="1"/>
  <c r="BC60" i="4"/>
  <c r="BS28" i="4" s="1"/>
  <c r="BS44" i="4" s="1"/>
  <c r="BT77" i="4" s="1"/>
  <c r="AW54" i="4"/>
  <c r="BM22" i="4" s="1"/>
  <c r="BM38" i="4" s="1"/>
  <c r="BN71" i="4" s="1"/>
  <c r="BD57" i="4"/>
  <c r="BT25" i="4" s="1"/>
  <c r="BT41" i="4" s="1"/>
  <c r="BU74" i="4" s="1"/>
  <c r="AS65" i="4"/>
  <c r="BI33" i="4" s="1"/>
  <c r="BI49" i="4" s="1"/>
  <c r="BJ82" i="4" s="1"/>
  <c r="W104" i="4"/>
  <c r="X104" i="4" s="1"/>
  <c r="AT60" i="4"/>
  <c r="BJ28" i="4" s="1"/>
  <c r="BJ44" i="4" s="1"/>
  <c r="BK77" i="4" s="1"/>
  <c r="W164" i="4"/>
  <c r="X164" i="4" s="1"/>
  <c r="AX60" i="4"/>
  <c r="BN28" i="4" s="1"/>
  <c r="BN44" i="4" s="1"/>
  <c r="BO77" i="4" s="1"/>
  <c r="W224" i="4"/>
  <c r="X224" i="4" s="1"/>
  <c r="BB60" i="4"/>
  <c r="BR28" i="4" s="1"/>
  <c r="BR44" i="4" s="1"/>
  <c r="BS77" i="4" s="1"/>
  <c r="W106" i="4"/>
  <c r="X106" i="4" s="1"/>
  <c r="AT62" i="4"/>
  <c r="BJ30" i="4" s="1"/>
  <c r="BJ46" i="4" s="1"/>
  <c r="BK79" i="4" s="1"/>
  <c r="W166" i="4"/>
  <c r="X166" i="4" s="1"/>
  <c r="AX62" i="4"/>
  <c r="BN30" i="4" s="1"/>
  <c r="BN46" i="4" s="1"/>
  <c r="BO79" i="4" s="1"/>
  <c r="W226" i="4"/>
  <c r="X226" i="4" s="1"/>
  <c r="BB62" i="4"/>
  <c r="BR30" i="4" s="1"/>
  <c r="BR46" i="4" s="1"/>
  <c r="BS79" i="4" s="1"/>
  <c r="W77" i="4"/>
  <c r="X77" i="4" s="1"/>
  <c r="AR63" i="4"/>
  <c r="BH31" i="4" s="1"/>
  <c r="BH47" i="4" s="1"/>
  <c r="BI80" i="4" s="1"/>
  <c r="W137" i="4"/>
  <c r="X137" i="4" s="1"/>
  <c r="AV63" i="4"/>
  <c r="BL31" i="4" s="1"/>
  <c r="BL47" i="4" s="1"/>
  <c r="BM80" i="4" s="1"/>
  <c r="W197" i="4"/>
  <c r="X197" i="4" s="1"/>
  <c r="AZ63" i="4"/>
  <c r="BP31" i="4" s="1"/>
  <c r="BP47" i="4" s="1"/>
  <c r="BQ80" i="4" s="1"/>
  <c r="W257" i="4"/>
  <c r="X257" i="4" s="1"/>
  <c r="BD63" i="4"/>
  <c r="BT31" i="4" s="1"/>
  <c r="BT47" i="4" s="1"/>
  <c r="BU80" i="4" s="1"/>
  <c r="W108" i="4"/>
  <c r="X108" i="4" s="1"/>
  <c r="AT64" i="4"/>
  <c r="BJ32" i="4" s="1"/>
  <c r="BJ48" i="4" s="1"/>
  <c r="BK81" i="4" s="1"/>
  <c r="W168" i="4"/>
  <c r="X168" i="4" s="1"/>
  <c r="AX64" i="4"/>
  <c r="BN32" i="4" s="1"/>
  <c r="BN48" i="4" s="1"/>
  <c r="BO81" i="4" s="1"/>
  <c r="W228" i="4"/>
  <c r="X228" i="4" s="1"/>
  <c r="BB64" i="4"/>
  <c r="BR32" i="4" s="1"/>
  <c r="BR48" i="4" s="1"/>
  <c r="BS81" i="4" s="1"/>
  <c r="W79" i="4"/>
  <c r="X79" i="4" s="1"/>
  <c r="AR65" i="4"/>
  <c r="BH33" i="4" s="1"/>
  <c r="BH49" i="4" s="1"/>
  <c r="BI82" i="4" s="1"/>
  <c r="W139" i="4"/>
  <c r="X139" i="4" s="1"/>
  <c r="AV65" i="4"/>
  <c r="BL33" i="4" s="1"/>
  <c r="BL49" i="4" s="1"/>
  <c r="BM82" i="4" s="1"/>
  <c r="W199" i="4"/>
  <c r="X199" i="4" s="1"/>
  <c r="AZ65" i="4"/>
  <c r="BP33" i="4" s="1"/>
  <c r="BP49" i="4" s="1"/>
  <c r="BQ82" i="4" s="1"/>
  <c r="W259" i="4"/>
  <c r="X259" i="4" s="1"/>
  <c r="BD65" i="4"/>
  <c r="BT33" i="4" s="1"/>
  <c r="BT49" i="4" s="1"/>
  <c r="BU82" i="4" s="1"/>
  <c r="W110" i="4"/>
  <c r="X110" i="4" s="1"/>
  <c r="AT66" i="4"/>
  <c r="BJ34" i="4" s="1"/>
  <c r="BJ50" i="4" s="1"/>
  <c r="BK83" i="4" s="1"/>
  <c r="W230" i="4"/>
  <c r="X230" i="4" s="1"/>
  <c r="BB66" i="4"/>
  <c r="BR34" i="4" s="1"/>
  <c r="BR50" i="4" s="1"/>
  <c r="BS83" i="4" s="1"/>
  <c r="W49" i="4"/>
  <c r="X49" i="4" s="1"/>
  <c r="AV61" i="4"/>
  <c r="BL29" i="4" s="1"/>
  <c r="BL45" i="4" s="1"/>
  <c r="BM78" i="4" s="1"/>
  <c r="AP63" i="4"/>
  <c r="BF31" i="4" s="1"/>
  <c r="BF47" i="4" s="1"/>
  <c r="BG80" i="4" s="1"/>
  <c r="BA65" i="4"/>
  <c r="BQ33" i="4" s="1"/>
  <c r="BQ49" i="4" s="1"/>
  <c r="BR82" i="4" s="1"/>
  <c r="AQ66" i="4"/>
  <c r="BG34" i="4" s="1"/>
  <c r="BG50" i="4" s="1"/>
  <c r="BH83" i="4" s="1"/>
  <c r="W65" i="4"/>
  <c r="X65" i="4" s="1"/>
  <c r="W125" i="4"/>
  <c r="X125" i="4" s="1"/>
  <c r="AU66" i="4"/>
  <c r="BK34" i="4" s="1"/>
  <c r="BK50" i="4" s="1"/>
  <c r="BL83" i="4" s="1"/>
  <c r="W185" i="4"/>
  <c r="X185" i="4" s="1"/>
  <c r="AY66" i="4"/>
  <c r="BO34" i="4" s="1"/>
  <c r="BO50" i="4" s="1"/>
  <c r="BP83" i="4" s="1"/>
  <c r="W245" i="4"/>
  <c r="X245" i="4" s="1"/>
  <c r="BC66" i="4"/>
  <c r="BS34" i="4" s="1"/>
  <c r="BS50" i="4" s="1"/>
  <c r="BT83" i="4" s="1"/>
  <c r="W46" i="4"/>
  <c r="X46" i="4" s="1"/>
  <c r="W50" i="4"/>
  <c r="X50" i="4" s="1"/>
  <c r="AZ61" i="4"/>
  <c r="BP29" i="4" s="1"/>
  <c r="BP45" i="4" s="1"/>
  <c r="BQ78" i="4" s="1"/>
  <c r="AT63" i="4"/>
  <c r="BJ31" i="4" s="1"/>
  <c r="BJ47" i="4" s="1"/>
  <c r="BK80" i="4" s="1"/>
  <c r="AV64" i="4"/>
  <c r="BL32" i="4" s="1"/>
  <c r="BL48" i="4" s="1"/>
  <c r="BM81" i="4" s="1"/>
  <c r="AX66" i="4"/>
  <c r="BN34" i="4" s="1"/>
  <c r="BN50" i="4" s="1"/>
  <c r="BO83" i="4" s="1"/>
  <c r="W109" i="4"/>
  <c r="X109" i="4" s="1"/>
  <c r="W134" i="4"/>
  <c r="X134" i="4" s="1"/>
  <c r="AV60" i="4"/>
  <c r="BL28" i="4" s="1"/>
  <c r="BL44" i="4" s="1"/>
  <c r="BM77" i="4" s="1"/>
  <c r="W194" i="4"/>
  <c r="X194" i="4" s="1"/>
  <c r="AZ60" i="4"/>
  <c r="BP28" i="4" s="1"/>
  <c r="BP44" i="4" s="1"/>
  <c r="BQ77" i="4" s="1"/>
  <c r="W254" i="4"/>
  <c r="X254" i="4" s="1"/>
  <c r="BD60" i="4"/>
  <c r="BT28" i="4" s="1"/>
  <c r="BT44" i="4" s="1"/>
  <c r="BU77" i="4" s="1"/>
  <c r="W105" i="4"/>
  <c r="X105" i="4" s="1"/>
  <c r="AT61" i="4"/>
  <c r="BJ29" i="4" s="1"/>
  <c r="BJ45" i="4" s="1"/>
  <c r="BK78" i="4" s="1"/>
  <c r="W225" i="4"/>
  <c r="X225" i="4" s="1"/>
  <c r="BB61" i="4"/>
  <c r="BR29" i="4" s="1"/>
  <c r="BR45" i="4" s="1"/>
  <c r="BS78" i="4" s="1"/>
  <c r="W76" i="4"/>
  <c r="X76" i="4" s="1"/>
  <c r="AR62" i="4"/>
  <c r="BH30" i="4" s="1"/>
  <c r="BH46" i="4" s="1"/>
  <c r="BI79" i="4" s="1"/>
  <c r="W136" i="4"/>
  <c r="X136" i="4" s="1"/>
  <c r="AV62" i="4"/>
  <c r="BL30" i="4" s="1"/>
  <c r="BL46" i="4" s="1"/>
  <c r="BM79" i="4" s="1"/>
  <c r="W196" i="4"/>
  <c r="X196" i="4" s="1"/>
  <c r="AZ62" i="4"/>
  <c r="BP30" i="4" s="1"/>
  <c r="BP46" i="4" s="1"/>
  <c r="BQ79" i="4" s="1"/>
  <c r="W256" i="4"/>
  <c r="X256" i="4" s="1"/>
  <c r="BD62" i="4"/>
  <c r="BT30" i="4" s="1"/>
  <c r="BT46" i="4" s="1"/>
  <c r="BU79" i="4" s="1"/>
  <c r="W78" i="4"/>
  <c r="X78" i="4" s="1"/>
  <c r="AR64" i="4"/>
  <c r="BH32" i="4" s="1"/>
  <c r="BH48" i="4" s="1"/>
  <c r="BI81" i="4" s="1"/>
  <c r="W198" i="4"/>
  <c r="X198" i="4" s="1"/>
  <c r="AZ64" i="4"/>
  <c r="BP32" i="4" s="1"/>
  <c r="BP48" i="4" s="1"/>
  <c r="BQ81" i="4" s="1"/>
  <c r="W169" i="4"/>
  <c r="X169" i="4" s="1"/>
  <c r="AX65" i="4"/>
  <c r="BN33" i="4" s="1"/>
  <c r="BN49" i="4" s="1"/>
  <c r="BO82" i="4" s="1"/>
  <c r="W229" i="4"/>
  <c r="X229" i="4" s="1"/>
  <c r="BB65" i="4"/>
  <c r="BR33" i="4" s="1"/>
  <c r="BR49" i="4" s="1"/>
  <c r="BS82" i="4" s="1"/>
  <c r="W80" i="4"/>
  <c r="X80" i="4" s="1"/>
  <c r="AR66" i="4"/>
  <c r="BH34" i="4" s="1"/>
  <c r="BH50" i="4" s="1"/>
  <c r="BI83" i="4" s="1"/>
  <c r="W140" i="4"/>
  <c r="X140" i="4" s="1"/>
  <c r="AV66" i="4"/>
  <c r="BL34" i="4" s="1"/>
  <c r="BL50" i="4" s="1"/>
  <c r="BM83" i="4" s="1"/>
  <c r="AZ66" i="4"/>
  <c r="BP34" i="4" s="1"/>
  <c r="BP50" i="4" s="1"/>
  <c r="BQ83" i="4" s="1"/>
  <c r="W200" i="4"/>
  <c r="X200" i="4" s="1"/>
  <c r="W260" i="4"/>
  <c r="X260" i="4" s="1"/>
  <c r="BD66" i="4"/>
  <c r="BT34" i="4" s="1"/>
  <c r="BT50" i="4" s="1"/>
  <c r="BU83" i="4" s="1"/>
  <c r="BD61" i="4"/>
  <c r="BT29" i="4" s="1"/>
  <c r="BT45" i="4" s="1"/>
  <c r="BU78" i="4" s="1"/>
  <c r="AX63" i="4"/>
  <c r="BN31" i="4" s="1"/>
  <c r="BN47" i="4" s="1"/>
  <c r="BO80" i="4" s="1"/>
  <c r="BD64" i="4"/>
  <c r="BT32" i="4" s="1"/>
  <c r="BT48" i="4" s="1"/>
  <c r="BU81" i="4" s="1"/>
  <c r="W165" i="4"/>
  <c r="X165" i="4" s="1"/>
  <c r="AO52" i="2"/>
  <c r="BE20" i="2" s="1"/>
  <c r="BE36" i="2" s="1"/>
  <c r="BF69" i="2" s="1"/>
  <c r="AQ52" i="2"/>
  <c r="BG20" i="2" s="1"/>
  <c r="BG36" i="2" s="1"/>
  <c r="BH69" i="2" s="1"/>
  <c r="W51" i="2"/>
  <c r="X51" i="2" s="1"/>
  <c r="W66" i="2"/>
  <c r="X66" i="2" s="1"/>
  <c r="AR52" i="2"/>
  <c r="BH20" i="2" s="1"/>
  <c r="BH36" i="2" s="1"/>
  <c r="BI69" i="2" s="1"/>
  <c r="D20" i="2"/>
  <c r="AP52" i="2" s="1"/>
  <c r="BF20" i="2" s="1"/>
  <c r="BF36" i="2" s="1"/>
  <c r="BG69" i="2" s="1"/>
  <c r="AZ55" i="2"/>
  <c r="BP23" i="2" s="1"/>
  <c r="BP39" i="2" s="1"/>
  <c r="BQ72" i="2" s="1"/>
  <c r="AV53" i="2"/>
  <c r="BL21" i="2" s="1"/>
  <c r="BL37" i="2" s="1"/>
  <c r="BM70" i="2" s="1"/>
  <c r="AZ54" i="2"/>
  <c r="BP22" i="2" s="1"/>
  <c r="BP38" i="2" s="1"/>
  <c r="BQ71" i="2" s="1"/>
  <c r="AU53" i="2"/>
  <c r="BK21" i="2" s="1"/>
  <c r="BK37" i="2" s="1"/>
  <c r="BL70" i="2" s="1"/>
  <c r="AV58" i="2"/>
  <c r="BL26" i="2" s="1"/>
  <c r="BL42" i="2" s="1"/>
  <c r="BM75" i="2" s="1"/>
  <c r="BA52" i="2"/>
  <c r="BQ20" i="2" s="1"/>
  <c r="BQ36" i="2" s="1"/>
  <c r="BR69" i="2" s="1"/>
  <c r="BB54" i="2"/>
  <c r="BR22" i="2" s="1"/>
  <c r="BR38" i="2" s="1"/>
  <c r="BS71" i="2" s="1"/>
  <c r="AT61" i="2"/>
  <c r="BJ29" i="2" s="1"/>
  <c r="BJ45" i="2" s="1"/>
  <c r="BK78" i="2" s="1"/>
  <c r="AU59" i="2"/>
  <c r="BK27" i="2" s="1"/>
  <c r="BK43" i="2" s="1"/>
  <c r="BL76" i="2" s="1"/>
  <c r="AT57" i="2"/>
  <c r="BJ25" i="2" s="1"/>
  <c r="BJ41" i="2" s="1"/>
  <c r="BK74" i="2" s="1"/>
  <c r="BB56" i="2"/>
  <c r="BR24" i="2" s="1"/>
  <c r="BR40" i="2" s="1"/>
  <c r="BS73" i="2" s="1"/>
  <c r="AZ52" i="2"/>
  <c r="BP20" i="2" s="1"/>
  <c r="BP36" i="2" s="1"/>
  <c r="BQ69" i="2" s="1"/>
  <c r="AY55" i="2"/>
  <c r="BO23" i="2" s="1"/>
  <c r="BO39" i="2" s="1"/>
  <c r="BP72" i="2" s="1"/>
  <c r="BA54" i="2"/>
  <c r="BQ22" i="2" s="1"/>
  <c r="BQ38" i="2" s="1"/>
  <c r="BR71" i="2" s="1"/>
  <c r="BD55" i="2"/>
  <c r="BT23" i="2" s="1"/>
  <c r="BT39" i="2" s="1"/>
  <c r="BU72" i="2" s="1"/>
  <c r="BD61" i="2"/>
  <c r="BT29" i="2" s="1"/>
  <c r="BT45" i="2" s="1"/>
  <c r="BU78" i="2" s="1"/>
  <c r="BD58" i="2"/>
  <c r="BT26" i="2" s="1"/>
  <c r="BT42" i="2" s="1"/>
  <c r="BU75" i="2" s="1"/>
  <c r="BD57" i="2"/>
  <c r="BT25" i="2" s="1"/>
  <c r="BT41" i="2" s="1"/>
  <c r="BU74" i="2" s="1"/>
  <c r="BD52" i="2"/>
  <c r="BT20" i="2" s="1"/>
  <c r="BT36" i="2" s="1"/>
  <c r="BU69" i="2" s="1"/>
  <c r="BD60" i="2"/>
  <c r="BT28" i="2" s="1"/>
  <c r="BT44" i="2" s="1"/>
  <c r="BU77" i="2" s="1"/>
  <c r="BD56" i="2"/>
  <c r="BT24" i="2" s="1"/>
  <c r="BT40" i="2" s="1"/>
  <c r="BU73" i="2" s="1"/>
  <c r="BD54" i="2"/>
  <c r="BT22" i="2" s="1"/>
  <c r="BT38" i="2" s="1"/>
  <c r="BU71" i="2" s="1"/>
  <c r="BD53" i="2"/>
  <c r="BT21" i="2" s="1"/>
  <c r="BT37" i="2" s="1"/>
  <c r="BU70" i="2" s="1"/>
  <c r="BC61" i="2"/>
  <c r="BS29" i="2" s="1"/>
  <c r="BS45" i="2" s="1"/>
  <c r="BT78" i="2" s="1"/>
  <c r="BC57" i="2"/>
  <c r="BS25" i="2" s="1"/>
  <c r="BS41" i="2" s="1"/>
  <c r="BT74" i="2" s="1"/>
  <c r="BC54" i="2"/>
  <c r="BS22" i="2" s="1"/>
  <c r="BS38" i="2" s="1"/>
  <c r="BT71" i="2" s="1"/>
  <c r="BC55" i="2"/>
  <c r="BS23" i="2" s="1"/>
  <c r="BS39" i="2" s="1"/>
  <c r="BT72" i="2" s="1"/>
  <c r="BC53" i="2"/>
  <c r="BS21" i="2" s="1"/>
  <c r="BS37" i="2" s="1"/>
  <c r="BT70" i="2" s="1"/>
  <c r="BC52" i="2"/>
  <c r="BS20" i="2" s="1"/>
  <c r="BS36" i="2" s="1"/>
  <c r="BT69" i="2" s="1"/>
  <c r="BC60" i="2"/>
  <c r="BS28" i="2" s="1"/>
  <c r="BS44" i="2" s="1"/>
  <c r="BT77" i="2" s="1"/>
  <c r="BC56" i="2"/>
  <c r="BS24" i="2" s="1"/>
  <c r="BS40" i="2" s="1"/>
  <c r="BT73" i="2" s="1"/>
  <c r="P26" i="2"/>
  <c r="W222" i="2" s="1"/>
  <c r="X222" i="2" s="1"/>
  <c r="BB52" i="2"/>
  <c r="BR20" i="2" s="1"/>
  <c r="BR36" i="2" s="1"/>
  <c r="BS69" i="2" s="1"/>
  <c r="BB60" i="2"/>
  <c r="BR28" i="2" s="1"/>
  <c r="BR44" i="2" s="1"/>
  <c r="BS77" i="2" s="1"/>
  <c r="BB59" i="2"/>
  <c r="BR27" i="2" s="1"/>
  <c r="BR43" i="2" s="1"/>
  <c r="BS76" i="2" s="1"/>
  <c r="BB55" i="2"/>
  <c r="BR23" i="2" s="1"/>
  <c r="BR39" i="2" s="1"/>
  <c r="BS72" i="2" s="1"/>
  <c r="O25" i="2"/>
  <c r="W206" i="2" s="1"/>
  <c r="X206" i="2" s="1"/>
  <c r="BA61" i="2"/>
  <c r="BQ29" i="2" s="1"/>
  <c r="BQ45" i="2" s="1"/>
  <c r="BR78" i="2" s="1"/>
  <c r="BA60" i="2"/>
  <c r="BQ28" i="2" s="1"/>
  <c r="BQ44" i="2" s="1"/>
  <c r="BR77" i="2" s="1"/>
  <c r="BA59" i="2"/>
  <c r="BQ27" i="2" s="1"/>
  <c r="BQ43" i="2" s="1"/>
  <c r="BR76" i="2" s="1"/>
  <c r="BA56" i="2"/>
  <c r="BQ24" i="2" s="1"/>
  <c r="BQ40" i="2" s="1"/>
  <c r="BR73" i="2" s="1"/>
  <c r="BA55" i="2"/>
  <c r="BQ23" i="2" s="1"/>
  <c r="BQ39" i="2" s="1"/>
  <c r="BR72" i="2" s="1"/>
  <c r="BA53" i="2"/>
  <c r="BQ21" i="2" s="1"/>
  <c r="BQ37" i="2" s="1"/>
  <c r="BR70" i="2" s="1"/>
  <c r="AZ53" i="2"/>
  <c r="BP21" i="2" s="1"/>
  <c r="BP37" i="2" s="1"/>
  <c r="BQ70" i="2" s="1"/>
  <c r="AZ61" i="2"/>
  <c r="BP29" i="2" s="1"/>
  <c r="BP45" i="2" s="1"/>
  <c r="BQ78" i="2" s="1"/>
  <c r="AZ58" i="2"/>
  <c r="BP26" i="2" s="1"/>
  <c r="BP42" i="2" s="1"/>
  <c r="BQ75" i="2" s="1"/>
  <c r="AZ60" i="2"/>
  <c r="BP28" i="2" s="1"/>
  <c r="BP44" i="2" s="1"/>
  <c r="BQ77" i="2" s="1"/>
  <c r="AZ56" i="2"/>
  <c r="BP24" i="2" s="1"/>
  <c r="BP40" i="2" s="1"/>
  <c r="BQ73" i="2" s="1"/>
  <c r="W173" i="2"/>
  <c r="X173" i="2" s="1"/>
  <c r="AY54" i="2"/>
  <c r="BO22" i="2" s="1"/>
  <c r="BO38" i="2" s="1"/>
  <c r="BP71" i="2" s="1"/>
  <c r="AY60" i="2"/>
  <c r="BO28" i="2" s="1"/>
  <c r="BO44" i="2" s="1"/>
  <c r="BP77" i="2" s="1"/>
  <c r="AY53" i="2"/>
  <c r="BO21" i="2" s="1"/>
  <c r="BO37" i="2" s="1"/>
  <c r="BP70" i="2" s="1"/>
  <c r="M27" i="2"/>
  <c r="W178" i="2" s="1"/>
  <c r="X178" i="2" s="1"/>
  <c r="AY61" i="2"/>
  <c r="BO29" i="2" s="1"/>
  <c r="BO45" i="2" s="1"/>
  <c r="BP78" i="2" s="1"/>
  <c r="AY57" i="2"/>
  <c r="BO25" i="2" s="1"/>
  <c r="BO41" i="2" s="1"/>
  <c r="BP74" i="2" s="1"/>
  <c r="W163" i="2"/>
  <c r="X163" i="2" s="1"/>
  <c r="AX59" i="2"/>
  <c r="BN27" i="2" s="1"/>
  <c r="BN43" i="2" s="1"/>
  <c r="BO76" i="2" s="1"/>
  <c r="W162" i="2"/>
  <c r="X162" i="2" s="1"/>
  <c r="AX58" i="2"/>
  <c r="BN26" i="2" s="1"/>
  <c r="BN42" i="2" s="1"/>
  <c r="BO75" i="2" s="1"/>
  <c r="L22" i="2"/>
  <c r="W158" i="2" s="1"/>
  <c r="X158" i="2" s="1"/>
  <c r="AX60" i="2"/>
  <c r="BN28" i="2" s="1"/>
  <c r="BN44" i="2" s="1"/>
  <c r="BO77" i="2" s="1"/>
  <c r="L23" i="2"/>
  <c r="W159" i="2" s="1"/>
  <c r="X159" i="2" s="1"/>
  <c r="AX56" i="2"/>
  <c r="BN24" i="2" s="1"/>
  <c r="BN40" i="2" s="1"/>
  <c r="BO73" i="2" s="1"/>
  <c r="AX52" i="2"/>
  <c r="BN20" i="2" s="1"/>
  <c r="BN36" i="2" s="1"/>
  <c r="BO69" i="2" s="1"/>
  <c r="AW55" i="2"/>
  <c r="BM23" i="2" s="1"/>
  <c r="BM39" i="2" s="1"/>
  <c r="BN72" i="2" s="1"/>
  <c r="AW54" i="2"/>
  <c r="BM22" i="2" s="1"/>
  <c r="BM38" i="2" s="1"/>
  <c r="BN71" i="2" s="1"/>
  <c r="AW60" i="2"/>
  <c r="BM28" i="2" s="1"/>
  <c r="BM44" i="2" s="1"/>
  <c r="BN77" i="2" s="1"/>
  <c r="AW59" i="2"/>
  <c r="BM27" i="2" s="1"/>
  <c r="BM43" i="2" s="1"/>
  <c r="BN76" i="2" s="1"/>
  <c r="AW57" i="2"/>
  <c r="BM25" i="2" s="1"/>
  <c r="BM41" i="2" s="1"/>
  <c r="BN74" i="2" s="1"/>
  <c r="AW56" i="2"/>
  <c r="BM24" i="2" s="1"/>
  <c r="BM40" i="2" s="1"/>
  <c r="BN73" i="2" s="1"/>
  <c r="AW52" i="2"/>
  <c r="BM20" i="2" s="1"/>
  <c r="BM36" i="2" s="1"/>
  <c r="BN69" i="2" s="1"/>
  <c r="AW58" i="2"/>
  <c r="BM26" i="2" s="1"/>
  <c r="BM42" i="2" s="1"/>
  <c r="BN75" i="2" s="1"/>
  <c r="AW53" i="2"/>
  <c r="BM21" i="2" s="1"/>
  <c r="BM37" i="2" s="1"/>
  <c r="BN70" i="2" s="1"/>
  <c r="W133" i="2"/>
  <c r="X133" i="2" s="1"/>
  <c r="AV59" i="2"/>
  <c r="BL27" i="2" s="1"/>
  <c r="BL43" i="2" s="1"/>
  <c r="BM76" i="2" s="1"/>
  <c r="W128" i="2"/>
  <c r="X128" i="2" s="1"/>
  <c r="AV54" i="2"/>
  <c r="BL22" i="2" s="1"/>
  <c r="BL38" i="2" s="1"/>
  <c r="BM71" i="2" s="1"/>
  <c r="AV61" i="2"/>
  <c r="BL29" i="2" s="1"/>
  <c r="BL45" i="2" s="1"/>
  <c r="BM78" i="2" s="1"/>
  <c r="AV52" i="2"/>
  <c r="BL20" i="2" s="1"/>
  <c r="BL36" i="2" s="1"/>
  <c r="BM69" i="2" s="1"/>
  <c r="AV56" i="2"/>
  <c r="BL24" i="2" s="1"/>
  <c r="BL40" i="2" s="1"/>
  <c r="BM73" i="2" s="1"/>
  <c r="AV57" i="2"/>
  <c r="BL25" i="2" s="1"/>
  <c r="BL41" i="2" s="1"/>
  <c r="BM74" i="2" s="1"/>
  <c r="AU61" i="2"/>
  <c r="BK29" i="2" s="1"/>
  <c r="BK45" i="2" s="1"/>
  <c r="BL78" i="2" s="1"/>
  <c r="AU56" i="2"/>
  <c r="BK24" i="2" s="1"/>
  <c r="BK40" i="2" s="1"/>
  <c r="BL73" i="2" s="1"/>
  <c r="AU58" i="2"/>
  <c r="BK26" i="2" s="1"/>
  <c r="BK42" i="2" s="1"/>
  <c r="BL75" i="2" s="1"/>
  <c r="AU55" i="2"/>
  <c r="BK23" i="2" s="1"/>
  <c r="BK39" i="2" s="1"/>
  <c r="BL72" i="2" s="1"/>
  <c r="AU52" i="2"/>
  <c r="BK20" i="2" s="1"/>
  <c r="BK36" i="2" s="1"/>
  <c r="BL69" i="2" s="1"/>
  <c r="I22" i="2"/>
  <c r="AU54" i="2" s="1"/>
  <c r="BK22" i="2" s="1"/>
  <c r="BK38" i="2" s="1"/>
  <c r="BL71" i="2" s="1"/>
  <c r="AU60" i="2"/>
  <c r="BK28" i="2" s="1"/>
  <c r="BK44" i="2" s="1"/>
  <c r="BL77" i="2" s="1"/>
  <c r="AU57" i="2"/>
  <c r="BK25" i="2" s="1"/>
  <c r="BK41" i="2" s="1"/>
  <c r="BL74" i="2" s="1"/>
  <c r="W99" i="2"/>
  <c r="X99" i="2" s="1"/>
  <c r="AT55" i="2"/>
  <c r="BJ23" i="2" s="1"/>
  <c r="BJ39" i="2" s="1"/>
  <c r="BK72" i="2" s="1"/>
  <c r="AT60" i="2"/>
  <c r="BJ28" i="2" s="1"/>
  <c r="BJ44" i="2" s="1"/>
  <c r="BK77" i="2" s="1"/>
  <c r="AT58" i="2"/>
  <c r="BJ26" i="2" s="1"/>
  <c r="BJ42" i="2" s="1"/>
  <c r="BK75" i="2" s="1"/>
  <c r="AT56" i="2"/>
  <c r="BJ24" i="2" s="1"/>
  <c r="BJ40" i="2" s="1"/>
  <c r="BK73" i="2" s="1"/>
  <c r="AT54" i="2"/>
  <c r="BJ22" i="2" s="1"/>
  <c r="BJ38" i="2" s="1"/>
  <c r="BK71" i="2" s="1"/>
  <c r="AT52" i="2"/>
  <c r="BJ20" i="2" s="1"/>
  <c r="BJ36" i="2" s="1"/>
  <c r="BK69" i="2" s="1"/>
  <c r="W84" i="2"/>
  <c r="X84" i="2" s="1"/>
  <c r="AS55" i="2"/>
  <c r="BI23" i="2" s="1"/>
  <c r="BI39" i="2" s="1"/>
  <c r="BJ72" i="2" s="1"/>
  <c r="W83" i="2"/>
  <c r="X83" i="2" s="1"/>
  <c r="AS54" i="2"/>
  <c r="BI22" i="2" s="1"/>
  <c r="BI38" i="2" s="1"/>
  <c r="BJ71" i="2" s="1"/>
  <c r="W87" i="2"/>
  <c r="X87" i="2" s="1"/>
  <c r="AS58" i="2"/>
  <c r="BI26" i="2" s="1"/>
  <c r="BI42" i="2" s="1"/>
  <c r="BJ75" i="2" s="1"/>
  <c r="AS60" i="2"/>
  <c r="BI28" i="2" s="1"/>
  <c r="BI44" i="2" s="1"/>
  <c r="BJ77" i="2" s="1"/>
  <c r="AS56" i="2"/>
  <c r="BI24" i="2" s="1"/>
  <c r="BI40" i="2" s="1"/>
  <c r="BJ73" i="2" s="1"/>
  <c r="AS52" i="2"/>
  <c r="BI20" i="2" s="1"/>
  <c r="BI36" i="2" s="1"/>
  <c r="BJ69" i="2" s="1"/>
  <c r="AS59" i="2"/>
  <c r="BI27" i="2" s="1"/>
  <c r="BI43" i="2" s="1"/>
  <c r="BJ76" i="2" s="1"/>
  <c r="AS61" i="2"/>
  <c r="BI29" i="2" s="1"/>
  <c r="BI45" i="2" s="1"/>
  <c r="BJ78" i="2" s="1"/>
  <c r="AS57" i="2"/>
  <c r="BI25" i="2" s="1"/>
  <c r="BI41" i="2" s="1"/>
  <c r="BJ74" i="2" s="1"/>
  <c r="AS53" i="2"/>
  <c r="BI21" i="2" s="1"/>
  <c r="BI37" i="2" s="1"/>
  <c r="BJ70" i="2" s="1"/>
  <c r="W134" i="2"/>
  <c r="X134" i="2" s="1"/>
  <c r="W97" i="2"/>
  <c r="X97" i="2" s="1"/>
  <c r="W129" i="2"/>
  <c r="X129" i="2" s="1"/>
  <c r="W175" i="2"/>
  <c r="X175" i="2" s="1"/>
  <c r="W207" i="2"/>
  <c r="X207" i="2" s="1"/>
  <c r="X143" i="2"/>
  <c r="W150" i="2"/>
  <c r="X150" i="2" s="1"/>
  <c r="W171" i="2"/>
  <c r="X171" i="2" s="1"/>
  <c r="W238" i="2"/>
  <c r="X238" i="2" s="1"/>
  <c r="X249" i="2"/>
  <c r="W103" i="2"/>
  <c r="X103" i="2" s="1"/>
  <c r="W191" i="2"/>
  <c r="X191" i="2" s="1"/>
  <c r="W233" i="2"/>
  <c r="X233" i="2" s="1"/>
  <c r="X254" i="2"/>
  <c r="M26" i="2"/>
  <c r="W177" i="2" s="1"/>
  <c r="X177" i="2" s="1"/>
  <c r="Q26" i="2"/>
  <c r="P29" i="2"/>
  <c r="L29" i="2"/>
  <c r="AX61" i="2" s="1"/>
  <c r="BN29" i="2" s="1"/>
  <c r="BN45" i="2" s="1"/>
  <c r="BO78" i="2" s="1"/>
  <c r="R27" i="2"/>
  <c r="N27" i="2"/>
  <c r="D21" i="2"/>
  <c r="Y5" i="2" s="1"/>
  <c r="AA37" i="2" s="1"/>
  <c r="AB37" i="2" s="1"/>
  <c r="F21" i="2"/>
  <c r="W67" i="2" s="1"/>
  <c r="X67" i="2" s="1"/>
  <c r="E21" i="2"/>
  <c r="AQ53" i="2" s="1"/>
  <c r="BG21" i="2" s="1"/>
  <c r="BG37" i="2" s="1"/>
  <c r="BH70" i="2" s="1"/>
  <c r="C21" i="2"/>
  <c r="W22" i="2" s="1"/>
  <c r="X22" i="2" s="1"/>
  <c r="B21" i="2"/>
  <c r="AM21" i="2" s="1"/>
  <c r="AN21" i="2" s="1"/>
  <c r="AN37" i="2" s="1"/>
  <c r="AO70" i="2" s="1"/>
  <c r="X108" i="2"/>
  <c r="X102" i="2"/>
  <c r="X98" i="2"/>
  <c r="X96" i="2"/>
  <c r="X200" i="2"/>
  <c r="X194" i="2"/>
  <c r="X192" i="2"/>
  <c r="X180" i="2"/>
  <c r="X120" i="2"/>
  <c r="X149" i="2"/>
  <c r="X89" i="2"/>
  <c r="X118" i="2"/>
  <c r="X147" i="2"/>
  <c r="X176" i="2"/>
  <c r="X116" i="2"/>
  <c r="X145" i="2"/>
  <c r="X85" i="2"/>
  <c r="X174" i="2"/>
  <c r="X114" i="2"/>
  <c r="X172" i="2"/>
  <c r="X112" i="2"/>
  <c r="X141" i="2"/>
  <c r="X81" i="2"/>
  <c r="X244" i="2"/>
  <c r="X240" i="2"/>
  <c r="X239" i="2"/>
  <c r="X236" i="2"/>
  <c r="X235" i="2"/>
  <c r="X234" i="2"/>
  <c r="X232" i="2"/>
  <c r="AL5" i="2"/>
  <c r="AA232" i="2" s="1"/>
  <c r="AB232" i="2" s="1"/>
  <c r="X231" i="2"/>
  <c r="AL4" i="2"/>
  <c r="AA231" i="2" s="1"/>
  <c r="AB231" i="2" s="1"/>
  <c r="X260" i="2"/>
  <c r="X256" i="2"/>
  <c r="X252" i="2"/>
  <c r="X248" i="2"/>
  <c r="AM6" i="2"/>
  <c r="AA248" i="2" s="1"/>
  <c r="AB248" i="2" s="1"/>
  <c r="AO20" i="2"/>
  <c r="W21" i="2"/>
  <c r="X21" i="2" s="1"/>
  <c r="X168" i="2"/>
  <c r="W48" i="2"/>
  <c r="X48" i="2" s="1"/>
  <c r="X135" i="2"/>
  <c r="X164" i="2"/>
  <c r="X131" i="2"/>
  <c r="X160" i="2"/>
  <c r="X156" i="2"/>
  <c r="X196" i="2"/>
  <c r="X195" i="2"/>
  <c r="X190" i="2"/>
  <c r="X188" i="2"/>
  <c r="X187" i="2"/>
  <c r="W35" i="2"/>
  <c r="X35" i="2" s="1"/>
  <c r="X184" i="2"/>
  <c r="X124" i="2"/>
  <c r="W34" i="2"/>
  <c r="X34" i="2" s="1"/>
  <c r="X140" i="2"/>
  <c r="X80" i="2"/>
  <c r="W49" i="2"/>
  <c r="X49" i="2" s="1"/>
  <c r="X138" i="2"/>
  <c r="W47" i="2"/>
  <c r="X47" i="2" s="1"/>
  <c r="X136" i="2"/>
  <c r="X76" i="2"/>
  <c r="X105" i="2"/>
  <c r="X132" i="2"/>
  <c r="X101" i="2"/>
  <c r="X130" i="2"/>
  <c r="X126" i="2"/>
  <c r="X228" i="2"/>
  <c r="X224" i="2"/>
  <c r="X223" i="2"/>
  <c r="X220" i="2"/>
  <c r="X219" i="2"/>
  <c r="X218" i="2"/>
  <c r="X216" i="2"/>
  <c r="X255" i="2"/>
  <c r="X251" i="2"/>
  <c r="X247" i="2"/>
  <c r="AM5" i="2"/>
  <c r="AA247" i="2" s="1"/>
  <c r="AB247" i="2" s="1"/>
  <c r="X104" i="2"/>
  <c r="X100" i="2"/>
  <c r="X127" i="2"/>
  <c r="X189" i="2"/>
  <c r="X186" i="2"/>
  <c r="W33" i="2"/>
  <c r="X33" i="2" s="1"/>
  <c r="X152" i="2"/>
  <c r="X92" i="2"/>
  <c r="X90" i="2"/>
  <c r="X179" i="2"/>
  <c r="X119" i="2"/>
  <c r="X148" i="2"/>
  <c r="X88" i="2"/>
  <c r="X117" i="2"/>
  <c r="X146" i="2"/>
  <c r="X86" i="2"/>
  <c r="X115" i="2"/>
  <c r="X144" i="2"/>
  <c r="X142" i="2"/>
  <c r="X82" i="2"/>
  <c r="X111" i="2"/>
  <c r="X212" i="2"/>
  <c r="X210" i="2"/>
  <c r="X209" i="2"/>
  <c r="X208" i="2"/>
  <c r="X205" i="2"/>
  <c r="X204" i="2"/>
  <c r="X203" i="2"/>
  <c r="X202" i="2"/>
  <c r="X201" i="2"/>
  <c r="X250" i="2"/>
  <c r="AM4" i="2"/>
  <c r="AA246" i="2" s="1"/>
  <c r="AB246" i="2" s="1"/>
  <c r="X246" i="2"/>
  <c r="W50" i="2"/>
  <c r="X50" i="2" s="1"/>
  <c r="Y256" i="4" l="1"/>
  <c r="Y257" i="4"/>
  <c r="Y246" i="6"/>
  <c r="AQ47" i="6"/>
  <c r="AR80" i="6" s="1"/>
  <c r="BC36" i="6"/>
  <c r="BD69" i="6" s="1"/>
  <c r="Y47" i="6"/>
  <c r="Y242" i="6"/>
  <c r="BC46" i="6"/>
  <c r="BD79" i="6" s="1"/>
  <c r="BC50" i="4"/>
  <c r="BD83" i="4" s="1"/>
  <c r="BD46" i="6"/>
  <c r="BE79" i="6" s="1"/>
  <c r="BL9" i="7"/>
  <c r="BD49" i="6"/>
  <c r="BE82" i="6" s="1"/>
  <c r="AP48" i="6"/>
  <c r="AQ81" i="6" s="1"/>
  <c r="BT14" i="6"/>
  <c r="Y33" i="4"/>
  <c r="BC48" i="4"/>
  <c r="BD81" i="4" s="1"/>
  <c r="BC47" i="4"/>
  <c r="BD80" i="4" s="1"/>
  <c r="BC48" i="6"/>
  <c r="BD81" i="6" s="1"/>
  <c r="AP46" i="6"/>
  <c r="AQ79" i="6" s="1"/>
  <c r="CK17" i="6"/>
  <c r="DB17" i="6" s="1"/>
  <c r="AO20" i="5"/>
  <c r="AO36" i="5" s="1"/>
  <c r="AP69" i="5" s="1"/>
  <c r="AA21" i="5"/>
  <c r="AB21" i="5" s="1"/>
  <c r="BC20" i="5"/>
  <c r="BC36" i="5" s="1"/>
  <c r="BD69" i="5" s="1"/>
  <c r="AA231" i="5"/>
  <c r="AB231" i="5" s="1"/>
  <c r="BC21" i="4"/>
  <c r="BC37" i="4" s="1"/>
  <c r="BD70" i="4" s="1"/>
  <c r="AA232" i="4"/>
  <c r="AB232" i="4" s="1"/>
  <c r="AP33" i="4"/>
  <c r="AP49" i="4" s="1"/>
  <c r="AQ82" i="4" s="1"/>
  <c r="AA49" i="4"/>
  <c r="AB49" i="4" s="1"/>
  <c r="AP30" i="4"/>
  <c r="Y46" i="4" s="1"/>
  <c r="AA46" i="4"/>
  <c r="AB46" i="4" s="1"/>
  <c r="AO33" i="6"/>
  <c r="AO49" i="6" s="1"/>
  <c r="AP82" i="6" s="1"/>
  <c r="AA34" i="6"/>
  <c r="AB34" i="6" s="1"/>
  <c r="AO34" i="6"/>
  <c r="AO50" i="6" s="1"/>
  <c r="AP83" i="6" s="1"/>
  <c r="AA35" i="6"/>
  <c r="AB35" i="6" s="1"/>
  <c r="AO31" i="4"/>
  <c r="AA32" i="4"/>
  <c r="AB32" i="4" s="1"/>
  <c r="AP18" i="4"/>
  <c r="BX18" i="4" s="1"/>
  <c r="CO18" i="4" s="1"/>
  <c r="AA50" i="4"/>
  <c r="AB50" i="4" s="1"/>
  <c r="BC5" i="6"/>
  <c r="BT5" i="6" s="1"/>
  <c r="AA232" i="6"/>
  <c r="AB232" i="6" s="1"/>
  <c r="AO30" i="4"/>
  <c r="AO46" i="4" s="1"/>
  <c r="AP79" i="4" s="1"/>
  <c r="AA31" i="4"/>
  <c r="AB31" i="4" s="1"/>
  <c r="BD48" i="6"/>
  <c r="BE81" i="6" s="1"/>
  <c r="AP30" i="5"/>
  <c r="AP46" i="5" s="1"/>
  <c r="AQ79" i="5" s="1"/>
  <c r="AA46" i="5"/>
  <c r="AB46" i="5" s="1"/>
  <c r="Y260" i="6"/>
  <c r="BC50" i="6"/>
  <c r="BD83" i="6" s="1"/>
  <c r="Y50" i="6"/>
  <c r="BD20" i="5"/>
  <c r="BD36" i="5" s="1"/>
  <c r="BE69" i="5" s="1"/>
  <c r="AA246" i="5"/>
  <c r="AB246" i="5" s="1"/>
  <c r="AQ14" i="5"/>
  <c r="BH14" i="5" s="1"/>
  <c r="AA61" i="5"/>
  <c r="AB61" i="5" s="1"/>
  <c r="BC21" i="5"/>
  <c r="Y232" i="5" s="1"/>
  <c r="AA232" i="5"/>
  <c r="AB232" i="5" s="1"/>
  <c r="BC32" i="5"/>
  <c r="BC48" i="5" s="1"/>
  <c r="BD81" i="5" s="1"/>
  <c r="AA243" i="5"/>
  <c r="AB243" i="5" s="1"/>
  <c r="AO33" i="4"/>
  <c r="AA34" i="4"/>
  <c r="AB34" i="4" s="1"/>
  <c r="AQ30" i="6"/>
  <c r="AA61" i="6"/>
  <c r="AB61" i="6" s="1"/>
  <c r="AP34" i="5"/>
  <c r="Y50" i="5" s="1"/>
  <c r="AA50" i="5"/>
  <c r="AB50" i="5" s="1"/>
  <c r="AQ31" i="5"/>
  <c r="Y62" i="5" s="1"/>
  <c r="AA62" i="5"/>
  <c r="AB62" i="5" s="1"/>
  <c r="AO33" i="5"/>
  <c r="AO49" i="5" s="1"/>
  <c r="AP82" i="5" s="1"/>
  <c r="AA34" i="5"/>
  <c r="AB34" i="5" s="1"/>
  <c r="AP15" i="5"/>
  <c r="BX15" i="5" s="1"/>
  <c r="CO15" i="5" s="1"/>
  <c r="AA47" i="5"/>
  <c r="AB47" i="5" s="1"/>
  <c r="AQ32" i="5"/>
  <c r="AQ48" i="5" s="1"/>
  <c r="AR81" i="5" s="1"/>
  <c r="AA63" i="5"/>
  <c r="AB63" i="5" s="1"/>
  <c r="AP32" i="4"/>
  <c r="AP48" i="4" s="1"/>
  <c r="AQ81" i="4" s="1"/>
  <c r="AA48" i="4"/>
  <c r="AB48" i="4" s="1"/>
  <c r="AO32" i="6"/>
  <c r="AO48" i="6" s="1"/>
  <c r="AP81" i="6" s="1"/>
  <c r="AA33" i="6"/>
  <c r="AB33" i="6" s="1"/>
  <c r="BD49" i="4"/>
  <c r="BE82" i="4" s="1"/>
  <c r="AO30" i="5"/>
  <c r="AO46" i="5" s="1"/>
  <c r="AP79" i="5" s="1"/>
  <c r="AA31" i="5"/>
  <c r="AB31" i="5" s="1"/>
  <c r="AP33" i="5"/>
  <c r="AP49" i="5" s="1"/>
  <c r="AQ82" i="5" s="1"/>
  <c r="AA49" i="5"/>
  <c r="AB49" i="5" s="1"/>
  <c r="BD31" i="5"/>
  <c r="Y257" i="5" s="1"/>
  <c r="AA257" i="5"/>
  <c r="AB257" i="5" s="1"/>
  <c r="AO18" i="5"/>
  <c r="BW18" i="5" s="1"/>
  <c r="CN18" i="5" s="1"/>
  <c r="AA35" i="5"/>
  <c r="AB35" i="5" s="1"/>
  <c r="BD33" i="5"/>
  <c r="Y259" i="5" s="1"/>
  <c r="AA259" i="5"/>
  <c r="AB259" i="5" s="1"/>
  <c r="AP32" i="5"/>
  <c r="AP48" i="5" s="1"/>
  <c r="AQ81" i="5" s="1"/>
  <c r="AA48" i="5"/>
  <c r="AB48" i="5" s="1"/>
  <c r="BD36" i="4"/>
  <c r="BE69" i="4" s="1"/>
  <c r="BC18" i="5"/>
  <c r="BT18" i="5" s="1"/>
  <c r="AA245" i="5"/>
  <c r="AB245" i="5" s="1"/>
  <c r="BC31" i="5"/>
  <c r="BC47" i="5" s="1"/>
  <c r="BD80" i="5" s="1"/>
  <c r="AA242" i="5"/>
  <c r="AB242" i="5" s="1"/>
  <c r="BD30" i="5"/>
  <c r="BD46" i="5" s="1"/>
  <c r="BE79" i="5" s="1"/>
  <c r="AA256" i="5"/>
  <c r="AB256" i="5" s="1"/>
  <c r="BC4" i="4"/>
  <c r="CK4" i="4" s="1"/>
  <c r="DB4" i="4" s="1"/>
  <c r="AA231" i="4"/>
  <c r="AB231" i="4" s="1"/>
  <c r="BD32" i="4"/>
  <c r="Y258" i="4" s="1"/>
  <c r="AA258" i="4"/>
  <c r="AB258" i="4" s="1"/>
  <c r="AP31" i="4"/>
  <c r="Y47" i="4" s="1"/>
  <c r="AA47" i="4"/>
  <c r="AB47" i="4" s="1"/>
  <c r="AO30" i="6"/>
  <c r="Y31" i="6" s="1"/>
  <c r="AA31" i="6"/>
  <c r="AB31" i="6" s="1"/>
  <c r="AO31" i="6"/>
  <c r="AO47" i="6" s="1"/>
  <c r="AP80" i="6" s="1"/>
  <c r="AA32" i="6"/>
  <c r="AB32" i="6" s="1"/>
  <c r="AP33" i="6"/>
  <c r="AP49" i="6" s="1"/>
  <c r="AQ82" i="6" s="1"/>
  <c r="AA49" i="6"/>
  <c r="AB49" i="6" s="1"/>
  <c r="BD31" i="6"/>
  <c r="BD47" i="6" s="1"/>
  <c r="BE80" i="6" s="1"/>
  <c r="AA257" i="6"/>
  <c r="AB257" i="6" s="1"/>
  <c r="Y256" i="5"/>
  <c r="BC20" i="4"/>
  <c r="Y231" i="4" s="1"/>
  <c r="BD14" i="5"/>
  <c r="CL14" i="5" s="1"/>
  <c r="DC14" i="5" s="1"/>
  <c r="BC15" i="5"/>
  <c r="BT15" i="5" s="1"/>
  <c r="BC37" i="5"/>
  <c r="BD70" i="5" s="1"/>
  <c r="AO15" i="4"/>
  <c r="BF15" i="4" s="1"/>
  <c r="BC5" i="5"/>
  <c r="BT5" i="5" s="1"/>
  <c r="BI9" i="7"/>
  <c r="AU41" i="7"/>
  <c r="AV74" i="7" s="1"/>
  <c r="AO16" i="6"/>
  <c r="BW16" i="6" s="1"/>
  <c r="CN16" i="6" s="1"/>
  <c r="AP41" i="7"/>
  <c r="AQ74" i="7" s="1"/>
  <c r="BD50" i="4"/>
  <c r="BE83" i="4" s="1"/>
  <c r="AO17" i="4"/>
  <c r="BF17" i="4" s="1"/>
  <c r="AP17" i="6"/>
  <c r="BX17" i="6" s="1"/>
  <c r="CO17" i="6" s="1"/>
  <c r="BC21" i="6"/>
  <c r="Y232" i="6" s="1"/>
  <c r="AQ30" i="5"/>
  <c r="Y61" i="5" s="1"/>
  <c r="AO14" i="4"/>
  <c r="BF14" i="4" s="1"/>
  <c r="AP17" i="4"/>
  <c r="BG17" i="4" s="1"/>
  <c r="AP14" i="4"/>
  <c r="BX14" i="4" s="1"/>
  <c r="CO14" i="4" s="1"/>
  <c r="BD4" i="5"/>
  <c r="CL4" i="5" s="1"/>
  <c r="DC4" i="5" s="1"/>
  <c r="BC5" i="4"/>
  <c r="BT5" i="4" s="1"/>
  <c r="AO18" i="6"/>
  <c r="BF18" i="6" s="1"/>
  <c r="AO17" i="6"/>
  <c r="BW17" i="6" s="1"/>
  <c r="CN17" i="6" s="1"/>
  <c r="CL14" i="4"/>
  <c r="DC14" i="4" s="1"/>
  <c r="W51" i="6"/>
  <c r="X51" i="6" s="1"/>
  <c r="AP15" i="4"/>
  <c r="BX15" i="4" s="1"/>
  <c r="CO15" i="4" s="1"/>
  <c r="AP16" i="4"/>
  <c r="AO14" i="6"/>
  <c r="BW14" i="6" s="1"/>
  <c r="CN14" i="6" s="1"/>
  <c r="BD15" i="6"/>
  <c r="CL15" i="6" s="1"/>
  <c r="DC15" i="6" s="1"/>
  <c r="BT4" i="6"/>
  <c r="BD16" i="4"/>
  <c r="CL16" i="4" s="1"/>
  <c r="DC16" i="4" s="1"/>
  <c r="CL18" i="4"/>
  <c r="DC18" i="4" s="1"/>
  <c r="AO15" i="6"/>
  <c r="BW15" i="6" s="1"/>
  <c r="CN15" i="6" s="1"/>
  <c r="BG9" i="7"/>
  <c r="AP31" i="5"/>
  <c r="Y47" i="5" s="1"/>
  <c r="AO4" i="5"/>
  <c r="BW4" i="5" s="1"/>
  <c r="CN4" i="5" s="1"/>
  <c r="BC4" i="5"/>
  <c r="CK4" i="5" s="1"/>
  <c r="DB4" i="5" s="1"/>
  <c r="AQ16" i="5"/>
  <c r="BH16" i="5" s="1"/>
  <c r="AR41" i="7"/>
  <c r="AS74" i="7" s="1"/>
  <c r="AO9" i="7"/>
  <c r="AO25" i="7"/>
  <c r="AQ57" i="7"/>
  <c r="BG25" i="7" s="1"/>
  <c r="BG41" i="7" s="1"/>
  <c r="BH74" i="7" s="1"/>
  <c r="Y69" i="7"/>
  <c r="AR39" i="7"/>
  <c r="AS72" i="7" s="1"/>
  <c r="Y101" i="7"/>
  <c r="AT41" i="7"/>
  <c r="AU74" i="7" s="1"/>
  <c r="F26" i="7"/>
  <c r="AA10" i="7" s="1"/>
  <c r="AA72" i="7" s="1"/>
  <c r="AB72" i="7" s="1"/>
  <c r="C26" i="7"/>
  <c r="X10" i="7" s="1"/>
  <c r="AA27" i="7" s="1"/>
  <c r="AB27" i="7" s="1"/>
  <c r="AU26" i="7"/>
  <c r="AU10" i="7"/>
  <c r="W26" i="7"/>
  <c r="X26" i="7" s="1"/>
  <c r="W56" i="7"/>
  <c r="X56" i="7" s="1"/>
  <c r="BW7" i="7"/>
  <c r="CN7" i="7" s="1"/>
  <c r="BF7" i="7"/>
  <c r="AS41" i="7"/>
  <c r="AT74" i="7" s="1"/>
  <c r="Y86" i="7"/>
  <c r="BF8" i="7"/>
  <c r="BW8" i="7"/>
  <c r="CN8" i="7" s="1"/>
  <c r="AD11" i="7"/>
  <c r="AA118" i="7" s="1"/>
  <c r="AB118" i="7" s="1"/>
  <c r="AM11" i="7"/>
  <c r="AA253" i="7" s="1"/>
  <c r="AB253" i="7" s="1"/>
  <c r="AG11" i="7"/>
  <c r="AA163" i="7" s="1"/>
  <c r="AB163" i="7" s="1"/>
  <c r="AL11" i="7"/>
  <c r="AA238" i="7" s="1"/>
  <c r="AB238" i="7" s="1"/>
  <c r="AI11" i="7"/>
  <c r="AA193" i="7" s="1"/>
  <c r="AB193" i="7" s="1"/>
  <c r="AH11" i="7"/>
  <c r="AA178" i="7" s="1"/>
  <c r="AB178" i="7" s="1"/>
  <c r="AK11" i="7"/>
  <c r="AA223" i="7" s="1"/>
  <c r="AB223" i="7" s="1"/>
  <c r="AJ11" i="7"/>
  <c r="AA208" i="7" s="1"/>
  <c r="AB208" i="7" s="1"/>
  <c r="AB11" i="7"/>
  <c r="AA88" i="7" s="1"/>
  <c r="AB88" i="7" s="1"/>
  <c r="AC11" i="7"/>
  <c r="AA103" i="7" s="1"/>
  <c r="AB103" i="7" s="1"/>
  <c r="AE11" i="7"/>
  <c r="AA133" i="7" s="1"/>
  <c r="AB133" i="7" s="1"/>
  <c r="AF11" i="7"/>
  <c r="AA148" i="7" s="1"/>
  <c r="AB148" i="7" s="1"/>
  <c r="F27" i="7"/>
  <c r="AA11" i="7" s="1"/>
  <c r="AA73" i="7" s="1"/>
  <c r="AB73" i="7" s="1"/>
  <c r="D27" i="7"/>
  <c r="Y11" i="7" s="1"/>
  <c r="AA43" i="7" s="1"/>
  <c r="AB43" i="7" s="1"/>
  <c r="E27" i="7"/>
  <c r="Z11" i="7" s="1"/>
  <c r="AA58" i="7" s="1"/>
  <c r="AB58" i="7" s="1"/>
  <c r="B27" i="7"/>
  <c r="AM27" i="7" s="1"/>
  <c r="AN27" i="7" s="1"/>
  <c r="AN43" i="7" s="1"/>
  <c r="AO76" i="7" s="1"/>
  <c r="C27" i="7"/>
  <c r="X11" i="7" s="1"/>
  <c r="AA28" i="7" s="1"/>
  <c r="AB28" i="7" s="1"/>
  <c r="D26" i="7"/>
  <c r="W42" i="7" s="1"/>
  <c r="X42" i="7" s="1"/>
  <c r="BC10" i="7"/>
  <c r="BC26" i="7"/>
  <c r="AT10" i="7"/>
  <c r="AT26" i="7"/>
  <c r="Y236" i="7"/>
  <c r="BC41" i="7"/>
  <c r="BD74" i="7" s="1"/>
  <c r="AO57" i="7"/>
  <c r="BE25" i="7" s="1"/>
  <c r="BE41" i="7" s="1"/>
  <c r="BF74" i="7" s="1"/>
  <c r="AO39" i="7"/>
  <c r="AP72" i="7" s="1"/>
  <c r="Y24" i="7"/>
  <c r="CA9" i="7"/>
  <c r="CR9" i="7" s="1"/>
  <c r="BJ9" i="7"/>
  <c r="Y25" i="7"/>
  <c r="AO40" i="7"/>
  <c r="AP73" i="7" s="1"/>
  <c r="BU9" i="7"/>
  <c r="CL9" i="7"/>
  <c r="DC9" i="7" s="1"/>
  <c r="E26" i="7"/>
  <c r="W57" i="7" s="1"/>
  <c r="X57" i="7" s="1"/>
  <c r="BD10" i="7"/>
  <c r="BD26" i="7"/>
  <c r="BT9" i="7"/>
  <c r="CK9" i="7"/>
  <c r="DB9" i="7" s="1"/>
  <c r="AQ25" i="7"/>
  <c r="AQ9" i="7"/>
  <c r="BI7" i="7"/>
  <c r="BZ7" i="7"/>
  <c r="CQ7" i="7" s="1"/>
  <c r="CB9" i="7"/>
  <c r="CS9" i="7" s="1"/>
  <c r="BK9" i="7"/>
  <c r="Y251" i="7"/>
  <c r="BD41" i="7"/>
  <c r="BE74" i="7" s="1"/>
  <c r="AV10" i="7"/>
  <c r="AV26" i="7"/>
  <c r="AS26" i="7"/>
  <c r="AS10" i="7"/>
  <c r="AP53" i="6"/>
  <c r="BF21" i="6" s="1"/>
  <c r="BF37" i="6" s="1"/>
  <c r="BG70" i="6" s="1"/>
  <c r="AP52" i="6"/>
  <c r="BF20" i="6" s="1"/>
  <c r="BF36" i="6" s="1"/>
  <c r="BG69" i="6" s="1"/>
  <c r="AB6" i="6"/>
  <c r="AA83" i="6" s="1"/>
  <c r="AB83" i="6" s="1"/>
  <c r="AF6" i="6"/>
  <c r="AA143" i="6" s="1"/>
  <c r="AB143" i="6" s="1"/>
  <c r="AJ6" i="6"/>
  <c r="AA203" i="6" s="1"/>
  <c r="AB203" i="6" s="1"/>
  <c r="AC6" i="6"/>
  <c r="AA98" i="6" s="1"/>
  <c r="AB98" i="6" s="1"/>
  <c r="AG6" i="6"/>
  <c r="AA158" i="6" s="1"/>
  <c r="AB158" i="6" s="1"/>
  <c r="AK6" i="6"/>
  <c r="AA218" i="6" s="1"/>
  <c r="AB218" i="6" s="1"/>
  <c r="AD6" i="6"/>
  <c r="AA113" i="6" s="1"/>
  <c r="AB113" i="6" s="1"/>
  <c r="AH6" i="6"/>
  <c r="AA173" i="6" s="1"/>
  <c r="AB173" i="6" s="1"/>
  <c r="AL6" i="6"/>
  <c r="AA233" i="6" s="1"/>
  <c r="AB233" i="6" s="1"/>
  <c r="AE6" i="6"/>
  <c r="AA128" i="6" s="1"/>
  <c r="AB128" i="6" s="1"/>
  <c r="AI6" i="6"/>
  <c r="AA188" i="6" s="1"/>
  <c r="AB188" i="6" s="1"/>
  <c r="AM6" i="6"/>
  <c r="AA248" i="6" s="1"/>
  <c r="AB248" i="6" s="1"/>
  <c r="W52" i="4"/>
  <c r="X52" i="4" s="1"/>
  <c r="AP53" i="4"/>
  <c r="BF21" i="4" s="1"/>
  <c r="BF37" i="4" s="1"/>
  <c r="BG70" i="4" s="1"/>
  <c r="AK7" i="4"/>
  <c r="AA219" i="4" s="1"/>
  <c r="AB219" i="4" s="1"/>
  <c r="AG7" i="4"/>
  <c r="AA159" i="4" s="1"/>
  <c r="AB159" i="4" s="1"/>
  <c r="AC7" i="4"/>
  <c r="AA99" i="4" s="1"/>
  <c r="AB99" i="4" s="1"/>
  <c r="AL7" i="4"/>
  <c r="AA234" i="4" s="1"/>
  <c r="AB234" i="4" s="1"/>
  <c r="AH7" i="4"/>
  <c r="AA174" i="4" s="1"/>
  <c r="AB174" i="4" s="1"/>
  <c r="AD7" i="4"/>
  <c r="AA114" i="4" s="1"/>
  <c r="AB114" i="4" s="1"/>
  <c r="AM7" i="4"/>
  <c r="AA249" i="4" s="1"/>
  <c r="AB249" i="4" s="1"/>
  <c r="AI7" i="4"/>
  <c r="AA189" i="4" s="1"/>
  <c r="AB189" i="4" s="1"/>
  <c r="AE7" i="4"/>
  <c r="AA129" i="4" s="1"/>
  <c r="AB129" i="4" s="1"/>
  <c r="AJ7" i="4"/>
  <c r="AA204" i="4" s="1"/>
  <c r="AB204" i="4" s="1"/>
  <c r="AF7" i="4"/>
  <c r="AA144" i="4" s="1"/>
  <c r="AB144" i="4" s="1"/>
  <c r="AB7" i="4"/>
  <c r="AA84" i="4" s="1"/>
  <c r="AB84" i="4" s="1"/>
  <c r="AP52" i="4"/>
  <c r="BF20" i="4" s="1"/>
  <c r="BF36" i="4" s="1"/>
  <c r="BG69" i="4" s="1"/>
  <c r="AL6" i="4"/>
  <c r="AH6" i="4"/>
  <c r="AA173" i="4" s="1"/>
  <c r="AB173" i="4" s="1"/>
  <c r="AD6" i="4"/>
  <c r="AA113" i="4" s="1"/>
  <c r="AB113" i="4" s="1"/>
  <c r="AM6" i="4"/>
  <c r="AI6" i="4"/>
  <c r="AA188" i="4" s="1"/>
  <c r="AB188" i="4" s="1"/>
  <c r="AE6" i="4"/>
  <c r="AA128" i="4" s="1"/>
  <c r="AB128" i="4" s="1"/>
  <c r="AJ6" i="4"/>
  <c r="AA203" i="4" s="1"/>
  <c r="AB203" i="4" s="1"/>
  <c r="AF6" i="4"/>
  <c r="AA143" i="4" s="1"/>
  <c r="AB143" i="4" s="1"/>
  <c r="AB6" i="4"/>
  <c r="AK6" i="4"/>
  <c r="AA218" i="4" s="1"/>
  <c r="AB218" i="4" s="1"/>
  <c r="AG6" i="4"/>
  <c r="AA158" i="4" s="1"/>
  <c r="AB158" i="4" s="1"/>
  <c r="AC6" i="4"/>
  <c r="AA98" i="4" s="1"/>
  <c r="AB98" i="4" s="1"/>
  <c r="Y48" i="5"/>
  <c r="AO17" i="5"/>
  <c r="BW17" i="5" s="1"/>
  <c r="CN17" i="5" s="1"/>
  <c r="AP18" i="5"/>
  <c r="BX18" i="5" s="1"/>
  <c r="CO18" i="5" s="1"/>
  <c r="AQ15" i="5"/>
  <c r="BH15" i="5" s="1"/>
  <c r="BC34" i="5"/>
  <c r="BC50" i="5" s="1"/>
  <c r="BD83" i="5" s="1"/>
  <c r="BD17" i="5"/>
  <c r="AP16" i="5"/>
  <c r="BX16" i="5" s="1"/>
  <c r="CO16" i="5" s="1"/>
  <c r="AO34" i="5"/>
  <c r="AP17" i="5"/>
  <c r="BX17" i="5" s="1"/>
  <c r="CO17" i="5" s="1"/>
  <c r="BC49" i="6"/>
  <c r="BD82" i="6" s="1"/>
  <c r="X5" i="5"/>
  <c r="C37" i="5"/>
  <c r="Z5" i="5"/>
  <c r="E37" i="5"/>
  <c r="Z4" i="5"/>
  <c r="E36" i="5"/>
  <c r="Y4" i="5"/>
  <c r="D36" i="5"/>
  <c r="AM22" i="5"/>
  <c r="AN22" i="5" s="1"/>
  <c r="AN38" i="5" s="1"/>
  <c r="AO71" i="5" s="1"/>
  <c r="BG16" i="6"/>
  <c r="AM21" i="5"/>
  <c r="AN21" i="5" s="1"/>
  <c r="AN37" i="5" s="1"/>
  <c r="AO70" i="5" s="1"/>
  <c r="BD15" i="5"/>
  <c r="CL15" i="5" s="1"/>
  <c r="DC15" i="5" s="1"/>
  <c r="AO14" i="5"/>
  <c r="BF14" i="5" s="1"/>
  <c r="AP14" i="5"/>
  <c r="BG14" i="5" s="1"/>
  <c r="AR54" i="5"/>
  <c r="BH22" i="5" s="1"/>
  <c r="BH38" i="5" s="1"/>
  <c r="BI71" i="5" s="1"/>
  <c r="AA6" i="5"/>
  <c r="AA68" i="5" s="1"/>
  <c r="AB68" i="5" s="1"/>
  <c r="W22" i="5"/>
  <c r="X22" i="5" s="1"/>
  <c r="W66" i="5"/>
  <c r="X66" i="5" s="1"/>
  <c r="AA4" i="5"/>
  <c r="BF4" i="4"/>
  <c r="Y126" i="7"/>
  <c r="AV36" i="7"/>
  <c r="AW69" i="7" s="1"/>
  <c r="Y128" i="7"/>
  <c r="AV38" i="7"/>
  <c r="AW71" i="7" s="1"/>
  <c r="AW23" i="7"/>
  <c r="AW7" i="7"/>
  <c r="AW33" i="7"/>
  <c r="AW17" i="7"/>
  <c r="AW15" i="7"/>
  <c r="AW31" i="7"/>
  <c r="Y130" i="7"/>
  <c r="AV40" i="7"/>
  <c r="AW73" i="7" s="1"/>
  <c r="CD18" i="7"/>
  <c r="CU18" i="7" s="1"/>
  <c r="BM18" i="7"/>
  <c r="CD7" i="7"/>
  <c r="CU7" i="7" s="1"/>
  <c r="BM7" i="7"/>
  <c r="Y127" i="7"/>
  <c r="AV37" i="7"/>
  <c r="AW70" i="7" s="1"/>
  <c r="AW25" i="7"/>
  <c r="AW9" i="7"/>
  <c r="AW22" i="7"/>
  <c r="AW6" i="7"/>
  <c r="AW20" i="7"/>
  <c r="AW4" i="7"/>
  <c r="AW34" i="7"/>
  <c r="AW18" i="7"/>
  <c r="CD17" i="7"/>
  <c r="CU17" i="7" s="1"/>
  <c r="BM17" i="7"/>
  <c r="CD16" i="7"/>
  <c r="CU16" i="7" s="1"/>
  <c r="BM16" i="7"/>
  <c r="CD9" i="7"/>
  <c r="CU9" i="7" s="1"/>
  <c r="BM9" i="7"/>
  <c r="CD14" i="7"/>
  <c r="CU14" i="7" s="1"/>
  <c r="BM14" i="7"/>
  <c r="CD15" i="7"/>
  <c r="CU15" i="7" s="1"/>
  <c r="BM15" i="7"/>
  <c r="AW26" i="7"/>
  <c r="AW10" i="7"/>
  <c r="AW21" i="7"/>
  <c r="AW5" i="7"/>
  <c r="AW32" i="7"/>
  <c r="AW16" i="7"/>
  <c r="Y140" i="7"/>
  <c r="AV50" i="7"/>
  <c r="AW83" i="7" s="1"/>
  <c r="Y129" i="7"/>
  <c r="AV39" i="7"/>
  <c r="AW72" i="7" s="1"/>
  <c r="CD5" i="7"/>
  <c r="CU5" i="7" s="1"/>
  <c r="BM5" i="7"/>
  <c r="Y137" i="7"/>
  <c r="AV47" i="7"/>
  <c r="AW80" i="7" s="1"/>
  <c r="CD4" i="7"/>
  <c r="CU4" i="7" s="1"/>
  <c r="BM4" i="7"/>
  <c r="CD6" i="7"/>
  <c r="CU6" i="7" s="1"/>
  <c r="BM6" i="7"/>
  <c r="AW24" i="7"/>
  <c r="AW8" i="7"/>
  <c r="AG3" i="7"/>
  <c r="BO3" i="7" s="1"/>
  <c r="CW3" i="7" s="1"/>
  <c r="AW30" i="7"/>
  <c r="AW14" i="7"/>
  <c r="CD8" i="7"/>
  <c r="CU8" i="7" s="1"/>
  <c r="BM8" i="7"/>
  <c r="Y139" i="7"/>
  <c r="AV49" i="7"/>
  <c r="AW82" i="7" s="1"/>
  <c r="Y138" i="7"/>
  <c r="AV48" i="7"/>
  <c r="AW81" i="7" s="1"/>
  <c r="Y131" i="7"/>
  <c r="AV41" i="7"/>
  <c r="AW74" i="7" s="1"/>
  <c r="Y136" i="7"/>
  <c r="AV46" i="7"/>
  <c r="AW79" i="7" s="1"/>
  <c r="BF4" i="6"/>
  <c r="BH15" i="6"/>
  <c r="BX14" i="6"/>
  <c r="CO14" i="6" s="1"/>
  <c r="BG14" i="6"/>
  <c r="C21" i="6"/>
  <c r="X5" i="6" s="1"/>
  <c r="AA22" i="6" s="1"/>
  <c r="AB22" i="6" s="1"/>
  <c r="AQ34" i="6"/>
  <c r="AQ18" i="6"/>
  <c r="BX15" i="6"/>
  <c r="CO15" i="6" s="1"/>
  <c r="BG15" i="6"/>
  <c r="AA3" i="6"/>
  <c r="BI3" i="6" s="1"/>
  <c r="CQ3" i="6" s="1"/>
  <c r="AQ48" i="6"/>
  <c r="AR81" i="6" s="1"/>
  <c r="Y63" i="6"/>
  <c r="BD21" i="6"/>
  <c r="BD5" i="6"/>
  <c r="CL4" i="6"/>
  <c r="DC4" i="6" s="1"/>
  <c r="BU4" i="6"/>
  <c r="CK15" i="6"/>
  <c r="DB15" i="6" s="1"/>
  <c r="BT15" i="6"/>
  <c r="AQ20" i="6"/>
  <c r="AQ4" i="6"/>
  <c r="BY14" i="6"/>
  <c r="CP14" i="6" s="1"/>
  <c r="BH14" i="6"/>
  <c r="AO36" i="6"/>
  <c r="AP69" i="6" s="1"/>
  <c r="Y21" i="6"/>
  <c r="CL17" i="6"/>
  <c r="DC17" i="6" s="1"/>
  <c r="BU17" i="6"/>
  <c r="BX18" i="6"/>
  <c r="CO18" i="6" s="1"/>
  <c r="BG18" i="6"/>
  <c r="AP20" i="6"/>
  <c r="AP4" i="6"/>
  <c r="CL14" i="6"/>
  <c r="DC14" i="6" s="1"/>
  <c r="BU14" i="6"/>
  <c r="AP21" i="6"/>
  <c r="AP5" i="6"/>
  <c r="CK18" i="6"/>
  <c r="DB18" i="6" s="1"/>
  <c r="BT18" i="6"/>
  <c r="BY16" i="6"/>
  <c r="CP16" i="6" s="1"/>
  <c r="BH16" i="6"/>
  <c r="E21" i="6"/>
  <c r="Z5" i="6" s="1"/>
  <c r="AA52" i="6" s="1"/>
  <c r="AB52" i="6" s="1"/>
  <c r="CL18" i="6"/>
  <c r="DC18" i="6" s="1"/>
  <c r="BU18" i="6"/>
  <c r="CK16" i="6"/>
  <c r="DB16" i="6" s="1"/>
  <c r="BT16" i="6"/>
  <c r="B22" i="6"/>
  <c r="AM22" i="6" s="1"/>
  <c r="AN22" i="6" s="1"/>
  <c r="AN38" i="6" s="1"/>
  <c r="AO71" i="6" s="1"/>
  <c r="W36" i="6"/>
  <c r="X36" i="6" s="1"/>
  <c r="AQ33" i="6"/>
  <c r="AQ17" i="6"/>
  <c r="CL16" i="6"/>
  <c r="DC16" i="6" s="1"/>
  <c r="BU16" i="6"/>
  <c r="AQ52" i="6"/>
  <c r="BG20" i="6" s="1"/>
  <c r="BG36" i="6" s="1"/>
  <c r="BH69" i="6" s="1"/>
  <c r="W37" i="6"/>
  <c r="X37" i="6" s="1"/>
  <c r="F21" i="5"/>
  <c r="AO32" i="5"/>
  <c r="AO16" i="5"/>
  <c r="AQ33" i="5"/>
  <c r="AQ17" i="5"/>
  <c r="B23" i="5"/>
  <c r="W68" i="5"/>
  <c r="X68" i="5" s="1"/>
  <c r="BD16" i="5"/>
  <c r="BD32" i="5"/>
  <c r="AR31" i="5"/>
  <c r="AR15" i="5"/>
  <c r="AR18" i="5"/>
  <c r="AR34" i="5"/>
  <c r="AC3" i="5"/>
  <c r="BK3" i="5" s="1"/>
  <c r="CS3" i="5" s="1"/>
  <c r="AS21" i="5"/>
  <c r="AS5" i="5"/>
  <c r="AS31" i="5"/>
  <c r="AS15" i="5"/>
  <c r="AQ18" i="5"/>
  <c r="AQ34" i="5"/>
  <c r="BC33" i="5"/>
  <c r="BC17" i="5"/>
  <c r="AS22" i="5"/>
  <c r="AS6" i="5"/>
  <c r="BD18" i="5"/>
  <c r="BD34" i="5"/>
  <c r="AO15" i="5"/>
  <c r="AO31" i="5"/>
  <c r="W51" i="5"/>
  <c r="X51" i="5" s="1"/>
  <c r="AR32" i="5"/>
  <c r="AR16" i="5"/>
  <c r="AS34" i="5"/>
  <c r="AS18" i="5"/>
  <c r="AQ53" i="5"/>
  <c r="BG21" i="5" s="1"/>
  <c r="BG37" i="5" s="1"/>
  <c r="BH70" i="5" s="1"/>
  <c r="AS32" i="5"/>
  <c r="AS16" i="5"/>
  <c r="AO53" i="5"/>
  <c r="BE21" i="5" s="1"/>
  <c r="BE37" i="5" s="1"/>
  <c r="BF70" i="5" s="1"/>
  <c r="AR52" i="5"/>
  <c r="BH20" i="5" s="1"/>
  <c r="BH36" i="5" s="1"/>
  <c r="BI69" i="5" s="1"/>
  <c r="AP21" i="5"/>
  <c r="AP5" i="5"/>
  <c r="BD5" i="5"/>
  <c r="BD21" i="5"/>
  <c r="AR17" i="5"/>
  <c r="AR33" i="5"/>
  <c r="AS30" i="5"/>
  <c r="AS14" i="5"/>
  <c r="BD22" i="5"/>
  <c r="BD6" i="5"/>
  <c r="BC6" i="5"/>
  <c r="BC22" i="5"/>
  <c r="W36" i="5"/>
  <c r="X36" i="5" s="1"/>
  <c r="BC30" i="5"/>
  <c r="BC14" i="5"/>
  <c r="D22" i="5"/>
  <c r="AQ52" i="5"/>
  <c r="BG20" i="5" s="1"/>
  <c r="BG36" i="5" s="1"/>
  <c r="BH69" i="5" s="1"/>
  <c r="AR14" i="5"/>
  <c r="AR30" i="5"/>
  <c r="W52" i="5"/>
  <c r="X52" i="5" s="1"/>
  <c r="AS20" i="5"/>
  <c r="AS4" i="5"/>
  <c r="AS33" i="5"/>
  <c r="AS17" i="5"/>
  <c r="C22" i="5"/>
  <c r="AP52" i="5"/>
  <c r="BF20" i="5" s="1"/>
  <c r="BF36" i="5" s="1"/>
  <c r="BG69" i="5" s="1"/>
  <c r="CK16" i="5"/>
  <c r="DB16" i="5" s="1"/>
  <c r="BT16" i="5"/>
  <c r="E22" i="5"/>
  <c r="AQ21" i="4"/>
  <c r="AQ5" i="4"/>
  <c r="BY18" i="4"/>
  <c r="CP18" i="4" s="1"/>
  <c r="BH18" i="4"/>
  <c r="AQ32" i="4"/>
  <c r="AQ16" i="4"/>
  <c r="AO21" i="4"/>
  <c r="AO5" i="4"/>
  <c r="F20" i="4"/>
  <c r="AA4" i="4" s="1"/>
  <c r="AA66" i="4" s="1"/>
  <c r="AB66" i="4" s="1"/>
  <c r="BW16" i="4"/>
  <c r="CN16" i="4" s="1"/>
  <c r="BF16" i="4"/>
  <c r="AQ50" i="4"/>
  <c r="AR83" i="4" s="1"/>
  <c r="Y65" i="4"/>
  <c r="CL15" i="4"/>
  <c r="DC15" i="4" s="1"/>
  <c r="BU15" i="4"/>
  <c r="AQ53" i="4"/>
  <c r="BG21" i="4" s="1"/>
  <c r="BG37" i="4" s="1"/>
  <c r="BH70" i="4" s="1"/>
  <c r="CK16" i="4"/>
  <c r="DB16" i="4" s="1"/>
  <c r="BT16" i="4"/>
  <c r="CK15" i="4"/>
  <c r="DB15" i="4" s="1"/>
  <c r="BT15" i="4"/>
  <c r="AQ30" i="4"/>
  <c r="AQ14" i="4"/>
  <c r="AO53" i="4"/>
  <c r="BE21" i="4" s="1"/>
  <c r="BE37" i="4" s="1"/>
  <c r="BF70" i="4" s="1"/>
  <c r="AB3" i="4"/>
  <c r="BJ3" i="4" s="1"/>
  <c r="CR3" i="4" s="1"/>
  <c r="AR33" i="4"/>
  <c r="AR17" i="4"/>
  <c r="AQ33" i="4"/>
  <c r="AQ17" i="4"/>
  <c r="AQ31" i="4"/>
  <c r="AQ15" i="4"/>
  <c r="C22" i="4"/>
  <c r="W23" i="4" s="1"/>
  <c r="X23" i="4" s="1"/>
  <c r="B23" i="4"/>
  <c r="AM23" i="4" s="1"/>
  <c r="AN23" i="4" s="1"/>
  <c r="AN39" i="4" s="1"/>
  <c r="AO72" i="4" s="1"/>
  <c r="AR32" i="4"/>
  <c r="AR16" i="4"/>
  <c r="CK18" i="4"/>
  <c r="DB18" i="4" s="1"/>
  <c r="BT18" i="4"/>
  <c r="BD21" i="4"/>
  <c r="BD5" i="4"/>
  <c r="F21" i="4"/>
  <c r="AA5" i="4" s="1"/>
  <c r="AA67" i="4" s="1"/>
  <c r="AB67" i="4" s="1"/>
  <c r="CK17" i="4"/>
  <c r="DB17" i="4" s="1"/>
  <c r="BT17" i="4"/>
  <c r="CL4" i="4"/>
  <c r="DC4" i="4" s="1"/>
  <c r="BU4" i="4"/>
  <c r="E20" i="4"/>
  <c r="Z4" i="4" s="1"/>
  <c r="AA51" i="4" s="1"/>
  <c r="AB51" i="4" s="1"/>
  <c r="Y50" i="4"/>
  <c r="AP50" i="4"/>
  <c r="AQ83" i="4" s="1"/>
  <c r="D22" i="4"/>
  <c r="AP54" i="4" s="1"/>
  <c r="BF22" i="4" s="1"/>
  <c r="BF38" i="4" s="1"/>
  <c r="BG71" i="4" s="1"/>
  <c r="AP20" i="4"/>
  <c r="AP4" i="4"/>
  <c r="AR34" i="4"/>
  <c r="AR18" i="4"/>
  <c r="AR30" i="4"/>
  <c r="AR14" i="4"/>
  <c r="BC30" i="4"/>
  <c r="BC14" i="4"/>
  <c r="CL17" i="4"/>
  <c r="DC17" i="4" s="1"/>
  <c r="BU17" i="4"/>
  <c r="AO34" i="4"/>
  <c r="AO18" i="4"/>
  <c r="Y244" i="4"/>
  <c r="BC49" i="4"/>
  <c r="BD82" i="4" s="1"/>
  <c r="AP21" i="4"/>
  <c r="AP5" i="4"/>
  <c r="W37" i="4"/>
  <c r="X37" i="4" s="1"/>
  <c r="E22" i="4"/>
  <c r="Z6" i="4" s="1"/>
  <c r="AA53" i="4" s="1"/>
  <c r="AB53" i="4" s="1"/>
  <c r="W22" i="4"/>
  <c r="X22" i="4" s="1"/>
  <c r="W36" i="4"/>
  <c r="X36" i="4" s="1"/>
  <c r="AR31" i="4"/>
  <c r="AR15" i="4"/>
  <c r="AO36" i="4"/>
  <c r="AP69" i="4" s="1"/>
  <c r="Y21" i="4"/>
  <c r="W52" i="2"/>
  <c r="X52" i="2" s="1"/>
  <c r="X5" i="2"/>
  <c r="AO53" i="2"/>
  <c r="BE21" i="2" s="1"/>
  <c r="BE37" i="2" s="1"/>
  <c r="BF70" i="2" s="1"/>
  <c r="W36" i="2"/>
  <c r="X36" i="2" s="1"/>
  <c r="Y4" i="2"/>
  <c r="AR53" i="2"/>
  <c r="BH21" i="2" s="1"/>
  <c r="BH37" i="2" s="1"/>
  <c r="BI70" i="2" s="1"/>
  <c r="W37" i="2"/>
  <c r="X37" i="2" s="1"/>
  <c r="AP53" i="2"/>
  <c r="BF21" i="2" s="1"/>
  <c r="BF37" i="2" s="1"/>
  <c r="BG70" i="2" s="1"/>
  <c r="Y21" i="2"/>
  <c r="AO36" i="2"/>
  <c r="AP69" i="2" s="1"/>
  <c r="W113" i="2"/>
  <c r="X113" i="2" s="1"/>
  <c r="AX54" i="2"/>
  <c r="BN22" i="2" s="1"/>
  <c r="BN38" i="2" s="1"/>
  <c r="BO71" i="2" s="1"/>
  <c r="W253" i="2"/>
  <c r="X253" i="2" s="1"/>
  <c r="BD59" i="2"/>
  <c r="BT27" i="2" s="1"/>
  <c r="BT43" i="2" s="1"/>
  <c r="BU76" i="2" s="1"/>
  <c r="W237" i="2"/>
  <c r="X237" i="2" s="1"/>
  <c r="BC58" i="2"/>
  <c r="BS26" i="2" s="1"/>
  <c r="BS42" i="2" s="1"/>
  <c r="BT75" i="2" s="1"/>
  <c r="W225" i="2"/>
  <c r="X225" i="2" s="1"/>
  <c r="BB61" i="2"/>
  <c r="BR29" i="2" s="1"/>
  <c r="BR45" i="2" s="1"/>
  <c r="BS78" i="2" s="1"/>
  <c r="BB58" i="2"/>
  <c r="BR26" i="2" s="1"/>
  <c r="BR42" i="2" s="1"/>
  <c r="BS75" i="2" s="1"/>
  <c r="BA57" i="2"/>
  <c r="BQ25" i="2" s="1"/>
  <c r="BQ41" i="2" s="1"/>
  <c r="BR74" i="2" s="1"/>
  <c r="W193" i="2"/>
  <c r="X193" i="2" s="1"/>
  <c r="AZ59" i="2"/>
  <c r="BP27" i="2" s="1"/>
  <c r="BP43" i="2" s="1"/>
  <c r="BQ76" i="2" s="1"/>
  <c r="AY59" i="2"/>
  <c r="BO27" i="2" s="1"/>
  <c r="BO43" i="2" s="1"/>
  <c r="BP76" i="2" s="1"/>
  <c r="AY58" i="2"/>
  <c r="BO26" i="2" s="1"/>
  <c r="BO42" i="2" s="1"/>
  <c r="BP75" i="2" s="1"/>
  <c r="AX55" i="2"/>
  <c r="BN23" i="2" s="1"/>
  <c r="BN39" i="2" s="1"/>
  <c r="BO72" i="2" s="1"/>
  <c r="W165" i="2"/>
  <c r="X165" i="2" s="1"/>
  <c r="L21" i="2"/>
  <c r="AX53" i="2" s="1"/>
  <c r="BN21" i="2" s="1"/>
  <c r="BN37" i="2" s="1"/>
  <c r="BO70" i="2" s="1"/>
  <c r="P21" i="2"/>
  <c r="BB53" i="2" s="1"/>
  <c r="BR21" i="2" s="1"/>
  <c r="BR37" i="2" s="1"/>
  <c r="BS70" i="2" s="1"/>
  <c r="L25" i="2"/>
  <c r="Z5" i="2"/>
  <c r="D22" i="2"/>
  <c r="F22" i="2"/>
  <c r="E22" i="2"/>
  <c r="C22" i="2"/>
  <c r="X6" i="2" s="1"/>
  <c r="AA23" i="2" s="1"/>
  <c r="AB23" i="2" s="1"/>
  <c r="AO4" i="2"/>
  <c r="AL6" i="2"/>
  <c r="AA233" i="2" s="1"/>
  <c r="AB233" i="2" s="1"/>
  <c r="B22" i="2"/>
  <c r="AM22" i="2" s="1"/>
  <c r="AN22" i="2" s="1"/>
  <c r="AN38" i="2" s="1"/>
  <c r="AO71" i="2" s="1"/>
  <c r="Z4" i="2"/>
  <c r="BD21" i="2"/>
  <c r="BD5" i="2"/>
  <c r="BD22" i="2"/>
  <c r="BD6" i="2"/>
  <c r="BC20" i="2"/>
  <c r="BC4" i="2"/>
  <c r="AP21" i="2"/>
  <c r="AP5" i="2"/>
  <c r="BC21" i="2"/>
  <c r="BC5" i="2"/>
  <c r="BD20" i="2"/>
  <c r="BD4" i="2"/>
  <c r="Z3" i="2"/>
  <c r="BH3" i="2" s="1"/>
  <c r="CP3" i="2" s="1"/>
  <c r="Y49" i="5" l="1"/>
  <c r="BF18" i="5"/>
  <c r="CK5" i="6"/>
  <c r="DB5" i="6" s="1"/>
  <c r="W43" i="7"/>
  <c r="X43" i="7" s="1"/>
  <c r="AP50" i="5"/>
  <c r="AQ83" i="5" s="1"/>
  <c r="AO46" i="6"/>
  <c r="AP79" i="6" s="1"/>
  <c r="Y232" i="4"/>
  <c r="Y34" i="5"/>
  <c r="Y35" i="6"/>
  <c r="AP46" i="4"/>
  <c r="AQ79" i="4" s="1"/>
  <c r="BG18" i="4"/>
  <c r="Y21" i="5"/>
  <c r="CK18" i="5"/>
  <c r="DB18" i="5" s="1"/>
  <c r="Y63" i="5"/>
  <c r="Y33" i="6"/>
  <c r="BD48" i="4"/>
  <c r="BE81" i="4" s="1"/>
  <c r="Y31" i="4"/>
  <c r="Y49" i="6"/>
  <c r="Y246" i="5"/>
  <c r="Y46" i="5"/>
  <c r="BG17" i="6"/>
  <c r="Y32" i="6"/>
  <c r="CK15" i="5"/>
  <c r="DB15" i="5" s="1"/>
  <c r="Y231" i="5"/>
  <c r="AP47" i="4"/>
  <c r="AQ80" i="4" s="1"/>
  <c r="Y34" i="6"/>
  <c r="Y257" i="6"/>
  <c r="Y243" i="5"/>
  <c r="BU14" i="5"/>
  <c r="BG15" i="5"/>
  <c r="AQ47" i="5"/>
  <c r="AR80" i="5" s="1"/>
  <c r="BT4" i="4"/>
  <c r="BY14" i="5"/>
  <c r="CP14" i="5" s="1"/>
  <c r="Y49" i="4"/>
  <c r="Y48" i="4"/>
  <c r="BC36" i="4"/>
  <c r="BD69" i="4" s="1"/>
  <c r="Y242" i="5"/>
  <c r="AR20" i="5"/>
  <c r="AR36" i="5" s="1"/>
  <c r="AS69" i="5" s="1"/>
  <c r="AA66" i="5"/>
  <c r="AB66" i="5" s="1"/>
  <c r="AP4" i="5"/>
  <c r="BX4" i="5" s="1"/>
  <c r="CO4" i="5" s="1"/>
  <c r="AA36" i="5"/>
  <c r="AB36" i="5" s="1"/>
  <c r="AS22" i="4"/>
  <c r="AS38" i="4" s="1"/>
  <c r="AT71" i="4" s="1"/>
  <c r="AA83" i="4"/>
  <c r="AB83" i="4" s="1"/>
  <c r="BC6" i="4"/>
  <c r="CK6" i="4" s="1"/>
  <c r="DB6" i="4" s="1"/>
  <c r="AA233" i="4"/>
  <c r="AB233" i="4" s="1"/>
  <c r="Y61" i="6"/>
  <c r="AQ46" i="6"/>
  <c r="AR79" i="6" s="1"/>
  <c r="AO47" i="4"/>
  <c r="AP80" i="4" s="1"/>
  <c r="Y32" i="4"/>
  <c r="AQ5" i="5"/>
  <c r="BY5" i="5" s="1"/>
  <c r="CP5" i="5" s="1"/>
  <c r="AA52" i="5"/>
  <c r="AB52" i="5" s="1"/>
  <c r="AO21" i="2"/>
  <c r="AO37" i="2" s="1"/>
  <c r="AP70" i="2" s="1"/>
  <c r="AA22" i="2"/>
  <c r="AB22" i="2" s="1"/>
  <c r="AQ20" i="5"/>
  <c r="Y51" i="5" s="1"/>
  <c r="AA51" i="5"/>
  <c r="AB51" i="5" s="1"/>
  <c r="AO5" i="5"/>
  <c r="BW5" i="5" s="1"/>
  <c r="CN5" i="5" s="1"/>
  <c r="AA22" i="5"/>
  <c r="AB22" i="5" s="1"/>
  <c r="BD47" i="5"/>
  <c r="BE80" i="5" s="1"/>
  <c r="BD22" i="4"/>
  <c r="Y248" i="4" s="1"/>
  <c r="AA248" i="4"/>
  <c r="AB248" i="4" s="1"/>
  <c r="AQ4" i="2"/>
  <c r="BH4" i="2" s="1"/>
  <c r="AA51" i="2"/>
  <c r="AB51" i="2" s="1"/>
  <c r="AQ21" i="2"/>
  <c r="AQ37" i="2" s="1"/>
  <c r="AR70" i="2" s="1"/>
  <c r="AA52" i="2"/>
  <c r="AB52" i="2" s="1"/>
  <c r="AP20" i="2"/>
  <c r="AP36" i="2" s="1"/>
  <c r="AQ69" i="2" s="1"/>
  <c r="AA36" i="2"/>
  <c r="AB36" i="2" s="1"/>
  <c r="Y31" i="5"/>
  <c r="BD49" i="5"/>
  <c r="BE82" i="5" s="1"/>
  <c r="AO49" i="4"/>
  <c r="AP82" i="4" s="1"/>
  <c r="Y34" i="4"/>
  <c r="BW15" i="4"/>
  <c r="CN15" i="4" s="1"/>
  <c r="CK5" i="5"/>
  <c r="DB5" i="5" s="1"/>
  <c r="BW18" i="6"/>
  <c r="CN18" i="6" s="1"/>
  <c r="BW17" i="4"/>
  <c r="CN17" i="4" s="1"/>
  <c r="W73" i="7"/>
  <c r="X73" i="7" s="1"/>
  <c r="AQ46" i="5"/>
  <c r="AR79" i="5" s="1"/>
  <c r="BF16" i="6"/>
  <c r="BF15" i="6"/>
  <c r="AO5" i="2"/>
  <c r="BF5" i="2" s="1"/>
  <c r="BT4" i="5"/>
  <c r="BC37" i="6"/>
  <c r="BD70" i="6" s="1"/>
  <c r="BU15" i="6"/>
  <c r="BF17" i="6"/>
  <c r="BW14" i="4"/>
  <c r="CN14" i="4" s="1"/>
  <c r="CK5" i="4"/>
  <c r="DB5" i="4" s="1"/>
  <c r="BG14" i="4"/>
  <c r="AS6" i="4"/>
  <c r="BJ6" i="4" s="1"/>
  <c r="BF4" i="5"/>
  <c r="BY15" i="5"/>
  <c r="CP15" i="5" s="1"/>
  <c r="BX17" i="4"/>
  <c r="CO17" i="4" s="1"/>
  <c r="BF14" i="6"/>
  <c r="BF17" i="5"/>
  <c r="BU4" i="5"/>
  <c r="BG15" i="4"/>
  <c r="BG16" i="5"/>
  <c r="AP20" i="5"/>
  <c r="Y36" i="5" s="1"/>
  <c r="AR4" i="5"/>
  <c r="BI4" i="5" s="1"/>
  <c r="AQ21" i="5"/>
  <c r="Y52" i="5" s="1"/>
  <c r="BU16" i="4"/>
  <c r="AQ4" i="5"/>
  <c r="BY4" i="5" s="1"/>
  <c r="CP4" i="5" s="1"/>
  <c r="W28" i="7"/>
  <c r="X28" i="7" s="1"/>
  <c r="BX16" i="4"/>
  <c r="CO16" i="4" s="1"/>
  <c r="BG16" i="4"/>
  <c r="AO21" i="5"/>
  <c r="AO37" i="5" s="1"/>
  <c r="AP70" i="5" s="1"/>
  <c r="AR59" i="7"/>
  <c r="BH27" i="7" s="1"/>
  <c r="BH43" i="7" s="1"/>
  <c r="BI76" i="7" s="1"/>
  <c r="AO59" i="7"/>
  <c r="BE27" i="7" s="1"/>
  <c r="BE43" i="7" s="1"/>
  <c r="BF76" i="7" s="1"/>
  <c r="BG18" i="5"/>
  <c r="Y245" i="5"/>
  <c r="BX14" i="5"/>
  <c r="CO14" i="5" s="1"/>
  <c r="AP47" i="5"/>
  <c r="AQ80" i="5" s="1"/>
  <c r="BW14" i="5"/>
  <c r="CN14" i="5" s="1"/>
  <c r="BY16" i="5"/>
  <c r="CP16" i="5" s="1"/>
  <c r="AP59" i="7"/>
  <c r="BF27" i="7" s="1"/>
  <c r="BF43" i="7" s="1"/>
  <c r="BG76" i="7" s="1"/>
  <c r="AQ59" i="7"/>
  <c r="BG27" i="7" s="1"/>
  <c r="BG43" i="7" s="1"/>
  <c r="BH76" i="7" s="1"/>
  <c r="W72" i="7"/>
  <c r="X72" i="7" s="1"/>
  <c r="W58" i="7"/>
  <c r="X58" i="7" s="1"/>
  <c r="AR58" i="7"/>
  <c r="BH26" i="7" s="1"/>
  <c r="BH42" i="7" s="1"/>
  <c r="BI75" i="7" s="1"/>
  <c r="AQ27" i="7"/>
  <c r="Y58" i="7" s="1"/>
  <c r="AQ11" i="7"/>
  <c r="BY11" i="7" s="1"/>
  <c r="CP11" i="7" s="1"/>
  <c r="AO27" i="7"/>
  <c r="AO43" i="7" s="1"/>
  <c r="AP76" i="7" s="1"/>
  <c r="AO11" i="7"/>
  <c r="BW11" i="7" s="1"/>
  <c r="CN11" i="7" s="1"/>
  <c r="AP27" i="7"/>
  <c r="AP43" i="7" s="1"/>
  <c r="AQ76" i="7" s="1"/>
  <c r="AP11" i="7"/>
  <c r="BX11" i="7" s="1"/>
  <c r="CO11" i="7" s="1"/>
  <c r="AR11" i="7"/>
  <c r="BZ11" i="7" s="1"/>
  <c r="CQ11" i="7" s="1"/>
  <c r="AR27" i="7"/>
  <c r="Y73" i="7" s="1"/>
  <c r="Y87" i="7"/>
  <c r="AS42" i="7"/>
  <c r="AT75" i="7" s="1"/>
  <c r="Y102" i="7"/>
  <c r="AT42" i="7"/>
  <c r="AU75" i="7" s="1"/>
  <c r="AF12" i="7"/>
  <c r="AA149" i="7" s="1"/>
  <c r="AB149" i="7" s="1"/>
  <c r="AM12" i="7"/>
  <c r="AA254" i="7" s="1"/>
  <c r="AB254" i="7" s="1"/>
  <c r="AE12" i="7"/>
  <c r="AA134" i="7" s="1"/>
  <c r="AB134" i="7" s="1"/>
  <c r="AC12" i="7"/>
  <c r="AA104" i="7" s="1"/>
  <c r="AB104" i="7" s="1"/>
  <c r="AI12" i="7"/>
  <c r="AA194" i="7" s="1"/>
  <c r="AB194" i="7" s="1"/>
  <c r="AL12" i="7"/>
  <c r="AA239" i="7" s="1"/>
  <c r="AB239" i="7" s="1"/>
  <c r="AG12" i="7"/>
  <c r="AK12" i="7"/>
  <c r="AA224" i="7" s="1"/>
  <c r="AB224" i="7" s="1"/>
  <c r="AH12" i="7"/>
  <c r="AA179" i="7" s="1"/>
  <c r="AB179" i="7" s="1"/>
  <c r="AD12" i="7"/>
  <c r="AA119" i="7" s="1"/>
  <c r="AB119" i="7" s="1"/>
  <c r="AB12" i="7"/>
  <c r="AA89" i="7" s="1"/>
  <c r="AB89" i="7" s="1"/>
  <c r="AJ12" i="7"/>
  <c r="AA209" i="7" s="1"/>
  <c r="AB209" i="7" s="1"/>
  <c r="B28" i="7"/>
  <c r="AM28" i="7" s="1"/>
  <c r="AN28" i="7" s="1"/>
  <c r="AN44" i="7" s="1"/>
  <c r="AO77" i="7" s="1"/>
  <c r="F28" i="7"/>
  <c r="AA12" i="7" s="1"/>
  <c r="AA74" i="7" s="1"/>
  <c r="AB74" i="7" s="1"/>
  <c r="C28" i="7"/>
  <c r="X12" i="7" s="1"/>
  <c r="AA29" i="7" s="1"/>
  <c r="AB29" i="7" s="1"/>
  <c r="W27" i="7"/>
  <c r="X27" i="7" s="1"/>
  <c r="AV42" i="7"/>
  <c r="AW75" i="7" s="1"/>
  <c r="Y132" i="7"/>
  <c r="BY9" i="7"/>
  <c r="CP9" i="7" s="1"/>
  <c r="BH9" i="7"/>
  <c r="Y252" i="7"/>
  <c r="BD42" i="7"/>
  <c r="BE75" i="7" s="1"/>
  <c r="CB10" i="7"/>
  <c r="CS10" i="7" s="1"/>
  <c r="BK10" i="7"/>
  <c r="Y10" i="7"/>
  <c r="AA42" i="7" s="1"/>
  <c r="AB42" i="7" s="1"/>
  <c r="AP58" i="7"/>
  <c r="BF26" i="7" s="1"/>
  <c r="BF42" i="7" s="1"/>
  <c r="BG75" i="7" s="1"/>
  <c r="AW11" i="7"/>
  <c r="AW27" i="7"/>
  <c r="AS27" i="7"/>
  <c r="AS11" i="7"/>
  <c r="BD27" i="7"/>
  <c r="BD11" i="7"/>
  <c r="BL10" i="7"/>
  <c r="CC10" i="7"/>
  <c r="CT10" i="7" s="1"/>
  <c r="AO58" i="7"/>
  <c r="BE26" i="7" s="1"/>
  <c r="BE42" i="7" s="1"/>
  <c r="BF75" i="7" s="1"/>
  <c r="CD10" i="7"/>
  <c r="CU10" i="7" s="1"/>
  <c r="BM10" i="7"/>
  <c r="Y56" i="7"/>
  <c r="AQ41" i="7"/>
  <c r="AR74" i="7" s="1"/>
  <c r="CL10" i="7"/>
  <c r="DC10" i="7" s="1"/>
  <c r="BU10" i="7"/>
  <c r="Y237" i="7"/>
  <c r="BC42" i="7"/>
  <c r="BD75" i="7" s="1"/>
  <c r="AV27" i="7"/>
  <c r="AV11" i="7"/>
  <c r="AU27" i="7"/>
  <c r="AU11" i="7"/>
  <c r="Y117" i="7"/>
  <c r="AU42" i="7"/>
  <c r="AV75" i="7" s="1"/>
  <c r="AR26" i="7"/>
  <c r="AR10" i="7"/>
  <c r="AO41" i="7"/>
  <c r="AP74" i="7" s="1"/>
  <c r="Y26" i="7"/>
  <c r="CA10" i="7"/>
  <c r="CR10" i="7" s="1"/>
  <c r="BJ10" i="7"/>
  <c r="Z10" i="7"/>
  <c r="AA57" i="7" s="1"/>
  <c r="AB57" i="7" s="1"/>
  <c r="AQ58" i="7"/>
  <c r="BG26" i="7" s="1"/>
  <c r="BG42" i="7" s="1"/>
  <c r="BH75" i="7" s="1"/>
  <c r="CK10" i="7"/>
  <c r="DB10" i="7" s="1"/>
  <c r="BT10" i="7"/>
  <c r="AT27" i="7"/>
  <c r="AT11" i="7"/>
  <c r="BC27" i="7"/>
  <c r="BC11" i="7"/>
  <c r="AO26" i="7"/>
  <c r="AO10" i="7"/>
  <c r="BW9" i="7"/>
  <c r="CN9" i="7" s="1"/>
  <c r="BF9" i="7"/>
  <c r="AC7" i="6"/>
  <c r="AA99" i="6" s="1"/>
  <c r="AB99" i="6" s="1"/>
  <c r="AG7" i="6"/>
  <c r="AA159" i="6" s="1"/>
  <c r="AB159" i="6" s="1"/>
  <c r="AK7" i="6"/>
  <c r="AA219" i="6" s="1"/>
  <c r="AB219" i="6" s="1"/>
  <c r="AD7" i="6"/>
  <c r="AA114" i="6" s="1"/>
  <c r="AB114" i="6" s="1"/>
  <c r="AH7" i="6"/>
  <c r="AA174" i="6" s="1"/>
  <c r="AB174" i="6" s="1"/>
  <c r="AL7" i="6"/>
  <c r="AA234" i="6" s="1"/>
  <c r="AB234" i="6" s="1"/>
  <c r="AE7" i="6"/>
  <c r="AA129" i="6" s="1"/>
  <c r="AB129" i="6" s="1"/>
  <c r="AI7" i="6"/>
  <c r="AA189" i="6" s="1"/>
  <c r="AB189" i="6" s="1"/>
  <c r="AM7" i="6"/>
  <c r="AA249" i="6" s="1"/>
  <c r="AB249" i="6" s="1"/>
  <c r="AB7" i="6"/>
  <c r="AA84" i="6" s="1"/>
  <c r="AB84" i="6" s="1"/>
  <c r="AF7" i="6"/>
  <c r="AA144" i="6" s="1"/>
  <c r="AB144" i="6" s="1"/>
  <c r="AJ7" i="6"/>
  <c r="AA204" i="6" s="1"/>
  <c r="AB204" i="6" s="1"/>
  <c r="BD6" i="4"/>
  <c r="CL6" i="4" s="1"/>
  <c r="DC6" i="4" s="1"/>
  <c r="BC22" i="4"/>
  <c r="Y233" i="4" s="1"/>
  <c r="X6" i="4"/>
  <c r="Y6" i="4"/>
  <c r="W38" i="4"/>
  <c r="X38" i="4" s="1"/>
  <c r="AJ8" i="4"/>
  <c r="AA205" i="4" s="1"/>
  <c r="AB205" i="4" s="1"/>
  <c r="AF8" i="4"/>
  <c r="AA145" i="4" s="1"/>
  <c r="AB145" i="4" s="1"/>
  <c r="AB8" i="4"/>
  <c r="AA85" i="4" s="1"/>
  <c r="AB85" i="4" s="1"/>
  <c r="AK8" i="4"/>
  <c r="AA220" i="4" s="1"/>
  <c r="AB220" i="4" s="1"/>
  <c r="AG8" i="4"/>
  <c r="AA160" i="4" s="1"/>
  <c r="AB160" i="4" s="1"/>
  <c r="AC8" i="4"/>
  <c r="AA100" i="4" s="1"/>
  <c r="AB100" i="4" s="1"/>
  <c r="AL8" i="4"/>
  <c r="AA235" i="4" s="1"/>
  <c r="AB235" i="4" s="1"/>
  <c r="AH8" i="4"/>
  <c r="AA175" i="4" s="1"/>
  <c r="AB175" i="4" s="1"/>
  <c r="AD8" i="4"/>
  <c r="AA115" i="4" s="1"/>
  <c r="AB115" i="4" s="1"/>
  <c r="AM8" i="4"/>
  <c r="AA250" i="4" s="1"/>
  <c r="AB250" i="4" s="1"/>
  <c r="AI8" i="4"/>
  <c r="AA190" i="4" s="1"/>
  <c r="AB190" i="4" s="1"/>
  <c r="AE8" i="4"/>
  <c r="AA130" i="4" s="1"/>
  <c r="AB130" i="4" s="1"/>
  <c r="F22" i="4"/>
  <c r="AA6" i="4" s="1"/>
  <c r="AA68" i="4" s="1"/>
  <c r="AB68" i="4" s="1"/>
  <c r="AP4" i="2"/>
  <c r="BX4" i="2" s="1"/>
  <c r="CO4" i="2" s="1"/>
  <c r="BU17" i="5"/>
  <c r="CL17" i="5"/>
  <c r="DC17" i="5" s="1"/>
  <c r="BU15" i="5"/>
  <c r="AO50" i="5"/>
  <c r="AP83" i="5" s="1"/>
  <c r="Y35" i="5"/>
  <c r="BG17" i="5"/>
  <c r="Y6" i="5"/>
  <c r="D38" i="5"/>
  <c r="AA5" i="5"/>
  <c r="F37" i="5"/>
  <c r="Z6" i="5"/>
  <c r="E38" i="5"/>
  <c r="X6" i="5"/>
  <c r="C38" i="5"/>
  <c r="AM23" i="5"/>
  <c r="AN23" i="5" s="1"/>
  <c r="AN39" i="5" s="1"/>
  <c r="AO72" i="5" s="1"/>
  <c r="CE14" i="7"/>
  <c r="CV14" i="7" s="1"/>
  <c r="BN14" i="7"/>
  <c r="AX30" i="7"/>
  <c r="AX14" i="7"/>
  <c r="CE4" i="7"/>
  <c r="CV4" i="7" s="1"/>
  <c r="BN4" i="7"/>
  <c r="CE9" i="7"/>
  <c r="CV9" i="7" s="1"/>
  <c r="BN9" i="7"/>
  <c r="Y152" i="7"/>
  <c r="AW47" i="7"/>
  <c r="AX80" i="7" s="1"/>
  <c r="CE7" i="7"/>
  <c r="CV7" i="7" s="1"/>
  <c r="BN7" i="7"/>
  <c r="Y151" i="7"/>
  <c r="AW46" i="7"/>
  <c r="AX79" i="7" s="1"/>
  <c r="AX8" i="7"/>
  <c r="AX24" i="7"/>
  <c r="AX21" i="7"/>
  <c r="AX5" i="7"/>
  <c r="AX31" i="7"/>
  <c r="AX15" i="7"/>
  <c r="CE8" i="7"/>
  <c r="CV8" i="7" s="1"/>
  <c r="BN8" i="7"/>
  <c r="Y142" i="7"/>
  <c r="AW37" i="7"/>
  <c r="AX70" i="7" s="1"/>
  <c r="Y141" i="7"/>
  <c r="AW36" i="7"/>
  <c r="AX69" i="7" s="1"/>
  <c r="Y146" i="7"/>
  <c r="AW41" i="7"/>
  <c r="AX74" i="7" s="1"/>
  <c r="CE15" i="7"/>
  <c r="CV15" i="7" s="1"/>
  <c r="BN15" i="7"/>
  <c r="Y144" i="7"/>
  <c r="AW39" i="7"/>
  <c r="AX72" i="7" s="1"/>
  <c r="AX20" i="7"/>
  <c r="AX4" i="7"/>
  <c r="CE5" i="7"/>
  <c r="CV5" i="7" s="1"/>
  <c r="BN5" i="7"/>
  <c r="AX23" i="7"/>
  <c r="AX7" i="7"/>
  <c r="AX22" i="7"/>
  <c r="AX6" i="7"/>
  <c r="AX32" i="7"/>
  <c r="AX16" i="7"/>
  <c r="Y145" i="7"/>
  <c r="AW40" i="7"/>
  <c r="AX73" i="7" s="1"/>
  <c r="CE16" i="7"/>
  <c r="CV16" i="7" s="1"/>
  <c r="BN16" i="7"/>
  <c r="CE10" i="7"/>
  <c r="CV10" i="7" s="1"/>
  <c r="BN10" i="7"/>
  <c r="BN18" i="7"/>
  <c r="CE18" i="7"/>
  <c r="CV18" i="7" s="1"/>
  <c r="CE6" i="7"/>
  <c r="CV6" i="7" s="1"/>
  <c r="BN6" i="7"/>
  <c r="CE17" i="7"/>
  <c r="CV17" i="7" s="1"/>
  <c r="BN17" i="7"/>
  <c r="AX25" i="7"/>
  <c r="AX9" i="7"/>
  <c r="AX34" i="7"/>
  <c r="AX18" i="7"/>
  <c r="AX27" i="7"/>
  <c r="AX11" i="7"/>
  <c r="AX26" i="7"/>
  <c r="AX10" i="7"/>
  <c r="AH3" i="7"/>
  <c r="BP3" i="7" s="1"/>
  <c r="CX3" i="7" s="1"/>
  <c r="AX33" i="7"/>
  <c r="AX17" i="7"/>
  <c r="Y153" i="7"/>
  <c r="AW48" i="7"/>
  <c r="AX81" i="7" s="1"/>
  <c r="Y147" i="7"/>
  <c r="AW42" i="7"/>
  <c r="AX75" i="7" s="1"/>
  <c r="Y155" i="7"/>
  <c r="AW50" i="7"/>
  <c r="AX83" i="7" s="1"/>
  <c r="Y143" i="7"/>
  <c r="AW38" i="7"/>
  <c r="AX71" i="7" s="1"/>
  <c r="Y154" i="7"/>
  <c r="AW49" i="7"/>
  <c r="AX82" i="7" s="1"/>
  <c r="B23" i="6"/>
  <c r="AM23" i="6" s="1"/>
  <c r="AN23" i="6" s="1"/>
  <c r="AN39" i="6" s="1"/>
  <c r="AO72" i="6" s="1"/>
  <c r="BX4" i="6"/>
  <c r="CO4" i="6" s="1"/>
  <c r="BG4" i="6"/>
  <c r="AR31" i="6"/>
  <c r="AR15" i="6"/>
  <c r="AO5" i="6"/>
  <c r="AO21" i="6"/>
  <c r="Y64" i="6"/>
  <c r="AQ49" i="6"/>
  <c r="AR82" i="6" s="1"/>
  <c r="AS22" i="6"/>
  <c r="AS6" i="6"/>
  <c r="W52" i="6"/>
  <c r="X52" i="6" s="1"/>
  <c r="Y37" i="6"/>
  <c r="AP37" i="6"/>
  <c r="AQ70" i="6" s="1"/>
  <c r="Y36" i="6"/>
  <c r="AP36" i="6"/>
  <c r="AQ69" i="6" s="1"/>
  <c r="Y51" i="6"/>
  <c r="AQ36" i="6"/>
  <c r="AR69" i="6" s="1"/>
  <c r="F20" i="6"/>
  <c r="AA4" i="6" s="1"/>
  <c r="AA66" i="6" s="1"/>
  <c r="AB66" i="6" s="1"/>
  <c r="AR32" i="6"/>
  <c r="AR16" i="6"/>
  <c r="AO53" i="6"/>
  <c r="BE21" i="6" s="1"/>
  <c r="BE37" i="6" s="1"/>
  <c r="BF70" i="6" s="1"/>
  <c r="C22" i="6"/>
  <c r="X6" i="6" s="1"/>
  <c r="AA23" i="6" s="1"/>
  <c r="AB23" i="6" s="1"/>
  <c r="BC22" i="6"/>
  <c r="BC6" i="6"/>
  <c r="D22" i="6"/>
  <c r="Y6" i="6" s="1"/>
  <c r="AA38" i="6" s="1"/>
  <c r="AB38" i="6" s="1"/>
  <c r="BD22" i="6"/>
  <c r="BD6" i="6"/>
  <c r="F21" i="6"/>
  <c r="AA5" i="6" s="1"/>
  <c r="AA67" i="6" s="1"/>
  <c r="AB67" i="6" s="1"/>
  <c r="AR33" i="6"/>
  <c r="AR17" i="6"/>
  <c r="BY17" i="6"/>
  <c r="CP17" i="6" s="1"/>
  <c r="BH17" i="6"/>
  <c r="AQ21" i="6"/>
  <c r="AQ5" i="6"/>
  <c r="BX5" i="6"/>
  <c r="CO5" i="6" s="1"/>
  <c r="BG5" i="6"/>
  <c r="BY4" i="6"/>
  <c r="CP4" i="6" s="1"/>
  <c r="BH4" i="6"/>
  <c r="Y247" i="6"/>
  <c r="BD37" i="6"/>
  <c r="BE70" i="6" s="1"/>
  <c r="Y65" i="6"/>
  <c r="AQ50" i="6"/>
  <c r="AR83" i="6" s="1"/>
  <c r="E22" i="6"/>
  <c r="Z6" i="6" s="1"/>
  <c r="AA53" i="6" s="1"/>
  <c r="AB53" i="6" s="1"/>
  <c r="F22" i="6"/>
  <c r="AA6" i="6" s="1"/>
  <c r="AA68" i="6" s="1"/>
  <c r="AB68" i="6" s="1"/>
  <c r="AQ53" i="6"/>
  <c r="BG21" i="6" s="1"/>
  <c r="BG37" i="6" s="1"/>
  <c r="BH70" i="6" s="1"/>
  <c r="CL5" i="6"/>
  <c r="DC5" i="6" s="1"/>
  <c r="BU5" i="6"/>
  <c r="AB3" i="6"/>
  <c r="BJ3" i="6" s="1"/>
  <c r="CR3" i="6" s="1"/>
  <c r="AR30" i="6"/>
  <c r="AR14" i="6"/>
  <c r="AR34" i="6"/>
  <c r="AR18" i="6"/>
  <c r="BY18" i="6"/>
  <c r="CP18" i="6" s="1"/>
  <c r="BH18" i="6"/>
  <c r="W22" i="6"/>
  <c r="X22" i="6" s="1"/>
  <c r="CL5" i="5"/>
  <c r="DC5" i="5" s="1"/>
  <c r="BU5" i="5"/>
  <c r="Y78" i="5"/>
  <c r="AR48" i="5"/>
  <c r="AS81" i="5" s="1"/>
  <c r="AT30" i="5"/>
  <c r="AT14" i="5"/>
  <c r="C23" i="5"/>
  <c r="W53" i="5"/>
  <c r="X53" i="5" s="1"/>
  <c r="AO54" i="5"/>
  <c r="BE22" i="5" s="1"/>
  <c r="BE38" i="5" s="1"/>
  <c r="BF71" i="5" s="1"/>
  <c r="Y81" i="5"/>
  <c r="AS36" i="5"/>
  <c r="AT69" i="5" s="1"/>
  <c r="Y76" i="5"/>
  <c r="AR46" i="5"/>
  <c r="AS79" i="5" s="1"/>
  <c r="AP54" i="5"/>
  <c r="BF22" i="5" s="1"/>
  <c r="BF38" i="5" s="1"/>
  <c r="BG71" i="5" s="1"/>
  <c r="CL6" i="5"/>
  <c r="DC6" i="5" s="1"/>
  <c r="BU6" i="5"/>
  <c r="CA14" i="5"/>
  <c r="CR14" i="5" s="1"/>
  <c r="BJ14" i="5"/>
  <c r="Y93" i="5"/>
  <c r="AS48" i="5"/>
  <c r="AT81" i="5" s="1"/>
  <c r="CA18" i="5"/>
  <c r="CR18" i="5" s="1"/>
  <c r="BJ18" i="5"/>
  <c r="AO47" i="5"/>
  <c r="AP80" i="5" s="1"/>
  <c r="Y32" i="5"/>
  <c r="Y260" i="5"/>
  <c r="BD50" i="5"/>
  <c r="BE83" i="5" s="1"/>
  <c r="Y65" i="5"/>
  <c r="AQ50" i="5"/>
  <c r="AR83" i="5" s="1"/>
  <c r="CA5" i="5"/>
  <c r="CR5" i="5" s="1"/>
  <c r="BJ5" i="5"/>
  <c r="AT33" i="5"/>
  <c r="AT17" i="5"/>
  <c r="AT21" i="5"/>
  <c r="AT5" i="5"/>
  <c r="BZ18" i="5"/>
  <c r="CQ18" i="5" s="1"/>
  <c r="BI18" i="5"/>
  <c r="AS23" i="5"/>
  <c r="AS7" i="5"/>
  <c r="F23" i="5"/>
  <c r="BC23" i="5"/>
  <c r="BC7" i="5"/>
  <c r="Y64" i="5"/>
  <c r="AQ49" i="5"/>
  <c r="AR82" i="5" s="1"/>
  <c r="AP37" i="5"/>
  <c r="AQ70" i="5" s="1"/>
  <c r="Y37" i="5"/>
  <c r="CA16" i="5"/>
  <c r="CR16" i="5" s="1"/>
  <c r="BJ16" i="5"/>
  <c r="Y244" i="5"/>
  <c r="BC49" i="5"/>
  <c r="BD82" i="5" s="1"/>
  <c r="AT32" i="5"/>
  <c r="AT16" i="5"/>
  <c r="BY17" i="5"/>
  <c r="CP17" i="5" s="1"/>
  <c r="BH17" i="5"/>
  <c r="AQ54" i="5"/>
  <c r="BG22" i="5" s="1"/>
  <c r="BG38" i="5" s="1"/>
  <c r="BH71" i="5" s="1"/>
  <c r="W23" i="5"/>
  <c r="X23" i="5" s="1"/>
  <c r="CA17" i="5"/>
  <c r="CR17" i="5" s="1"/>
  <c r="BJ17" i="5"/>
  <c r="BZ14" i="5"/>
  <c r="CQ14" i="5" s="1"/>
  <c r="BI14" i="5"/>
  <c r="CK14" i="5"/>
  <c r="DB14" i="5" s="1"/>
  <c r="BT14" i="5"/>
  <c r="Y248" i="5"/>
  <c r="BD38" i="5"/>
  <c r="BE71" i="5" s="1"/>
  <c r="Y91" i="5"/>
  <c r="AS46" i="5"/>
  <c r="AT79" i="5" s="1"/>
  <c r="AS50" i="5"/>
  <c r="AT83" i="5" s="1"/>
  <c r="Y95" i="5"/>
  <c r="BW15" i="5"/>
  <c r="CN15" i="5" s="1"/>
  <c r="BF15" i="5"/>
  <c r="CL18" i="5"/>
  <c r="DC18" i="5" s="1"/>
  <c r="BU18" i="5"/>
  <c r="CA6" i="5"/>
  <c r="CR6" i="5" s="1"/>
  <c r="BJ6" i="5"/>
  <c r="BY18" i="5"/>
  <c r="CP18" i="5" s="1"/>
  <c r="BH18" i="5"/>
  <c r="Y82" i="5"/>
  <c r="AS37" i="5"/>
  <c r="AT70" i="5" s="1"/>
  <c r="AT34" i="5"/>
  <c r="AT18" i="5"/>
  <c r="AT15" i="5"/>
  <c r="AT31" i="5"/>
  <c r="BZ15" i="5"/>
  <c r="CQ15" i="5" s="1"/>
  <c r="BI15" i="5"/>
  <c r="Y258" i="5"/>
  <c r="BD48" i="5"/>
  <c r="BE81" i="5" s="1"/>
  <c r="AT23" i="5"/>
  <c r="AT7" i="5"/>
  <c r="BW16" i="5"/>
  <c r="CN16" i="5" s="1"/>
  <c r="BF16" i="5"/>
  <c r="AR53" i="5"/>
  <c r="BH21" i="5" s="1"/>
  <c r="BH37" i="5" s="1"/>
  <c r="BI70" i="5" s="1"/>
  <c r="CA4" i="5"/>
  <c r="CR4" i="5" s="1"/>
  <c r="BJ4" i="5"/>
  <c r="BT6" i="5"/>
  <c r="CK6" i="5"/>
  <c r="DB6" i="5" s="1"/>
  <c r="BZ17" i="5"/>
  <c r="CQ17" i="5" s="1"/>
  <c r="BI17" i="5"/>
  <c r="AR6" i="5"/>
  <c r="AR22" i="5"/>
  <c r="Y92" i="5"/>
  <c r="AS47" i="5"/>
  <c r="AT80" i="5" s="1"/>
  <c r="AR50" i="5"/>
  <c r="AS83" i="5" s="1"/>
  <c r="Y80" i="5"/>
  <c r="D23" i="5"/>
  <c r="B24" i="5"/>
  <c r="AS49" i="5"/>
  <c r="AT82" i="5" s="1"/>
  <c r="Y94" i="5"/>
  <c r="W38" i="5"/>
  <c r="X38" i="5" s="1"/>
  <c r="Y241" i="5"/>
  <c r="BC46" i="5"/>
  <c r="BD79" i="5" s="1"/>
  <c r="Y233" i="5"/>
  <c r="BC38" i="5"/>
  <c r="BD71" i="5" s="1"/>
  <c r="AR49" i="5"/>
  <c r="AS82" i="5" s="1"/>
  <c r="Y79" i="5"/>
  <c r="Y247" i="5"/>
  <c r="BD37" i="5"/>
  <c r="BE70" i="5" s="1"/>
  <c r="BX5" i="5"/>
  <c r="CO5" i="5" s="1"/>
  <c r="BG5" i="5"/>
  <c r="AT22" i="5"/>
  <c r="AT6" i="5"/>
  <c r="BZ16" i="5"/>
  <c r="CQ16" i="5" s="1"/>
  <c r="BI16" i="5"/>
  <c r="Y83" i="5"/>
  <c r="AS38" i="5"/>
  <c r="AT71" i="5" s="1"/>
  <c r="BT17" i="5"/>
  <c r="CK17" i="5"/>
  <c r="DB17" i="5" s="1"/>
  <c r="CA15" i="5"/>
  <c r="CR15" i="5" s="1"/>
  <c r="BJ15" i="5"/>
  <c r="AT20" i="5"/>
  <c r="AT4" i="5"/>
  <c r="AD3" i="5"/>
  <c r="BL3" i="5" s="1"/>
  <c r="CT3" i="5" s="1"/>
  <c r="Y77" i="5"/>
  <c r="AR47" i="5"/>
  <c r="AS80" i="5" s="1"/>
  <c r="CL16" i="5"/>
  <c r="DC16" i="5" s="1"/>
  <c r="BU16" i="5"/>
  <c r="E23" i="5"/>
  <c r="BD23" i="5"/>
  <c r="BD7" i="5"/>
  <c r="AO48" i="5"/>
  <c r="AP81" i="5" s="1"/>
  <c r="Y33" i="5"/>
  <c r="W67" i="5"/>
  <c r="X67" i="5" s="1"/>
  <c r="AQ22" i="4"/>
  <c r="AQ6" i="4"/>
  <c r="BX5" i="4"/>
  <c r="CO5" i="4" s="1"/>
  <c r="BG5" i="4"/>
  <c r="AR46" i="4"/>
  <c r="AS79" i="4" s="1"/>
  <c r="Y76" i="4"/>
  <c r="AR21" i="4"/>
  <c r="AR5" i="4"/>
  <c r="AS23" i="4"/>
  <c r="AS7" i="4"/>
  <c r="AS32" i="4"/>
  <c r="AS16" i="4"/>
  <c r="BY14" i="4"/>
  <c r="CP14" i="4" s="1"/>
  <c r="BH14" i="4"/>
  <c r="BW5" i="4"/>
  <c r="CN5" i="4" s="1"/>
  <c r="BF5" i="4"/>
  <c r="W53" i="4"/>
  <c r="X53" i="4" s="1"/>
  <c r="Y37" i="4"/>
  <c r="AP37" i="4"/>
  <c r="AQ70" i="4" s="1"/>
  <c r="AO50" i="4"/>
  <c r="AP83" i="4" s="1"/>
  <c r="Y35" i="4"/>
  <c r="CK14" i="4"/>
  <c r="DB14" i="4" s="1"/>
  <c r="BT14" i="4"/>
  <c r="BZ18" i="4"/>
  <c r="CQ18" i="4" s="1"/>
  <c r="BI18" i="4"/>
  <c r="AQ52" i="4"/>
  <c r="BG20" i="4" s="1"/>
  <c r="BG36" i="4" s="1"/>
  <c r="BH69" i="4" s="1"/>
  <c r="AR53" i="4"/>
  <c r="BH21" i="4" s="1"/>
  <c r="BH37" i="4" s="1"/>
  <c r="BI70" i="4" s="1"/>
  <c r="C23" i="4"/>
  <c r="X7" i="4" s="1"/>
  <c r="AA24" i="4" s="1"/>
  <c r="AB24" i="4" s="1"/>
  <c r="F23" i="4"/>
  <c r="AA7" i="4" s="1"/>
  <c r="AA69" i="4" s="1"/>
  <c r="AB69" i="4" s="1"/>
  <c r="BC23" i="4"/>
  <c r="BC7" i="4"/>
  <c r="Y62" i="4"/>
  <c r="AQ47" i="4"/>
  <c r="AR80" i="4" s="1"/>
  <c r="Y79" i="4"/>
  <c r="AR49" i="4"/>
  <c r="AS82" i="4" s="1"/>
  <c r="AS20" i="4"/>
  <c r="AS4" i="4"/>
  <c r="AS33" i="4"/>
  <c r="AS17" i="4"/>
  <c r="AQ46" i="4"/>
  <c r="AR79" i="4" s="1"/>
  <c r="Y61" i="4"/>
  <c r="AR20" i="4"/>
  <c r="AR4" i="4"/>
  <c r="Y22" i="4"/>
  <c r="AO37" i="4"/>
  <c r="AP70" i="4" s="1"/>
  <c r="BW18" i="4"/>
  <c r="CN18" i="4" s="1"/>
  <c r="BF18" i="4"/>
  <c r="Y36" i="4"/>
  <c r="AP36" i="4"/>
  <c r="AQ69" i="4" s="1"/>
  <c r="AQ20" i="4"/>
  <c r="AQ4" i="4"/>
  <c r="Y247" i="4"/>
  <c r="BD37" i="4"/>
  <c r="BE70" i="4" s="1"/>
  <c r="E23" i="4"/>
  <c r="Z7" i="4" s="1"/>
  <c r="AA54" i="4" s="1"/>
  <c r="AB54" i="4" s="1"/>
  <c r="BY15" i="4"/>
  <c r="CP15" i="4" s="1"/>
  <c r="BH15" i="4"/>
  <c r="Y241" i="4"/>
  <c r="BC46" i="4"/>
  <c r="BD79" i="4" s="1"/>
  <c r="AR50" i="4"/>
  <c r="AS83" i="4" s="1"/>
  <c r="Y80" i="4"/>
  <c r="W51" i="4"/>
  <c r="X51" i="4" s="1"/>
  <c r="W67" i="4"/>
  <c r="X67" i="4" s="1"/>
  <c r="D23" i="4"/>
  <c r="Y7" i="4" s="1"/>
  <c r="AA39" i="4" s="1"/>
  <c r="AB39" i="4" s="1"/>
  <c r="AT23" i="4"/>
  <c r="AT7" i="4"/>
  <c r="BY17" i="4"/>
  <c r="CP17" i="4" s="1"/>
  <c r="BH17" i="4"/>
  <c r="AS21" i="4"/>
  <c r="AS5" i="4"/>
  <c r="AS30" i="4"/>
  <c r="AS14" i="4"/>
  <c r="AS34" i="4"/>
  <c r="AS18" i="4"/>
  <c r="AR52" i="4"/>
  <c r="BH20" i="4" s="1"/>
  <c r="BH36" i="4" s="1"/>
  <c r="BI69" i="4" s="1"/>
  <c r="BY16" i="4"/>
  <c r="CP16" i="4" s="1"/>
  <c r="BH16" i="4"/>
  <c r="BY5" i="4"/>
  <c r="CP5" i="4" s="1"/>
  <c r="BH5" i="4"/>
  <c r="Y77" i="4"/>
  <c r="AR47" i="4"/>
  <c r="AS80" i="4" s="1"/>
  <c r="Y78" i="4"/>
  <c r="AR48" i="4"/>
  <c r="AS81" i="4" s="1"/>
  <c r="BZ17" i="4"/>
  <c r="CQ17" i="4" s="1"/>
  <c r="BI17" i="4"/>
  <c r="AQ54" i="4"/>
  <c r="BG22" i="4" s="1"/>
  <c r="BG38" i="4" s="1"/>
  <c r="BH71" i="4" s="1"/>
  <c r="BZ15" i="4"/>
  <c r="CQ15" i="4" s="1"/>
  <c r="BI15" i="4"/>
  <c r="BZ14" i="4"/>
  <c r="CQ14" i="4" s="1"/>
  <c r="BI14" i="4"/>
  <c r="BX4" i="4"/>
  <c r="CO4" i="4" s="1"/>
  <c r="BG4" i="4"/>
  <c r="CL5" i="4"/>
  <c r="DC5" i="4" s="1"/>
  <c r="BU5" i="4"/>
  <c r="BZ16" i="4"/>
  <c r="CQ16" i="4" s="1"/>
  <c r="BI16" i="4"/>
  <c r="BD23" i="4"/>
  <c r="BD7" i="4"/>
  <c r="B24" i="4"/>
  <c r="AM24" i="4" s="1"/>
  <c r="AN24" i="4" s="1"/>
  <c r="AN40" i="4" s="1"/>
  <c r="AO73" i="4" s="1"/>
  <c r="AO54" i="4"/>
  <c r="BE22" i="4" s="1"/>
  <c r="BE38" i="4" s="1"/>
  <c r="BF71" i="4" s="1"/>
  <c r="AQ49" i="4"/>
  <c r="AR82" i="4" s="1"/>
  <c r="Y64" i="4"/>
  <c r="AC3" i="4"/>
  <c r="BK3" i="4" s="1"/>
  <c r="CS3" i="4" s="1"/>
  <c r="AS31" i="4"/>
  <c r="AS15" i="4"/>
  <c r="W66" i="4"/>
  <c r="X66" i="4" s="1"/>
  <c r="Y63" i="4"/>
  <c r="AQ48" i="4"/>
  <c r="AR81" i="4" s="1"/>
  <c r="Y52" i="4"/>
  <c r="AQ37" i="4"/>
  <c r="AR70" i="4" s="1"/>
  <c r="W23" i="2"/>
  <c r="X23" i="2" s="1"/>
  <c r="AO54" i="2"/>
  <c r="BE22" i="2" s="1"/>
  <c r="BE38" i="2" s="1"/>
  <c r="BF71" i="2" s="1"/>
  <c r="W38" i="2"/>
  <c r="X38" i="2" s="1"/>
  <c r="AP54" i="2"/>
  <c r="BF22" i="2" s="1"/>
  <c r="BF38" i="2" s="1"/>
  <c r="BG71" i="2" s="1"/>
  <c r="Y6" i="2"/>
  <c r="W53" i="2"/>
  <c r="X53" i="2" s="1"/>
  <c r="AQ54" i="2"/>
  <c r="BG22" i="2" s="1"/>
  <c r="BG38" i="2" s="1"/>
  <c r="BH71" i="2" s="1"/>
  <c r="AR54" i="2"/>
  <c r="BH22" i="2" s="1"/>
  <c r="BH38" i="2" s="1"/>
  <c r="BI71" i="2" s="1"/>
  <c r="W68" i="2"/>
  <c r="X68" i="2" s="1"/>
  <c r="Y36" i="2"/>
  <c r="Y37" i="2"/>
  <c r="AP37" i="2"/>
  <c r="AQ70" i="2" s="1"/>
  <c r="Y246" i="2"/>
  <c r="BD36" i="2"/>
  <c r="BE69" i="2" s="1"/>
  <c r="Y248" i="2"/>
  <c r="BD38" i="2"/>
  <c r="BE71" i="2" s="1"/>
  <c r="Y247" i="2"/>
  <c r="BD37" i="2"/>
  <c r="BE70" i="2" s="1"/>
  <c r="Y232" i="2"/>
  <c r="BC37" i="2"/>
  <c r="BD70" i="2" s="1"/>
  <c r="Y231" i="2"/>
  <c r="BC36" i="2"/>
  <c r="BD69" i="2" s="1"/>
  <c r="W161" i="2"/>
  <c r="X161" i="2" s="1"/>
  <c r="AX57" i="2"/>
  <c r="BN25" i="2" s="1"/>
  <c r="BN41" i="2" s="1"/>
  <c r="BO74" i="2" s="1"/>
  <c r="W217" i="2"/>
  <c r="X217" i="2" s="1"/>
  <c r="W157" i="2"/>
  <c r="X157" i="2" s="1"/>
  <c r="P25" i="2"/>
  <c r="BB57" i="2" s="1"/>
  <c r="BR25" i="2" s="1"/>
  <c r="BR41" i="2" s="1"/>
  <c r="BS74" i="2" s="1"/>
  <c r="AQ5" i="2"/>
  <c r="BY5" i="2" s="1"/>
  <c r="CP5" i="2" s="1"/>
  <c r="D23" i="2"/>
  <c r="AP55" i="2" s="1"/>
  <c r="BF23" i="2" s="1"/>
  <c r="BF39" i="2" s="1"/>
  <c r="BG72" i="2" s="1"/>
  <c r="BU6" i="2"/>
  <c r="CL6" i="2"/>
  <c r="DC6" i="2" s="1"/>
  <c r="BU5" i="2"/>
  <c r="CL5" i="2"/>
  <c r="DC5" i="2" s="1"/>
  <c r="BG5" i="2"/>
  <c r="BX5" i="2"/>
  <c r="CO5" i="2" s="1"/>
  <c r="BW4" i="2"/>
  <c r="CN4" i="2" s="1"/>
  <c r="BF4" i="2"/>
  <c r="BU4" i="2"/>
  <c r="CL4" i="2"/>
  <c r="DC4" i="2" s="1"/>
  <c r="BT5" i="2"/>
  <c r="CK5" i="2"/>
  <c r="DB5" i="2" s="1"/>
  <c r="BT4" i="2"/>
  <c r="CK4" i="2"/>
  <c r="DB4" i="2" s="1"/>
  <c r="F23" i="2"/>
  <c r="AA7" i="2" s="1"/>
  <c r="AA69" i="2" s="1"/>
  <c r="AB69" i="2" s="1"/>
  <c r="Z6" i="2"/>
  <c r="E23" i="2"/>
  <c r="AQ20" i="2"/>
  <c r="C23" i="2"/>
  <c r="X7" i="2" s="1"/>
  <c r="AA24" i="2" s="1"/>
  <c r="AB24" i="2" s="1"/>
  <c r="BC22" i="2"/>
  <c r="BC6" i="2"/>
  <c r="AO22" i="2"/>
  <c r="AO6" i="2"/>
  <c r="B23" i="2"/>
  <c r="AM23" i="2" s="1"/>
  <c r="AN23" i="2" s="1"/>
  <c r="AN39" i="2" s="1"/>
  <c r="AO72" i="2" s="1"/>
  <c r="AM7" i="2"/>
  <c r="AA249" i="2" s="1"/>
  <c r="AB249" i="2" s="1"/>
  <c r="AL7" i="2"/>
  <c r="AA234" i="2" s="1"/>
  <c r="AB234" i="2" s="1"/>
  <c r="AA5" i="2"/>
  <c r="AA67" i="2" s="1"/>
  <c r="AB67" i="2" s="1"/>
  <c r="AA6" i="2"/>
  <c r="AA68" i="2" s="1"/>
  <c r="AB68" i="2" s="1"/>
  <c r="AB7" i="2"/>
  <c r="AA84" i="2" s="1"/>
  <c r="AB84" i="2" s="1"/>
  <c r="AA3" i="2"/>
  <c r="BI3" i="2" s="1"/>
  <c r="CQ3" i="2" s="1"/>
  <c r="BH5" i="5" l="1"/>
  <c r="Y66" i="5"/>
  <c r="Y83" i="4"/>
  <c r="AQ36" i="5"/>
  <c r="AR69" i="5" s="1"/>
  <c r="BY4" i="2"/>
  <c r="CP4" i="2" s="1"/>
  <c r="BG4" i="5"/>
  <c r="Y22" i="2"/>
  <c r="BT6" i="4"/>
  <c r="Y52" i="2"/>
  <c r="BF5" i="5"/>
  <c r="BD38" i="4"/>
  <c r="BE71" i="4" s="1"/>
  <c r="AO22" i="5"/>
  <c r="Y23" i="5" s="1"/>
  <c r="AA23" i="5"/>
  <c r="AB23" i="5" s="1"/>
  <c r="AO6" i="4"/>
  <c r="BW6" i="4" s="1"/>
  <c r="CN6" i="4" s="1"/>
  <c r="AA23" i="4"/>
  <c r="AB23" i="4" s="1"/>
  <c r="AR21" i="5"/>
  <c r="Y67" i="5" s="1"/>
  <c r="AA67" i="5"/>
  <c r="AB67" i="5" s="1"/>
  <c r="AP6" i="2"/>
  <c r="BG6" i="2" s="1"/>
  <c r="AA38" i="2"/>
  <c r="AB38" i="2" s="1"/>
  <c r="W29" i="7"/>
  <c r="X29" i="7" s="1"/>
  <c r="AO60" i="7"/>
  <c r="BE28" i="7" s="1"/>
  <c r="BE44" i="7" s="1"/>
  <c r="BF77" i="7" s="1"/>
  <c r="AQ22" i="5"/>
  <c r="Y53" i="5" s="1"/>
  <c r="AA53" i="5"/>
  <c r="AB53" i="5" s="1"/>
  <c r="AP22" i="5"/>
  <c r="AP38" i="5" s="1"/>
  <c r="AQ71" i="5" s="1"/>
  <c r="AA38" i="5"/>
  <c r="AB38" i="5" s="1"/>
  <c r="AP22" i="4"/>
  <c r="Y38" i="4" s="1"/>
  <c r="AA38" i="4"/>
  <c r="AB38" i="4" s="1"/>
  <c r="AX28" i="7"/>
  <c r="AX44" i="7" s="1"/>
  <c r="AY77" i="7" s="1"/>
  <c r="AA164" i="7"/>
  <c r="AB164" i="7" s="1"/>
  <c r="AQ22" i="2"/>
  <c r="Y53" i="2" s="1"/>
  <c r="AA53" i="2"/>
  <c r="AB53" i="2" s="1"/>
  <c r="BW5" i="2"/>
  <c r="CN5" i="2" s="1"/>
  <c r="CA6" i="4"/>
  <c r="CR6" i="4" s="1"/>
  <c r="AO22" i="4"/>
  <c r="Y23" i="4" s="1"/>
  <c r="BZ4" i="5"/>
  <c r="CQ4" i="5" s="1"/>
  <c r="AP36" i="5"/>
  <c r="AQ69" i="5" s="1"/>
  <c r="Y22" i="5"/>
  <c r="BI11" i="7"/>
  <c r="AX12" i="7"/>
  <c r="CF12" i="7" s="1"/>
  <c r="CW12" i="7" s="1"/>
  <c r="Y28" i="7"/>
  <c r="AP22" i="2"/>
  <c r="AP38" i="2" s="1"/>
  <c r="AQ71" i="2" s="1"/>
  <c r="BX6" i="2"/>
  <c r="CO6" i="2" s="1"/>
  <c r="BG4" i="2"/>
  <c r="BH4" i="5"/>
  <c r="AR5" i="5"/>
  <c r="BI5" i="5" s="1"/>
  <c r="BU6" i="4"/>
  <c r="AQ37" i="5"/>
  <c r="AR70" i="5" s="1"/>
  <c r="BC38" i="4"/>
  <c r="BD71" i="4" s="1"/>
  <c r="AQ43" i="7"/>
  <c r="AR76" i="7" s="1"/>
  <c r="AP6" i="5"/>
  <c r="BX6" i="5" s="1"/>
  <c r="CO6" i="5" s="1"/>
  <c r="AO6" i="5"/>
  <c r="BF6" i="5" s="1"/>
  <c r="Y43" i="7"/>
  <c r="AR43" i="7"/>
  <c r="AS76" i="7" s="1"/>
  <c r="BF11" i="7"/>
  <c r="BG11" i="7"/>
  <c r="W74" i="7"/>
  <c r="X74" i="7" s="1"/>
  <c r="BH11" i="7"/>
  <c r="AR60" i="7"/>
  <c r="BH28" i="7" s="1"/>
  <c r="BH44" i="7" s="1"/>
  <c r="BI77" i="7" s="1"/>
  <c r="AO28" i="7"/>
  <c r="Y29" i="7" s="1"/>
  <c r="AO12" i="7"/>
  <c r="BW12" i="7" s="1"/>
  <c r="CN12" i="7" s="1"/>
  <c r="AR28" i="7"/>
  <c r="AR44" i="7" s="1"/>
  <c r="AS77" i="7" s="1"/>
  <c r="AR12" i="7"/>
  <c r="BZ12" i="7" s="1"/>
  <c r="CQ12" i="7" s="1"/>
  <c r="BW10" i="7"/>
  <c r="CN10" i="7" s="1"/>
  <c r="BF10" i="7"/>
  <c r="BK11" i="7"/>
  <c r="CB11" i="7"/>
  <c r="CS11" i="7" s="1"/>
  <c r="BM11" i="7"/>
  <c r="CD11" i="7"/>
  <c r="CU11" i="7" s="1"/>
  <c r="Y88" i="7"/>
  <c r="AS43" i="7"/>
  <c r="AT76" i="7" s="1"/>
  <c r="AP26" i="7"/>
  <c r="AP10" i="7"/>
  <c r="AT28" i="7"/>
  <c r="AT12" i="7"/>
  <c r="AW12" i="7"/>
  <c r="AW28" i="7"/>
  <c r="AO42" i="7"/>
  <c r="AP75" i="7" s="1"/>
  <c r="Y27" i="7"/>
  <c r="Y103" i="7"/>
  <c r="AT43" i="7"/>
  <c r="AU76" i="7" s="1"/>
  <c r="AQ26" i="7"/>
  <c r="AQ10" i="7"/>
  <c r="Y133" i="7"/>
  <c r="AV43" i="7"/>
  <c r="AW76" i="7" s="1"/>
  <c r="CL11" i="7"/>
  <c r="DC11" i="7" s="1"/>
  <c r="BU11" i="7"/>
  <c r="Y148" i="7"/>
  <c r="AW43" i="7"/>
  <c r="AX76" i="7" s="1"/>
  <c r="E28" i="7"/>
  <c r="Z12" i="7" s="1"/>
  <c r="AA59" i="7" s="1"/>
  <c r="AB59" i="7" s="1"/>
  <c r="AS28" i="7"/>
  <c r="AS12" i="7"/>
  <c r="AV28" i="7"/>
  <c r="AV12" i="7"/>
  <c r="CK11" i="7"/>
  <c r="DB11" i="7" s="1"/>
  <c r="BT11" i="7"/>
  <c r="BZ10" i="7"/>
  <c r="CQ10" i="7" s="1"/>
  <c r="BI10" i="7"/>
  <c r="CC11" i="7"/>
  <c r="CT11" i="7" s="1"/>
  <c r="BL11" i="7"/>
  <c r="Y253" i="7"/>
  <c r="BD43" i="7"/>
  <c r="BE76" i="7" s="1"/>
  <c r="CE11" i="7"/>
  <c r="CV11" i="7" s="1"/>
  <c r="BN11" i="7"/>
  <c r="AD13" i="7"/>
  <c r="AA120" i="7" s="1"/>
  <c r="AB120" i="7" s="1"/>
  <c r="AB13" i="7"/>
  <c r="AA90" i="7" s="1"/>
  <c r="AB90" i="7" s="1"/>
  <c r="AH13" i="7"/>
  <c r="AA180" i="7" s="1"/>
  <c r="AB180" i="7" s="1"/>
  <c r="AI13" i="7"/>
  <c r="AA195" i="7" s="1"/>
  <c r="AB195" i="7" s="1"/>
  <c r="AK13" i="7"/>
  <c r="AA225" i="7" s="1"/>
  <c r="AB225" i="7" s="1"/>
  <c r="AG13" i="7"/>
  <c r="AA165" i="7" s="1"/>
  <c r="AB165" i="7" s="1"/>
  <c r="AM13" i="7"/>
  <c r="AA255" i="7" s="1"/>
  <c r="AB255" i="7" s="1"/>
  <c r="AL13" i="7"/>
  <c r="AA240" i="7" s="1"/>
  <c r="AB240" i="7" s="1"/>
  <c r="AC13" i="7"/>
  <c r="AA105" i="7" s="1"/>
  <c r="AB105" i="7" s="1"/>
  <c r="AE13" i="7"/>
  <c r="AA135" i="7" s="1"/>
  <c r="AB135" i="7" s="1"/>
  <c r="AF13" i="7"/>
  <c r="AA150" i="7" s="1"/>
  <c r="AB150" i="7" s="1"/>
  <c r="AJ13" i="7"/>
  <c r="AA210" i="7" s="1"/>
  <c r="AB210" i="7" s="1"/>
  <c r="B29" i="7"/>
  <c r="AM29" i="7" s="1"/>
  <c r="AN29" i="7" s="1"/>
  <c r="AN45" i="7" s="1"/>
  <c r="AO78" i="7" s="1"/>
  <c r="F29" i="7"/>
  <c r="AA13" i="7" s="1"/>
  <c r="AA75" i="7" s="1"/>
  <c r="AB75" i="7" s="1"/>
  <c r="D29" i="7"/>
  <c r="Y13" i="7" s="1"/>
  <c r="AA45" i="7" s="1"/>
  <c r="AB45" i="7" s="1"/>
  <c r="C29" i="7"/>
  <c r="X13" i="7" s="1"/>
  <c r="AA30" i="7" s="1"/>
  <c r="AB30" i="7" s="1"/>
  <c r="E29" i="7"/>
  <c r="Z13" i="7" s="1"/>
  <c r="AA60" i="7" s="1"/>
  <c r="AB60" i="7" s="1"/>
  <c r="AU28" i="7"/>
  <c r="AU12" i="7"/>
  <c r="BC28" i="7"/>
  <c r="BC12" i="7"/>
  <c r="BD28" i="7"/>
  <c r="BD12" i="7"/>
  <c r="Y238" i="7"/>
  <c r="BC43" i="7"/>
  <c r="BD76" i="7" s="1"/>
  <c r="AR42" i="7"/>
  <c r="AS75" i="7" s="1"/>
  <c r="Y72" i="7"/>
  <c r="Y118" i="7"/>
  <c r="AU43" i="7"/>
  <c r="AV76" i="7" s="1"/>
  <c r="CA11" i="7"/>
  <c r="CR11" i="7" s="1"/>
  <c r="BJ11" i="7"/>
  <c r="D28" i="7"/>
  <c r="Y12" i="7" s="1"/>
  <c r="AA44" i="7" s="1"/>
  <c r="AB44" i="7" s="1"/>
  <c r="AO54" i="6"/>
  <c r="BE22" i="6" s="1"/>
  <c r="BE38" i="6" s="1"/>
  <c r="BF71" i="6" s="1"/>
  <c r="AD8" i="6"/>
  <c r="AA115" i="6" s="1"/>
  <c r="AB115" i="6" s="1"/>
  <c r="AH8" i="6"/>
  <c r="AA175" i="6" s="1"/>
  <c r="AB175" i="6" s="1"/>
  <c r="AL8" i="6"/>
  <c r="AA235" i="6" s="1"/>
  <c r="AB235" i="6" s="1"/>
  <c r="AE8" i="6"/>
  <c r="AA130" i="6" s="1"/>
  <c r="AB130" i="6" s="1"/>
  <c r="AI8" i="6"/>
  <c r="AA190" i="6" s="1"/>
  <c r="AB190" i="6" s="1"/>
  <c r="AM8" i="6"/>
  <c r="AA250" i="6" s="1"/>
  <c r="AB250" i="6" s="1"/>
  <c r="AB8" i="6"/>
  <c r="AA85" i="6" s="1"/>
  <c r="AB85" i="6" s="1"/>
  <c r="AF8" i="6"/>
  <c r="AA145" i="6" s="1"/>
  <c r="AB145" i="6" s="1"/>
  <c r="AJ8" i="6"/>
  <c r="AA205" i="6" s="1"/>
  <c r="AB205" i="6" s="1"/>
  <c r="AC8" i="6"/>
  <c r="AA100" i="6" s="1"/>
  <c r="AB100" i="6" s="1"/>
  <c r="AG8" i="6"/>
  <c r="AA160" i="6" s="1"/>
  <c r="AB160" i="6" s="1"/>
  <c r="AK8" i="6"/>
  <c r="AA220" i="6" s="1"/>
  <c r="AB220" i="6" s="1"/>
  <c r="AR53" i="6"/>
  <c r="BH21" i="6" s="1"/>
  <c r="BH37" i="6" s="1"/>
  <c r="BI70" i="6" s="1"/>
  <c r="AR52" i="6"/>
  <c r="BH20" i="6" s="1"/>
  <c r="BH36" i="6" s="1"/>
  <c r="BI69" i="6" s="1"/>
  <c r="AO55" i="4"/>
  <c r="BE23" i="4" s="1"/>
  <c r="BE39" i="4" s="1"/>
  <c r="BF72" i="4" s="1"/>
  <c r="W24" i="4"/>
  <c r="X24" i="4" s="1"/>
  <c r="AP6" i="4"/>
  <c r="BX6" i="4" s="1"/>
  <c r="CO6" i="4" s="1"/>
  <c r="W69" i="4"/>
  <c r="X69" i="4" s="1"/>
  <c r="AR54" i="4"/>
  <c r="BH22" i="4" s="1"/>
  <c r="BH38" i="4" s="1"/>
  <c r="BI71" i="4" s="1"/>
  <c r="W68" i="4"/>
  <c r="X68" i="4" s="1"/>
  <c r="AM9" i="4"/>
  <c r="AA251" i="4" s="1"/>
  <c r="AB251" i="4" s="1"/>
  <c r="AI9" i="4"/>
  <c r="AA191" i="4" s="1"/>
  <c r="AB191" i="4" s="1"/>
  <c r="AE9" i="4"/>
  <c r="AA131" i="4" s="1"/>
  <c r="AB131" i="4" s="1"/>
  <c r="AJ9" i="4"/>
  <c r="AA206" i="4" s="1"/>
  <c r="AB206" i="4" s="1"/>
  <c r="AF9" i="4"/>
  <c r="AA146" i="4" s="1"/>
  <c r="AB146" i="4" s="1"/>
  <c r="AB9" i="4"/>
  <c r="AA86" i="4" s="1"/>
  <c r="AB86" i="4" s="1"/>
  <c r="AK9" i="4"/>
  <c r="AA221" i="4" s="1"/>
  <c r="AB221" i="4" s="1"/>
  <c r="AG9" i="4"/>
  <c r="AA161" i="4" s="1"/>
  <c r="AB161" i="4" s="1"/>
  <c r="AC9" i="4"/>
  <c r="AA101" i="4" s="1"/>
  <c r="AB101" i="4" s="1"/>
  <c r="AL9" i="4"/>
  <c r="AA236" i="4" s="1"/>
  <c r="AB236" i="4" s="1"/>
  <c r="AH9" i="4"/>
  <c r="AA176" i="4" s="1"/>
  <c r="AB176" i="4" s="1"/>
  <c r="AD9" i="4"/>
  <c r="AA116" i="4" s="1"/>
  <c r="AB116" i="4" s="1"/>
  <c r="AR22" i="4"/>
  <c r="AR6" i="4"/>
  <c r="AQ6" i="5"/>
  <c r="BY6" i="5" s="1"/>
  <c r="CP6" i="5" s="1"/>
  <c r="Y7" i="5"/>
  <c r="D39" i="5"/>
  <c r="AA7" i="5"/>
  <c r="F39" i="5"/>
  <c r="Z7" i="5"/>
  <c r="E39" i="5"/>
  <c r="X7" i="5"/>
  <c r="C39" i="5"/>
  <c r="AM24" i="5"/>
  <c r="AN24" i="5" s="1"/>
  <c r="AN40" i="5" s="1"/>
  <c r="AO73" i="5" s="1"/>
  <c r="AR55" i="5"/>
  <c r="BH23" i="5" s="1"/>
  <c r="BH39" i="5" s="1"/>
  <c r="BI72" i="5" s="1"/>
  <c r="W69" i="5"/>
  <c r="X69" i="5" s="1"/>
  <c r="W24" i="5"/>
  <c r="X24" i="5" s="1"/>
  <c r="AY28" i="7"/>
  <c r="AY12" i="7"/>
  <c r="AY30" i="7"/>
  <c r="AY14" i="7"/>
  <c r="CF9" i="7"/>
  <c r="CW9" i="7" s="1"/>
  <c r="BO9" i="7"/>
  <c r="CF5" i="7"/>
  <c r="CW5" i="7" s="1"/>
  <c r="BO5" i="7"/>
  <c r="AY27" i="7"/>
  <c r="AY11" i="7"/>
  <c r="AY22" i="7"/>
  <c r="AY6" i="7"/>
  <c r="AY16" i="7"/>
  <c r="AY32" i="7"/>
  <c r="Y162" i="7"/>
  <c r="AX42" i="7"/>
  <c r="AY75" i="7" s="1"/>
  <c r="Y163" i="7"/>
  <c r="AX43" i="7"/>
  <c r="AY76" i="7" s="1"/>
  <c r="Y161" i="7"/>
  <c r="AX41" i="7"/>
  <c r="AY74" i="7" s="1"/>
  <c r="AR61" i="7"/>
  <c r="BH29" i="7" s="1"/>
  <c r="BH45" i="7" s="1"/>
  <c r="BI78" i="7" s="1"/>
  <c r="CF6" i="7"/>
  <c r="CW6" i="7" s="1"/>
  <c r="BO6" i="7"/>
  <c r="Y157" i="7"/>
  <c r="AX37" i="7"/>
  <c r="AY70" i="7" s="1"/>
  <c r="AY24" i="7"/>
  <c r="AY8" i="7"/>
  <c r="CF10" i="7"/>
  <c r="CW10" i="7" s="1"/>
  <c r="BO10" i="7"/>
  <c r="CF17" i="7"/>
  <c r="CW17" i="7" s="1"/>
  <c r="BO17" i="7"/>
  <c r="AY26" i="7"/>
  <c r="AY10" i="7"/>
  <c r="AY23" i="7"/>
  <c r="AY7" i="7"/>
  <c r="AY20" i="7"/>
  <c r="AY4" i="7"/>
  <c r="AY33" i="7"/>
  <c r="AY17" i="7"/>
  <c r="CF18" i="7"/>
  <c r="CW18" i="7" s="1"/>
  <c r="BO18" i="7"/>
  <c r="Y158" i="7"/>
  <c r="AX38" i="7"/>
  <c r="AY71" i="7" s="1"/>
  <c r="CF15" i="7"/>
  <c r="CW15" i="7" s="1"/>
  <c r="BO15" i="7"/>
  <c r="Y160" i="7"/>
  <c r="AX40" i="7"/>
  <c r="AY73" i="7" s="1"/>
  <c r="CF14" i="7"/>
  <c r="CW14" i="7" s="1"/>
  <c r="BO14" i="7"/>
  <c r="AY21" i="7"/>
  <c r="AY5" i="7"/>
  <c r="CF11" i="7"/>
  <c r="CW11" i="7" s="1"/>
  <c r="BO11" i="7"/>
  <c r="Y168" i="7"/>
  <c r="AX48" i="7"/>
  <c r="AY81" i="7" s="1"/>
  <c r="Y159" i="7"/>
  <c r="AX39" i="7"/>
  <c r="AY72" i="7" s="1"/>
  <c r="Y156" i="7"/>
  <c r="AX36" i="7"/>
  <c r="AY69" i="7" s="1"/>
  <c r="Y169" i="7"/>
  <c r="AX49" i="7"/>
  <c r="AY82" i="7" s="1"/>
  <c r="AY25" i="7"/>
  <c r="AY9" i="7"/>
  <c r="AI3" i="7"/>
  <c r="BQ3" i="7" s="1"/>
  <c r="CY3" i="7" s="1"/>
  <c r="AY31" i="7"/>
  <c r="AY15" i="7"/>
  <c r="AY34" i="7"/>
  <c r="AY18" i="7"/>
  <c r="Y170" i="7"/>
  <c r="AX50" i="7"/>
  <c r="AY83" i="7" s="1"/>
  <c r="CF16" i="7"/>
  <c r="CW16" i="7" s="1"/>
  <c r="BO16" i="7"/>
  <c r="CF7" i="7"/>
  <c r="CW7" i="7" s="1"/>
  <c r="BO7" i="7"/>
  <c r="CF4" i="7"/>
  <c r="CW4" i="7" s="1"/>
  <c r="BO4" i="7"/>
  <c r="Y167" i="7"/>
  <c r="AX47" i="7"/>
  <c r="AY80" i="7" s="1"/>
  <c r="CF8" i="7"/>
  <c r="CW8" i="7" s="1"/>
  <c r="BO8" i="7"/>
  <c r="Y166" i="7"/>
  <c r="AX46" i="7"/>
  <c r="AY79" i="7" s="1"/>
  <c r="AC3" i="6"/>
  <c r="BK3" i="6" s="1"/>
  <c r="CS3" i="6" s="1"/>
  <c r="AR22" i="6"/>
  <c r="AR6" i="6"/>
  <c r="Y52" i="6"/>
  <c r="AQ37" i="6"/>
  <c r="AR70" i="6" s="1"/>
  <c r="Y83" i="6"/>
  <c r="AS38" i="6"/>
  <c r="AT71" i="6" s="1"/>
  <c r="F23" i="6"/>
  <c r="AA7" i="6" s="1"/>
  <c r="AA69" i="6" s="1"/>
  <c r="AB69" i="6" s="1"/>
  <c r="BC23" i="6"/>
  <c r="BC7" i="6"/>
  <c r="BZ14" i="6"/>
  <c r="CQ14" i="6" s="1"/>
  <c r="BI14" i="6"/>
  <c r="AS16" i="6"/>
  <c r="AS32" i="6"/>
  <c r="AR54" i="6"/>
  <c r="BH22" i="6" s="1"/>
  <c r="BH38" i="6" s="1"/>
  <c r="BI71" i="6" s="1"/>
  <c r="W53" i="6"/>
  <c r="X53" i="6" s="1"/>
  <c r="CL6" i="6"/>
  <c r="DC6" i="6" s="1"/>
  <c r="BU6" i="6"/>
  <c r="W38" i="6"/>
  <c r="X38" i="6" s="1"/>
  <c r="AR20" i="6"/>
  <c r="AR4" i="6"/>
  <c r="BZ15" i="6"/>
  <c r="CQ15" i="6" s="1"/>
  <c r="BI15" i="6"/>
  <c r="D23" i="6"/>
  <c r="Y7" i="6" s="1"/>
  <c r="AA39" i="6" s="1"/>
  <c r="AB39" i="6" s="1"/>
  <c r="B24" i="6"/>
  <c r="AM24" i="6" s="1"/>
  <c r="AN24" i="6" s="1"/>
  <c r="AN40" i="6" s="1"/>
  <c r="AO73" i="6" s="1"/>
  <c r="C23" i="6"/>
  <c r="X7" i="6" s="1"/>
  <c r="AA24" i="6" s="1"/>
  <c r="AB24" i="6" s="1"/>
  <c r="BD23" i="6"/>
  <c r="BD7" i="6"/>
  <c r="Y80" i="6"/>
  <c r="AR50" i="6"/>
  <c r="AS83" i="6" s="1"/>
  <c r="Y233" i="6"/>
  <c r="BC38" i="6"/>
  <c r="BD71" i="6" s="1"/>
  <c r="AS20" i="6"/>
  <c r="AS4" i="6"/>
  <c r="AS33" i="6"/>
  <c r="AS17" i="6"/>
  <c r="W68" i="6"/>
  <c r="X68" i="6" s="1"/>
  <c r="AQ54" i="6"/>
  <c r="BG22" i="6" s="1"/>
  <c r="BG38" i="6" s="1"/>
  <c r="BH71" i="6" s="1"/>
  <c r="AR21" i="6"/>
  <c r="AR5" i="6"/>
  <c r="Y248" i="6"/>
  <c r="BD38" i="6"/>
  <c r="BE71" i="6" s="1"/>
  <c r="AP54" i="6"/>
  <c r="BF22" i="6" s="1"/>
  <c r="BF38" i="6" s="1"/>
  <c r="BG71" i="6" s="1"/>
  <c r="AO22" i="6"/>
  <c r="AO6" i="6"/>
  <c r="BZ16" i="6"/>
  <c r="CQ16" i="6" s="1"/>
  <c r="BI16" i="6"/>
  <c r="AR47" i="6"/>
  <c r="AS80" i="6" s="1"/>
  <c r="Y77" i="6"/>
  <c r="AS23" i="6"/>
  <c r="AS7" i="6"/>
  <c r="AS31" i="6"/>
  <c r="AS15" i="6"/>
  <c r="AQ22" i="6"/>
  <c r="AQ6" i="6"/>
  <c r="Y79" i="6"/>
  <c r="AR49" i="6"/>
  <c r="AS82" i="6" s="1"/>
  <c r="AP22" i="6"/>
  <c r="AP6" i="6"/>
  <c r="BW5" i="6"/>
  <c r="CN5" i="6" s="1"/>
  <c r="BF5" i="6"/>
  <c r="Y76" i="6"/>
  <c r="AR46" i="6"/>
  <c r="AS79" i="6" s="1"/>
  <c r="BZ18" i="6"/>
  <c r="CQ18" i="6" s="1"/>
  <c r="BI18" i="6"/>
  <c r="AS5" i="6"/>
  <c r="AS21" i="6"/>
  <c r="AS14" i="6"/>
  <c r="AS30" i="6"/>
  <c r="AS18" i="6"/>
  <c r="AS34" i="6"/>
  <c r="BY5" i="6"/>
  <c r="CP5" i="6" s="1"/>
  <c r="BH5" i="6"/>
  <c r="BZ17" i="6"/>
  <c r="CQ17" i="6" s="1"/>
  <c r="BI17" i="6"/>
  <c r="W67" i="6"/>
  <c r="X67" i="6" s="1"/>
  <c r="BT6" i="6"/>
  <c r="CK6" i="6"/>
  <c r="DB6" i="6" s="1"/>
  <c r="W23" i="6"/>
  <c r="X23" i="6" s="1"/>
  <c r="Y78" i="6"/>
  <c r="AR48" i="6"/>
  <c r="AS81" i="6" s="1"/>
  <c r="W66" i="6"/>
  <c r="X66" i="6" s="1"/>
  <c r="CA6" i="6"/>
  <c r="CR6" i="6" s="1"/>
  <c r="BJ6" i="6"/>
  <c r="AO37" i="6"/>
  <c r="AP70" i="6" s="1"/>
  <c r="Y22" i="6"/>
  <c r="E23" i="6"/>
  <c r="Z7" i="6" s="1"/>
  <c r="AA54" i="6" s="1"/>
  <c r="AB54" i="6" s="1"/>
  <c r="AV24" i="5"/>
  <c r="AV8" i="5"/>
  <c r="AU33" i="5"/>
  <c r="AU17" i="5"/>
  <c r="Y110" i="5"/>
  <c r="AT50" i="5"/>
  <c r="AU83" i="5" s="1"/>
  <c r="Y108" i="5"/>
  <c r="AT48" i="5"/>
  <c r="AU81" i="5" s="1"/>
  <c r="Y84" i="5"/>
  <c r="AS39" i="5"/>
  <c r="AT72" i="5" s="1"/>
  <c r="AU23" i="5"/>
  <c r="AU7" i="5"/>
  <c r="AQ55" i="5"/>
  <c r="BG23" i="5" s="1"/>
  <c r="BG39" i="5" s="1"/>
  <c r="BH72" i="5" s="1"/>
  <c r="AU21" i="5"/>
  <c r="AU5" i="5"/>
  <c r="AU34" i="5"/>
  <c r="AU18" i="5"/>
  <c r="C24" i="5"/>
  <c r="W25" i="5" s="1"/>
  <c r="X25" i="5" s="1"/>
  <c r="AS24" i="5"/>
  <c r="AS8" i="5"/>
  <c r="BC24" i="5"/>
  <c r="BC8" i="5"/>
  <c r="B25" i="5"/>
  <c r="W39" i="5"/>
  <c r="X39" i="5" s="1"/>
  <c r="BZ6" i="5"/>
  <c r="CQ6" i="5" s="1"/>
  <c r="BI6" i="5"/>
  <c r="Y107" i="5"/>
  <c r="AT47" i="5"/>
  <c r="AU80" i="5" s="1"/>
  <c r="CK7" i="5"/>
  <c r="DB7" i="5" s="1"/>
  <c r="BT7" i="5"/>
  <c r="BK17" i="5"/>
  <c r="CB17" i="5"/>
  <c r="CS17" i="5" s="1"/>
  <c r="Y106" i="5"/>
  <c r="AT46" i="5"/>
  <c r="AU79" i="5" s="1"/>
  <c r="F24" i="5"/>
  <c r="AT8" i="5"/>
  <c r="AT24" i="5"/>
  <c r="Y68" i="5"/>
  <c r="AR38" i="5"/>
  <c r="AS71" i="5" s="1"/>
  <c r="Y99" i="5"/>
  <c r="AT39" i="5"/>
  <c r="AU72" i="5" s="1"/>
  <c r="AU20" i="5"/>
  <c r="AU4" i="5"/>
  <c r="AU31" i="5"/>
  <c r="AU15" i="5"/>
  <c r="CB4" i="5"/>
  <c r="CS4" i="5" s="1"/>
  <c r="BK4" i="5"/>
  <c r="CB6" i="5"/>
  <c r="CS6" i="5" s="1"/>
  <c r="BK6" i="5"/>
  <c r="D24" i="5"/>
  <c r="CB15" i="5"/>
  <c r="CS15" i="5" s="1"/>
  <c r="BK15" i="5"/>
  <c r="Y234" i="5"/>
  <c r="BC39" i="5"/>
  <c r="BD72" i="5" s="1"/>
  <c r="Y109" i="5"/>
  <c r="AT49" i="5"/>
  <c r="AU82" i="5" s="1"/>
  <c r="AU22" i="5"/>
  <c r="AU6" i="5"/>
  <c r="AE3" i="5"/>
  <c r="BM3" i="5" s="1"/>
  <c r="CU3" i="5" s="1"/>
  <c r="Y97" i="5"/>
  <c r="AT37" i="5"/>
  <c r="AU70" i="5" s="1"/>
  <c r="CB14" i="5"/>
  <c r="CS14" i="5" s="1"/>
  <c r="BK14" i="5"/>
  <c r="CL7" i="5"/>
  <c r="DC7" i="5" s="1"/>
  <c r="BU7" i="5"/>
  <c r="Y249" i="5"/>
  <c r="BD39" i="5"/>
  <c r="BE72" i="5" s="1"/>
  <c r="W54" i="5"/>
  <c r="X54" i="5" s="1"/>
  <c r="AU16" i="5"/>
  <c r="AU32" i="5"/>
  <c r="AU30" i="5"/>
  <c r="AU14" i="5"/>
  <c r="Y96" i="5"/>
  <c r="AT36" i="5"/>
  <c r="AU69" i="5" s="1"/>
  <c r="Y98" i="5"/>
  <c r="AT38" i="5"/>
  <c r="AU71" i="5" s="1"/>
  <c r="BD24" i="5"/>
  <c r="BD8" i="5"/>
  <c r="E24" i="5"/>
  <c r="AU8" i="5"/>
  <c r="AU24" i="5"/>
  <c r="AP55" i="5"/>
  <c r="BF23" i="5" s="1"/>
  <c r="BF39" i="5" s="1"/>
  <c r="BG72" i="5" s="1"/>
  <c r="CB7" i="5"/>
  <c r="CS7" i="5" s="1"/>
  <c r="BK7" i="5"/>
  <c r="CB18" i="5"/>
  <c r="CS18" i="5" s="1"/>
  <c r="BK18" i="5"/>
  <c r="CB16" i="5"/>
  <c r="CS16" i="5" s="1"/>
  <c r="BK16" i="5"/>
  <c r="CA7" i="5"/>
  <c r="CR7" i="5" s="1"/>
  <c r="BJ7" i="5"/>
  <c r="CB5" i="5"/>
  <c r="CS5" i="5" s="1"/>
  <c r="BK5" i="5"/>
  <c r="AO55" i="5"/>
  <c r="BE23" i="5" s="1"/>
  <c r="BE39" i="5" s="1"/>
  <c r="BF72" i="5" s="1"/>
  <c r="AT34" i="4"/>
  <c r="AT18" i="4"/>
  <c r="E24" i="4"/>
  <c r="Z8" i="4" s="1"/>
  <c r="AA55" i="4" s="1"/>
  <c r="AB55" i="4" s="1"/>
  <c r="D24" i="4"/>
  <c r="Y8" i="4" s="1"/>
  <c r="AA40" i="4" s="1"/>
  <c r="AB40" i="4" s="1"/>
  <c r="AP23" i="4"/>
  <c r="AP7" i="4"/>
  <c r="AQ23" i="4"/>
  <c r="AQ7" i="4"/>
  <c r="Y66" i="4"/>
  <c r="AR36" i="4"/>
  <c r="AS69" i="4" s="1"/>
  <c r="Y81" i="4"/>
  <c r="AS36" i="4"/>
  <c r="AT69" i="4" s="1"/>
  <c r="Y234" i="4"/>
  <c r="BC39" i="4"/>
  <c r="BD72" i="4" s="1"/>
  <c r="CA16" i="4"/>
  <c r="CR16" i="4" s="1"/>
  <c r="BJ16" i="4"/>
  <c r="BZ5" i="4"/>
  <c r="CQ5" i="4" s="1"/>
  <c r="BI5" i="4"/>
  <c r="AT22" i="4"/>
  <c r="AT6" i="4"/>
  <c r="AT20" i="4"/>
  <c r="AT4" i="4"/>
  <c r="AD3" i="4"/>
  <c r="BL3" i="4" s="1"/>
  <c r="CT3" i="4" s="1"/>
  <c r="BC24" i="4"/>
  <c r="BC8" i="4"/>
  <c r="C24" i="4"/>
  <c r="X8" i="4" s="1"/>
  <c r="AA25" i="4" s="1"/>
  <c r="AB25" i="4" s="1"/>
  <c r="CL7" i="4"/>
  <c r="DC7" i="4" s="1"/>
  <c r="BU7" i="4"/>
  <c r="CA18" i="4"/>
  <c r="CR18" i="4" s="1"/>
  <c r="BJ18" i="4"/>
  <c r="CA5" i="4"/>
  <c r="CR5" i="4" s="1"/>
  <c r="BJ5" i="4"/>
  <c r="CB7" i="4"/>
  <c r="CS7" i="4" s="1"/>
  <c r="BK7" i="4"/>
  <c r="W39" i="4"/>
  <c r="X39" i="4" s="1"/>
  <c r="W54" i="4"/>
  <c r="X54" i="4" s="1"/>
  <c r="BY4" i="4"/>
  <c r="CP4" i="4" s="1"/>
  <c r="BH4" i="4"/>
  <c r="CA17" i="4"/>
  <c r="CR17" i="4" s="1"/>
  <c r="BJ17" i="4"/>
  <c r="BF6" i="4"/>
  <c r="Y93" i="4"/>
  <c r="AS48" i="4"/>
  <c r="AT81" i="4" s="1"/>
  <c r="Y67" i="4"/>
  <c r="AR37" i="4"/>
  <c r="AS70" i="4" s="1"/>
  <c r="BD24" i="4"/>
  <c r="BD8" i="4"/>
  <c r="AT32" i="4"/>
  <c r="AT16" i="4"/>
  <c r="AT33" i="4"/>
  <c r="AT17" i="4"/>
  <c r="AT24" i="4"/>
  <c r="AT8" i="4"/>
  <c r="Y249" i="4"/>
  <c r="BD39" i="4"/>
  <c r="BE72" i="4" s="1"/>
  <c r="Y95" i="4"/>
  <c r="AS50" i="4"/>
  <c r="AT83" i="4" s="1"/>
  <c r="Y82" i="4"/>
  <c r="AS37" i="4"/>
  <c r="AT70" i="4" s="1"/>
  <c r="Y99" i="4"/>
  <c r="AT39" i="4"/>
  <c r="AU72" i="4" s="1"/>
  <c r="AP55" i="4"/>
  <c r="BF23" i="4" s="1"/>
  <c r="BF39" i="4" s="1"/>
  <c r="BG72" i="4" s="1"/>
  <c r="AQ55" i="4"/>
  <c r="BG23" i="4" s="1"/>
  <c r="BG39" i="4" s="1"/>
  <c r="BH72" i="4" s="1"/>
  <c r="Y51" i="4"/>
  <c r="AQ36" i="4"/>
  <c r="AR69" i="4" s="1"/>
  <c r="Y94" i="4"/>
  <c r="AS49" i="4"/>
  <c r="AT82" i="4" s="1"/>
  <c r="AR23" i="4"/>
  <c r="AR7" i="4"/>
  <c r="CA7" i="4"/>
  <c r="CR7" i="4" s="1"/>
  <c r="BJ7" i="4"/>
  <c r="BY6" i="4"/>
  <c r="CP6" i="4" s="1"/>
  <c r="BH6" i="4"/>
  <c r="Y92" i="4"/>
  <c r="AS47" i="4"/>
  <c r="AT80" i="4" s="1"/>
  <c r="F24" i="4"/>
  <c r="AA8" i="4" s="1"/>
  <c r="AA70" i="4" s="1"/>
  <c r="AB70" i="4" s="1"/>
  <c r="Y91" i="4"/>
  <c r="AS46" i="4"/>
  <c r="AT79" i="4" s="1"/>
  <c r="AT30" i="4"/>
  <c r="AT14" i="4"/>
  <c r="AU24" i="4"/>
  <c r="AU8" i="4"/>
  <c r="B25" i="4"/>
  <c r="AM25" i="4" s="1"/>
  <c r="AN25" i="4" s="1"/>
  <c r="AN41" i="4" s="1"/>
  <c r="AO74" i="4" s="1"/>
  <c r="CA15" i="4"/>
  <c r="CR15" i="4" s="1"/>
  <c r="BJ15" i="4"/>
  <c r="AT31" i="4"/>
  <c r="AT15" i="4"/>
  <c r="AT21" i="4"/>
  <c r="AT5" i="4"/>
  <c r="AS24" i="4"/>
  <c r="AS8" i="4"/>
  <c r="CA14" i="4"/>
  <c r="CR14" i="4" s="1"/>
  <c r="BJ14" i="4"/>
  <c r="BZ4" i="4"/>
  <c r="CQ4" i="4" s="1"/>
  <c r="BI4" i="4"/>
  <c r="CA4" i="4"/>
  <c r="CR4" i="4" s="1"/>
  <c r="BJ4" i="4"/>
  <c r="CK7" i="4"/>
  <c r="DB7" i="4" s="1"/>
  <c r="BT7" i="4"/>
  <c r="AR55" i="4"/>
  <c r="BH23" i="4" s="1"/>
  <c r="BH39" i="4" s="1"/>
  <c r="BI72" i="4" s="1"/>
  <c r="AO7" i="4"/>
  <c r="AO23" i="4"/>
  <c r="Y84" i="4"/>
  <c r="AS39" i="4"/>
  <c r="AT72" i="4" s="1"/>
  <c r="AQ38" i="4"/>
  <c r="AR71" i="4" s="1"/>
  <c r="Y53" i="4"/>
  <c r="Y7" i="2"/>
  <c r="W24" i="2"/>
  <c r="X24" i="2" s="1"/>
  <c r="AO55" i="2"/>
  <c r="BE23" i="2" s="1"/>
  <c r="BE39" i="2" s="1"/>
  <c r="BF72" i="2" s="1"/>
  <c r="W39" i="2"/>
  <c r="X39" i="2" s="1"/>
  <c r="AQ55" i="2"/>
  <c r="BG23" i="2" s="1"/>
  <c r="BG39" i="2" s="1"/>
  <c r="BH72" i="2" s="1"/>
  <c r="W54" i="2"/>
  <c r="X54" i="2" s="1"/>
  <c r="AR55" i="2"/>
  <c r="BH23" i="2" s="1"/>
  <c r="BH39" i="2" s="1"/>
  <c r="BI72" i="2" s="1"/>
  <c r="W69" i="2"/>
  <c r="X69" i="2" s="1"/>
  <c r="Y51" i="2"/>
  <c r="AQ36" i="2"/>
  <c r="AR69" i="2" s="1"/>
  <c r="Y23" i="2"/>
  <c r="AO38" i="2"/>
  <c r="AP71" i="2" s="1"/>
  <c r="Y233" i="2"/>
  <c r="BC38" i="2"/>
  <c r="BD71" i="2" s="1"/>
  <c r="W221" i="2"/>
  <c r="X221" i="2" s="1"/>
  <c r="BH5" i="2"/>
  <c r="Z7" i="2"/>
  <c r="D24" i="2"/>
  <c r="BT6" i="2"/>
  <c r="CK6" i="2"/>
  <c r="DB6" i="2" s="1"/>
  <c r="BF6" i="2"/>
  <c r="BW6" i="2"/>
  <c r="CN6" i="2" s="1"/>
  <c r="AQ6" i="2"/>
  <c r="F24" i="2"/>
  <c r="E24" i="2"/>
  <c r="C24" i="2"/>
  <c r="X8" i="2" s="1"/>
  <c r="AA25" i="2" s="1"/>
  <c r="AB25" i="2" s="1"/>
  <c r="AS23" i="2"/>
  <c r="AS7" i="2"/>
  <c r="B24" i="2"/>
  <c r="AM24" i="2" s="1"/>
  <c r="AN24" i="2" s="1"/>
  <c r="AN40" i="2" s="1"/>
  <c r="AO73" i="2" s="1"/>
  <c r="AL8" i="2"/>
  <c r="AA235" i="2" s="1"/>
  <c r="AB235" i="2" s="1"/>
  <c r="AB8" i="2"/>
  <c r="AA85" i="2" s="1"/>
  <c r="AB85" i="2" s="1"/>
  <c r="AM8" i="2"/>
  <c r="AA250" i="2" s="1"/>
  <c r="AB250" i="2" s="1"/>
  <c r="AR20" i="2"/>
  <c r="AR4" i="2"/>
  <c r="BD7" i="2"/>
  <c r="BD23" i="2"/>
  <c r="AR7" i="2"/>
  <c r="AR23" i="2"/>
  <c r="AR5" i="2"/>
  <c r="AR21" i="2"/>
  <c r="AO7" i="2"/>
  <c r="AO23" i="2"/>
  <c r="AB4" i="2"/>
  <c r="AA81" i="2" s="1"/>
  <c r="AB81" i="2" s="1"/>
  <c r="AB5" i="2"/>
  <c r="AA82" i="2" s="1"/>
  <c r="AB82" i="2" s="1"/>
  <c r="AB6" i="2"/>
  <c r="AA83" i="2" s="1"/>
  <c r="AB83" i="2" s="1"/>
  <c r="AR22" i="2"/>
  <c r="AR6" i="2"/>
  <c r="BC23" i="2"/>
  <c r="BC7" i="2"/>
  <c r="AB3" i="2"/>
  <c r="BJ3" i="2" s="1"/>
  <c r="CR3" i="2" s="1"/>
  <c r="AO44" i="7" l="1"/>
  <c r="AP77" i="7" s="1"/>
  <c r="AQ38" i="5"/>
  <c r="AR71" i="5" s="1"/>
  <c r="AP38" i="4"/>
  <c r="AQ71" i="4" s="1"/>
  <c r="R55" i="9"/>
  <c r="J58" i="9" s="1"/>
  <c r="R51" i="9"/>
  <c r="J56" i="9" s="1"/>
  <c r="R54" i="9"/>
  <c r="J59" i="9" s="1"/>
  <c r="R52" i="9"/>
  <c r="J55" i="9" s="1"/>
  <c r="R53" i="9"/>
  <c r="J57" i="9" s="1"/>
  <c r="AR37" i="5"/>
  <c r="AS70" i="5" s="1"/>
  <c r="AO38" i="5"/>
  <c r="AP71" i="5" s="1"/>
  <c r="Y38" i="5"/>
  <c r="Y164" i="7"/>
  <c r="AQ38" i="2"/>
  <c r="AR71" i="2" s="1"/>
  <c r="AO7" i="5"/>
  <c r="BW7" i="5" s="1"/>
  <c r="CN7" i="5" s="1"/>
  <c r="AA24" i="5"/>
  <c r="AB24" i="5" s="1"/>
  <c r="AQ23" i="2"/>
  <c r="Y54" i="2" s="1"/>
  <c r="AA54" i="2"/>
  <c r="AB54" i="2" s="1"/>
  <c r="AR23" i="5"/>
  <c r="Y69" i="5" s="1"/>
  <c r="AA69" i="5"/>
  <c r="AB69" i="5" s="1"/>
  <c r="AQ23" i="5"/>
  <c r="AQ39" i="5" s="1"/>
  <c r="AR72" i="5" s="1"/>
  <c r="AA54" i="5"/>
  <c r="AB54" i="5" s="1"/>
  <c r="AP7" i="5"/>
  <c r="BX7" i="5" s="1"/>
  <c r="CO7" i="5" s="1"/>
  <c r="AA39" i="5"/>
  <c r="AB39" i="5" s="1"/>
  <c r="AP7" i="2"/>
  <c r="BG7" i="2" s="1"/>
  <c r="AA39" i="2"/>
  <c r="AB39" i="2" s="1"/>
  <c r="AO38" i="4"/>
  <c r="AP71" i="4" s="1"/>
  <c r="BZ5" i="5"/>
  <c r="CQ5" i="5" s="1"/>
  <c r="Y38" i="2"/>
  <c r="BO12" i="7"/>
  <c r="AO61" i="7"/>
  <c r="BE29" i="7" s="1"/>
  <c r="BE45" i="7" s="1"/>
  <c r="BF78" i="7" s="1"/>
  <c r="W30" i="7"/>
  <c r="X30" i="7" s="1"/>
  <c r="BG6" i="4"/>
  <c r="BG6" i="5"/>
  <c r="BW6" i="5"/>
  <c r="CN6" i="5" s="1"/>
  <c r="AQ61" i="7"/>
  <c r="BG29" i="7" s="1"/>
  <c r="BG45" i="7" s="1"/>
  <c r="BH78" i="7" s="1"/>
  <c r="AP23" i="5"/>
  <c r="Y39" i="5" s="1"/>
  <c r="AO23" i="5"/>
  <c r="Y24" i="5" s="1"/>
  <c r="AP23" i="2"/>
  <c r="Y39" i="2" s="1"/>
  <c r="BH6" i="5"/>
  <c r="W60" i="7"/>
  <c r="X60" i="7" s="1"/>
  <c r="W75" i="7"/>
  <c r="X75" i="7" s="1"/>
  <c r="Y74" i="7"/>
  <c r="AR7" i="5"/>
  <c r="BZ7" i="5" s="1"/>
  <c r="CQ7" i="5" s="1"/>
  <c r="BF12" i="7"/>
  <c r="AP61" i="7"/>
  <c r="BF29" i="7" s="1"/>
  <c r="BF45" i="7" s="1"/>
  <c r="BG78" i="7" s="1"/>
  <c r="W45" i="7"/>
  <c r="X45" i="7" s="1"/>
  <c r="W44" i="7"/>
  <c r="X44" i="7" s="1"/>
  <c r="BI12" i="7"/>
  <c r="AP60" i="7"/>
  <c r="BF28" i="7" s="1"/>
  <c r="BF44" i="7" s="1"/>
  <c r="BG77" i="7" s="1"/>
  <c r="AP29" i="7"/>
  <c r="Y45" i="7" s="1"/>
  <c r="AP13" i="7"/>
  <c r="BG13" i="7" s="1"/>
  <c r="AQ29" i="7"/>
  <c r="Y60" i="7" s="1"/>
  <c r="AQ13" i="7"/>
  <c r="BY13" i="7" s="1"/>
  <c r="CP13" i="7" s="1"/>
  <c r="AR29" i="7"/>
  <c r="Y75" i="7" s="1"/>
  <c r="AR13" i="7"/>
  <c r="BZ13" i="7" s="1"/>
  <c r="CQ13" i="7" s="1"/>
  <c r="AO29" i="7"/>
  <c r="AO45" i="7" s="1"/>
  <c r="AP78" i="7" s="1"/>
  <c r="AO13" i="7"/>
  <c r="BF13" i="7" s="1"/>
  <c r="Y239" i="7"/>
  <c r="BC44" i="7"/>
  <c r="BD77" i="7" s="1"/>
  <c r="BC29" i="7"/>
  <c r="BC13" i="7"/>
  <c r="AU29" i="7"/>
  <c r="AU13" i="7"/>
  <c r="Y134" i="7"/>
  <c r="AV44" i="7"/>
  <c r="AW77" i="7" s="1"/>
  <c r="W59" i="7"/>
  <c r="X59" i="7" s="1"/>
  <c r="BY10" i="7"/>
  <c r="CP10" i="7" s="1"/>
  <c r="BH10" i="7"/>
  <c r="BK12" i="7"/>
  <c r="CB12" i="7"/>
  <c r="CS12" i="7" s="1"/>
  <c r="CL12" i="7"/>
  <c r="DC12" i="7" s="1"/>
  <c r="BU12" i="7"/>
  <c r="BL12" i="7"/>
  <c r="CC12" i="7"/>
  <c r="CT12" i="7" s="1"/>
  <c r="AT29" i="7"/>
  <c r="AT13" i="7"/>
  <c r="BD29" i="7"/>
  <c r="BD13" i="7"/>
  <c r="AY13" i="7"/>
  <c r="AY29" i="7"/>
  <c r="CA12" i="7"/>
  <c r="CR12" i="7" s="1"/>
  <c r="BJ12" i="7"/>
  <c r="AQ60" i="7"/>
  <c r="BG28" i="7" s="1"/>
  <c r="BG44" i="7" s="1"/>
  <c r="BH77" i="7" s="1"/>
  <c r="Y57" i="7"/>
  <c r="AQ42" i="7"/>
  <c r="AR75" i="7" s="1"/>
  <c r="Y104" i="7"/>
  <c r="AT44" i="7"/>
  <c r="AU77" i="7" s="1"/>
  <c r="AP28" i="7"/>
  <c r="AP12" i="7"/>
  <c r="Y254" i="7"/>
  <c r="BD44" i="7"/>
  <c r="BE77" i="7" s="1"/>
  <c r="AU44" i="7"/>
  <c r="AV77" i="7" s="1"/>
  <c r="Y119" i="7"/>
  <c r="AW13" i="7"/>
  <c r="AW29" i="7"/>
  <c r="AX13" i="7"/>
  <c r="AX29" i="7"/>
  <c r="Y89" i="7"/>
  <c r="AS44" i="7"/>
  <c r="AT77" i="7" s="1"/>
  <c r="Y149" i="7"/>
  <c r="AW44" i="7"/>
  <c r="AX77" i="7" s="1"/>
  <c r="BX10" i="7"/>
  <c r="CO10" i="7" s="1"/>
  <c r="BG10" i="7"/>
  <c r="CK12" i="7"/>
  <c r="DB12" i="7" s="1"/>
  <c r="BT12" i="7"/>
  <c r="AV13" i="7"/>
  <c r="AV29" i="7"/>
  <c r="AS29" i="7"/>
  <c r="AS13" i="7"/>
  <c r="BM12" i="7"/>
  <c r="CD12" i="7"/>
  <c r="CU12" i="7" s="1"/>
  <c r="AQ28" i="7"/>
  <c r="AQ12" i="7"/>
  <c r="CE12" i="7"/>
  <c r="CV12" i="7" s="1"/>
  <c r="BN12" i="7"/>
  <c r="AP42" i="7"/>
  <c r="AQ75" i="7" s="1"/>
  <c r="Y42" i="7"/>
  <c r="W39" i="6"/>
  <c r="X39" i="6" s="1"/>
  <c r="AP55" i="6"/>
  <c r="BF23" i="6" s="1"/>
  <c r="BF39" i="6" s="1"/>
  <c r="BG72" i="6" s="1"/>
  <c r="AE9" i="6"/>
  <c r="AA131" i="6" s="1"/>
  <c r="AB131" i="6" s="1"/>
  <c r="AI9" i="6"/>
  <c r="AA191" i="6" s="1"/>
  <c r="AB191" i="6" s="1"/>
  <c r="AM9" i="6"/>
  <c r="AA251" i="6" s="1"/>
  <c r="AB251" i="6" s="1"/>
  <c r="AB9" i="6"/>
  <c r="AA86" i="6" s="1"/>
  <c r="AB86" i="6" s="1"/>
  <c r="AF9" i="6"/>
  <c r="AA146" i="6" s="1"/>
  <c r="AB146" i="6" s="1"/>
  <c r="AJ9" i="6"/>
  <c r="AA206" i="6" s="1"/>
  <c r="AB206" i="6" s="1"/>
  <c r="AC9" i="6"/>
  <c r="AA101" i="6" s="1"/>
  <c r="AB101" i="6" s="1"/>
  <c r="AG9" i="6"/>
  <c r="AA161" i="6" s="1"/>
  <c r="AB161" i="6" s="1"/>
  <c r="AK9" i="6"/>
  <c r="AA221" i="6" s="1"/>
  <c r="AB221" i="6" s="1"/>
  <c r="AD9" i="6"/>
  <c r="AA116" i="6" s="1"/>
  <c r="AB116" i="6" s="1"/>
  <c r="AH9" i="6"/>
  <c r="AA176" i="6" s="1"/>
  <c r="AB176" i="6" s="1"/>
  <c r="AL9" i="6"/>
  <c r="AA236" i="6" s="1"/>
  <c r="AB236" i="6" s="1"/>
  <c r="AO56" i="4"/>
  <c r="BE24" i="4" s="1"/>
  <c r="BE40" i="4" s="1"/>
  <c r="BF73" i="4" s="1"/>
  <c r="Y68" i="4"/>
  <c r="AR38" i="4"/>
  <c r="AS71" i="4" s="1"/>
  <c r="AL10" i="4"/>
  <c r="AA237" i="4" s="1"/>
  <c r="AB237" i="4" s="1"/>
  <c r="AH10" i="4"/>
  <c r="AA177" i="4" s="1"/>
  <c r="AB177" i="4" s="1"/>
  <c r="AD10" i="4"/>
  <c r="AA117" i="4" s="1"/>
  <c r="AB117" i="4" s="1"/>
  <c r="AM10" i="4"/>
  <c r="AA252" i="4" s="1"/>
  <c r="AB252" i="4" s="1"/>
  <c r="AI10" i="4"/>
  <c r="AA192" i="4" s="1"/>
  <c r="AB192" i="4" s="1"/>
  <c r="AE10" i="4"/>
  <c r="AA132" i="4" s="1"/>
  <c r="AB132" i="4" s="1"/>
  <c r="AJ10" i="4"/>
  <c r="AA207" i="4" s="1"/>
  <c r="AB207" i="4" s="1"/>
  <c r="AF10" i="4"/>
  <c r="AA147" i="4" s="1"/>
  <c r="AB147" i="4" s="1"/>
  <c r="AB10" i="4"/>
  <c r="AA87" i="4" s="1"/>
  <c r="AB87" i="4" s="1"/>
  <c r="AK10" i="4"/>
  <c r="AA222" i="4" s="1"/>
  <c r="AB222" i="4" s="1"/>
  <c r="AG10" i="4"/>
  <c r="AA162" i="4" s="1"/>
  <c r="AB162" i="4" s="1"/>
  <c r="AC10" i="4"/>
  <c r="AA102" i="4" s="1"/>
  <c r="AB102" i="4" s="1"/>
  <c r="AR56" i="4"/>
  <c r="BH24" i="4" s="1"/>
  <c r="BH40" i="4" s="1"/>
  <c r="BI73" i="4" s="1"/>
  <c r="W40" i="4"/>
  <c r="X40" i="4" s="1"/>
  <c r="BI6" i="4"/>
  <c r="BZ6" i="4"/>
  <c r="CQ6" i="4" s="1"/>
  <c r="AQ7" i="5"/>
  <c r="BY7" i="5" s="1"/>
  <c r="CP7" i="5" s="1"/>
  <c r="AA8" i="5"/>
  <c r="F40" i="5"/>
  <c r="X8" i="5"/>
  <c r="C40" i="5"/>
  <c r="Z8" i="5"/>
  <c r="E40" i="5"/>
  <c r="AM25" i="5"/>
  <c r="AN25" i="5" s="1"/>
  <c r="AN41" i="5" s="1"/>
  <c r="AO74" i="5" s="1"/>
  <c r="Y8" i="5"/>
  <c r="D40" i="5"/>
  <c r="W70" i="5"/>
  <c r="X70" i="5" s="1"/>
  <c r="AR56" i="5"/>
  <c r="BH24" i="5" s="1"/>
  <c r="BH40" i="5" s="1"/>
  <c r="BI73" i="5" s="1"/>
  <c r="AZ22" i="7"/>
  <c r="AZ6" i="7"/>
  <c r="CG10" i="7"/>
  <c r="CX10" i="7" s="1"/>
  <c r="BP10" i="7"/>
  <c r="CG14" i="7"/>
  <c r="CX14" i="7" s="1"/>
  <c r="BP14" i="7"/>
  <c r="CG18" i="7"/>
  <c r="CX18" i="7" s="1"/>
  <c r="BP18" i="7"/>
  <c r="AZ29" i="7"/>
  <c r="AZ13" i="7"/>
  <c r="AZ9" i="7"/>
  <c r="AZ25" i="7"/>
  <c r="AZ21" i="7"/>
  <c r="AZ5" i="7"/>
  <c r="AZ32" i="7"/>
  <c r="AZ16" i="7"/>
  <c r="AZ34" i="7"/>
  <c r="AZ18" i="7"/>
  <c r="Y171" i="7"/>
  <c r="AY36" i="7"/>
  <c r="AZ69" i="7" s="1"/>
  <c r="Y177" i="7"/>
  <c r="AY42" i="7"/>
  <c r="AZ75" i="7" s="1"/>
  <c r="Y173" i="7"/>
  <c r="AY38" i="7"/>
  <c r="AZ71" i="7" s="1"/>
  <c r="Y181" i="7"/>
  <c r="AY46" i="7"/>
  <c r="AZ79" i="7" s="1"/>
  <c r="Y182" i="7"/>
  <c r="AY47" i="7"/>
  <c r="AZ80" i="7" s="1"/>
  <c r="AZ17" i="7"/>
  <c r="AZ33" i="7"/>
  <c r="CG4" i="7"/>
  <c r="CX4" i="7" s="1"/>
  <c r="BP4" i="7"/>
  <c r="Y185" i="7"/>
  <c r="AY50" i="7"/>
  <c r="AZ83" i="7" s="1"/>
  <c r="AZ28" i="7"/>
  <c r="AZ12" i="7"/>
  <c r="AZ24" i="7"/>
  <c r="AZ8" i="7"/>
  <c r="AZ20" i="7"/>
  <c r="AZ4" i="7"/>
  <c r="AZ31" i="7"/>
  <c r="AZ15" i="7"/>
  <c r="CG9" i="7"/>
  <c r="CX9" i="7" s="1"/>
  <c r="BP9" i="7"/>
  <c r="CG5" i="7"/>
  <c r="CX5" i="7" s="1"/>
  <c r="BP5" i="7"/>
  <c r="CG17" i="7"/>
  <c r="CX17" i="7" s="1"/>
  <c r="BP17" i="7"/>
  <c r="CG7" i="7"/>
  <c r="CX7" i="7" s="1"/>
  <c r="BP7" i="7"/>
  <c r="BP8" i="7"/>
  <c r="CG8" i="7"/>
  <c r="CX8" i="7" s="1"/>
  <c r="Y183" i="7"/>
  <c r="AY48" i="7"/>
  <c r="AZ81" i="7" s="1"/>
  <c r="CG11" i="7"/>
  <c r="CX11" i="7" s="1"/>
  <c r="BP11" i="7"/>
  <c r="CG12" i="7"/>
  <c r="CX12" i="7" s="1"/>
  <c r="BP12" i="7"/>
  <c r="AZ26" i="7"/>
  <c r="AZ10" i="7"/>
  <c r="AZ30" i="7"/>
  <c r="AZ14" i="7"/>
  <c r="CG6" i="7"/>
  <c r="CX6" i="7" s="1"/>
  <c r="BP6" i="7"/>
  <c r="CG15" i="7"/>
  <c r="CX15" i="7" s="1"/>
  <c r="BP15" i="7"/>
  <c r="AZ27" i="7"/>
  <c r="AZ11" i="7"/>
  <c r="AZ23" i="7"/>
  <c r="AZ7" i="7"/>
  <c r="AJ3" i="7"/>
  <c r="BR3" i="7" s="1"/>
  <c r="CZ3" i="7" s="1"/>
  <c r="Y176" i="7"/>
  <c r="AY41" i="7"/>
  <c r="AZ74" i="7" s="1"/>
  <c r="Y172" i="7"/>
  <c r="AY37" i="7"/>
  <c r="AZ70" i="7" s="1"/>
  <c r="Y184" i="7"/>
  <c r="AY49" i="7"/>
  <c r="AZ82" i="7" s="1"/>
  <c r="Y174" i="7"/>
  <c r="AY39" i="7"/>
  <c r="AZ72" i="7" s="1"/>
  <c r="Y175" i="7"/>
  <c r="AY40" i="7"/>
  <c r="AZ73" i="7" s="1"/>
  <c r="CG16" i="7"/>
  <c r="CX16" i="7" s="1"/>
  <c r="BP16" i="7"/>
  <c r="Y178" i="7"/>
  <c r="AY43" i="7"/>
  <c r="AZ76" i="7" s="1"/>
  <c r="Y179" i="7"/>
  <c r="AY44" i="7"/>
  <c r="AZ77" i="7" s="1"/>
  <c r="AQ23" i="6"/>
  <c r="AQ7" i="6"/>
  <c r="Y53" i="6"/>
  <c r="AQ38" i="6"/>
  <c r="AR71" i="6" s="1"/>
  <c r="AT23" i="6"/>
  <c r="AT7" i="6"/>
  <c r="F24" i="6"/>
  <c r="AA8" i="6" s="1"/>
  <c r="AA70" i="6" s="1"/>
  <c r="AB70" i="6" s="1"/>
  <c r="AU8" i="6"/>
  <c r="AU24" i="6"/>
  <c r="BZ6" i="6"/>
  <c r="CQ6" i="6" s="1"/>
  <c r="BI6" i="6"/>
  <c r="AD3" i="6"/>
  <c r="BL3" i="6" s="1"/>
  <c r="CT3" i="6" s="1"/>
  <c r="AT30" i="6"/>
  <c r="AT14" i="6"/>
  <c r="W54" i="6"/>
  <c r="X54" i="6" s="1"/>
  <c r="Y91" i="6"/>
  <c r="AS46" i="6"/>
  <c r="AT79" i="6" s="1"/>
  <c r="CA15" i="6"/>
  <c r="CR15" i="6" s="1"/>
  <c r="BJ15" i="6"/>
  <c r="BW6" i="6"/>
  <c r="CN6" i="6" s="1"/>
  <c r="BF6" i="6"/>
  <c r="Y81" i="6"/>
  <c r="AS36" i="6"/>
  <c r="AT69" i="6" s="1"/>
  <c r="W24" i="6"/>
  <c r="X24" i="6" s="1"/>
  <c r="BD24" i="6"/>
  <c r="BD8" i="6"/>
  <c r="D24" i="6"/>
  <c r="Y8" i="6" s="1"/>
  <c r="AA40" i="6" s="1"/>
  <c r="AB40" i="6" s="1"/>
  <c r="AP23" i="6"/>
  <c r="AP7" i="6"/>
  <c r="AS48" i="6"/>
  <c r="AT81" i="6" s="1"/>
  <c r="Y93" i="6"/>
  <c r="CK7" i="6"/>
  <c r="DB7" i="6" s="1"/>
  <c r="BT7" i="6"/>
  <c r="AR55" i="6"/>
  <c r="BH23" i="6" s="1"/>
  <c r="BH39" i="6" s="1"/>
  <c r="BI72" i="6" s="1"/>
  <c r="Y68" i="6"/>
  <c r="AR38" i="6"/>
  <c r="AS71" i="6" s="1"/>
  <c r="AT34" i="6"/>
  <c r="AT18" i="6"/>
  <c r="AT31" i="6"/>
  <c r="AT15" i="6"/>
  <c r="CA18" i="6"/>
  <c r="CR18" i="6" s="1"/>
  <c r="BJ18" i="6"/>
  <c r="AQ55" i="6"/>
  <c r="BG23" i="6" s="1"/>
  <c r="BG39" i="6" s="1"/>
  <c r="BH72" i="6" s="1"/>
  <c r="CA14" i="6"/>
  <c r="CR14" i="6" s="1"/>
  <c r="BJ14" i="6"/>
  <c r="Y92" i="6"/>
  <c r="AS47" i="6"/>
  <c r="AT80" i="6" s="1"/>
  <c r="AO38" i="6"/>
  <c r="AP71" i="6" s="1"/>
  <c r="Y23" i="6"/>
  <c r="BZ5" i="6"/>
  <c r="CQ5" i="6" s="1"/>
  <c r="BI5" i="6"/>
  <c r="CA17" i="6"/>
  <c r="CR17" i="6" s="1"/>
  <c r="BJ17" i="6"/>
  <c r="CL7" i="6"/>
  <c r="DC7" i="6" s="1"/>
  <c r="BU7" i="6"/>
  <c r="AO23" i="6"/>
  <c r="AO7" i="6"/>
  <c r="C24" i="6"/>
  <c r="X8" i="6" s="1"/>
  <c r="AA25" i="6" s="1"/>
  <c r="AB25" i="6" s="1"/>
  <c r="E24" i="6"/>
  <c r="Z8" i="6" s="1"/>
  <c r="AA55" i="6" s="1"/>
  <c r="AB55" i="6" s="1"/>
  <c r="BC24" i="6"/>
  <c r="BC8" i="6"/>
  <c r="BZ4" i="6"/>
  <c r="CQ4" i="6" s="1"/>
  <c r="BI4" i="6"/>
  <c r="CA16" i="6"/>
  <c r="CR16" i="6" s="1"/>
  <c r="BJ16" i="6"/>
  <c r="Y234" i="6"/>
  <c r="BC39" i="6"/>
  <c r="BD72" i="6" s="1"/>
  <c r="W69" i="6"/>
  <c r="X69" i="6" s="1"/>
  <c r="AT22" i="6"/>
  <c r="AT6" i="6"/>
  <c r="AT32" i="6"/>
  <c r="AT16" i="6"/>
  <c r="CA5" i="6"/>
  <c r="CR5" i="6" s="1"/>
  <c r="BJ5" i="6"/>
  <c r="Y38" i="6"/>
  <c r="AP38" i="6"/>
  <c r="AQ71" i="6" s="1"/>
  <c r="Y84" i="6"/>
  <c r="AS39" i="6"/>
  <c r="AT72" i="6" s="1"/>
  <c r="CA4" i="6"/>
  <c r="CR4" i="6" s="1"/>
  <c r="BJ4" i="6"/>
  <c r="AS24" i="6"/>
  <c r="AS8" i="6"/>
  <c r="AR23" i="6"/>
  <c r="AR7" i="6"/>
  <c r="Y95" i="6"/>
  <c r="AS50" i="6"/>
  <c r="AT83" i="6" s="1"/>
  <c r="Y82" i="6"/>
  <c r="AS37" i="6"/>
  <c r="AT70" i="6" s="1"/>
  <c r="BX6" i="6"/>
  <c r="CO6" i="6" s="1"/>
  <c r="BG6" i="6"/>
  <c r="BY6" i="6"/>
  <c r="CP6" i="6" s="1"/>
  <c r="BH6" i="6"/>
  <c r="CA7" i="6"/>
  <c r="CR7" i="6" s="1"/>
  <c r="BJ7" i="6"/>
  <c r="Y67" i="6"/>
  <c r="AR37" i="6"/>
  <c r="AS70" i="6" s="1"/>
  <c r="Y94" i="6"/>
  <c r="AS49" i="6"/>
  <c r="AT82" i="6" s="1"/>
  <c r="Y249" i="6"/>
  <c r="BD39" i="6"/>
  <c r="BE72" i="6" s="1"/>
  <c r="AO55" i="6"/>
  <c r="BE23" i="6" s="1"/>
  <c r="BE39" i="6" s="1"/>
  <c r="BF72" i="6" s="1"/>
  <c r="B25" i="6"/>
  <c r="AM25" i="6" s="1"/>
  <c r="AN25" i="6" s="1"/>
  <c r="AN41" i="6" s="1"/>
  <c r="AO74" i="6" s="1"/>
  <c r="AT24" i="6"/>
  <c r="AT8" i="6"/>
  <c r="Y66" i="6"/>
  <c r="AR36" i="6"/>
  <c r="AS69" i="6" s="1"/>
  <c r="AT21" i="6"/>
  <c r="AT5" i="6"/>
  <c r="AT20" i="6"/>
  <c r="AT4" i="6"/>
  <c r="AT33" i="6"/>
  <c r="AT17" i="6"/>
  <c r="AW9" i="5"/>
  <c r="AW25" i="5"/>
  <c r="AV18" i="5"/>
  <c r="AV34" i="5"/>
  <c r="BL4" i="5"/>
  <c r="CC4" i="5"/>
  <c r="CT4" i="5" s="1"/>
  <c r="Y235" i="5"/>
  <c r="BC40" i="5"/>
  <c r="BD73" i="5" s="1"/>
  <c r="Y125" i="5"/>
  <c r="AU50" i="5"/>
  <c r="AV83" i="5" s="1"/>
  <c r="Y115" i="5"/>
  <c r="AU40" i="5"/>
  <c r="AV73" i="5" s="1"/>
  <c r="W55" i="5"/>
  <c r="X55" i="5" s="1"/>
  <c r="CC14" i="5"/>
  <c r="CT14" i="5" s="1"/>
  <c r="BL14" i="5"/>
  <c r="AV15" i="5"/>
  <c r="AV31" i="5"/>
  <c r="CC6" i="5"/>
  <c r="CT6" i="5" s="1"/>
  <c r="BL6" i="5"/>
  <c r="AP56" i="5"/>
  <c r="BF24" i="5" s="1"/>
  <c r="BF40" i="5" s="1"/>
  <c r="BG73" i="5" s="1"/>
  <c r="Y111" i="5"/>
  <c r="AU36" i="5"/>
  <c r="AV69" i="5" s="1"/>
  <c r="CB8" i="5"/>
  <c r="CS8" i="5" s="1"/>
  <c r="BK8" i="5"/>
  <c r="BC25" i="5"/>
  <c r="BC9" i="5"/>
  <c r="AU25" i="5"/>
  <c r="AU9" i="5"/>
  <c r="AV9" i="5"/>
  <c r="AV25" i="5"/>
  <c r="AS25" i="5"/>
  <c r="AS9" i="5"/>
  <c r="CA8" i="5"/>
  <c r="CR8" i="5" s="1"/>
  <c r="BJ8" i="5"/>
  <c r="CC5" i="5"/>
  <c r="CT5" i="5" s="1"/>
  <c r="BL5" i="5"/>
  <c r="Y114" i="5"/>
  <c r="AU39" i="5"/>
  <c r="AV72" i="5" s="1"/>
  <c r="CC16" i="5"/>
  <c r="CT16" i="5" s="1"/>
  <c r="BL16" i="5"/>
  <c r="AV14" i="5"/>
  <c r="AV30" i="5"/>
  <c r="AT25" i="5"/>
  <c r="AT9" i="5"/>
  <c r="B26" i="5"/>
  <c r="CC8" i="5"/>
  <c r="CT8" i="5" s="1"/>
  <c r="BL8" i="5"/>
  <c r="AQ56" i="5"/>
  <c r="BG24" i="5" s="1"/>
  <c r="BG40" i="5" s="1"/>
  <c r="BH73" i="5" s="1"/>
  <c r="Y121" i="5"/>
  <c r="AU46" i="5"/>
  <c r="AV79" i="5" s="1"/>
  <c r="AV23" i="5"/>
  <c r="AV7" i="5"/>
  <c r="AV20" i="5"/>
  <c r="AV4" i="5"/>
  <c r="AV32" i="5"/>
  <c r="AV16" i="5"/>
  <c r="Y113" i="5"/>
  <c r="AU38" i="5"/>
  <c r="AV71" i="5" s="1"/>
  <c r="W40" i="5"/>
  <c r="X40" i="5" s="1"/>
  <c r="CC15" i="5"/>
  <c r="CT15" i="5" s="1"/>
  <c r="BL15" i="5"/>
  <c r="BD25" i="5"/>
  <c r="BD9" i="5"/>
  <c r="Y85" i="5"/>
  <c r="AS40" i="5"/>
  <c r="AT73" i="5" s="1"/>
  <c r="AO56" i="5"/>
  <c r="BE24" i="5" s="1"/>
  <c r="BE40" i="5" s="1"/>
  <c r="BF73" i="5" s="1"/>
  <c r="Y112" i="5"/>
  <c r="AU37" i="5"/>
  <c r="AV70" i="5" s="1"/>
  <c r="CC17" i="5"/>
  <c r="CT17" i="5" s="1"/>
  <c r="BL17" i="5"/>
  <c r="BM8" i="5"/>
  <c r="CD8" i="5"/>
  <c r="CU8" i="5" s="1"/>
  <c r="Y250" i="5"/>
  <c r="BD40" i="5"/>
  <c r="BE73" i="5" s="1"/>
  <c r="AV22" i="5"/>
  <c r="AV6" i="5"/>
  <c r="Y100" i="5"/>
  <c r="AT40" i="5"/>
  <c r="AU73" i="5" s="1"/>
  <c r="E25" i="5"/>
  <c r="F25" i="5"/>
  <c r="CC7" i="5"/>
  <c r="CT7" i="5" s="1"/>
  <c r="BL7" i="5"/>
  <c r="CL8" i="5"/>
  <c r="DC8" i="5" s="1"/>
  <c r="BU8" i="5"/>
  <c r="AU48" i="5"/>
  <c r="AV81" i="5" s="1"/>
  <c r="Y123" i="5"/>
  <c r="AV21" i="5"/>
  <c r="AV5" i="5"/>
  <c r="AF3" i="5"/>
  <c r="BN3" i="5" s="1"/>
  <c r="CV3" i="5" s="1"/>
  <c r="AV17" i="5"/>
  <c r="AV33" i="5"/>
  <c r="Y122" i="5"/>
  <c r="AU47" i="5"/>
  <c r="AV80" i="5" s="1"/>
  <c r="D25" i="5"/>
  <c r="C25" i="5"/>
  <c r="W26" i="5" s="1"/>
  <c r="X26" i="5" s="1"/>
  <c r="BT8" i="5"/>
  <c r="CK8" i="5"/>
  <c r="DB8" i="5" s="1"/>
  <c r="CC18" i="5"/>
  <c r="CT18" i="5" s="1"/>
  <c r="BL18" i="5"/>
  <c r="Y124" i="5"/>
  <c r="AU49" i="5"/>
  <c r="AV82" i="5" s="1"/>
  <c r="Y130" i="5"/>
  <c r="AV40" i="5"/>
  <c r="AW73" i="5" s="1"/>
  <c r="Y107" i="4"/>
  <c r="AT47" i="4"/>
  <c r="AU80" i="4" s="1"/>
  <c r="E25" i="4"/>
  <c r="Z9" i="4" s="1"/>
  <c r="AA56" i="4" s="1"/>
  <c r="AB56" i="4" s="1"/>
  <c r="CB14" i="4"/>
  <c r="CS14" i="4" s="1"/>
  <c r="BK14" i="4"/>
  <c r="Y69" i="4"/>
  <c r="AR39" i="4"/>
  <c r="AS72" i="4" s="1"/>
  <c r="Y250" i="4"/>
  <c r="BD40" i="4"/>
  <c r="BE73" i="4" s="1"/>
  <c r="AU22" i="4"/>
  <c r="AU6" i="4"/>
  <c r="AU21" i="4"/>
  <c r="AU5" i="4"/>
  <c r="BX7" i="4"/>
  <c r="CO7" i="4" s="1"/>
  <c r="BG7" i="4"/>
  <c r="AQ24" i="4"/>
  <c r="AQ8" i="4"/>
  <c r="CB5" i="4"/>
  <c r="CS5" i="4" s="1"/>
  <c r="BK5" i="4"/>
  <c r="F25" i="4"/>
  <c r="AA9" i="4" s="1"/>
  <c r="AA71" i="4" s="1"/>
  <c r="AB71" i="4" s="1"/>
  <c r="BD25" i="4"/>
  <c r="BD9" i="4"/>
  <c r="Y106" i="4"/>
  <c r="AT46" i="4"/>
  <c r="AU79" i="4" s="1"/>
  <c r="CB8" i="4"/>
  <c r="CS8" i="4" s="1"/>
  <c r="BK8" i="4"/>
  <c r="CB16" i="4"/>
  <c r="CS16" i="4" s="1"/>
  <c r="BK16" i="4"/>
  <c r="CK8" i="4"/>
  <c r="DB8" i="4" s="1"/>
  <c r="BT8" i="4"/>
  <c r="AE3" i="4"/>
  <c r="BM3" i="4" s="1"/>
  <c r="CU3" i="4" s="1"/>
  <c r="AU30" i="4"/>
  <c r="AU14" i="4"/>
  <c r="AU34" i="4"/>
  <c r="AU18" i="4"/>
  <c r="Y98" i="4"/>
  <c r="AT38" i="4"/>
  <c r="AU71" i="4" s="1"/>
  <c r="Y39" i="4"/>
  <c r="AP39" i="4"/>
  <c r="AQ72" i="4" s="1"/>
  <c r="AP56" i="4"/>
  <c r="BF24" i="4" s="1"/>
  <c r="BF40" i="4" s="1"/>
  <c r="BG73" i="4" s="1"/>
  <c r="W55" i="4"/>
  <c r="X55" i="4" s="1"/>
  <c r="BW7" i="4"/>
  <c r="CN7" i="4" s="1"/>
  <c r="BF7" i="4"/>
  <c r="Y85" i="4"/>
  <c r="AS40" i="4"/>
  <c r="AT73" i="4" s="1"/>
  <c r="BC25" i="4"/>
  <c r="BC9" i="4"/>
  <c r="AU20" i="4"/>
  <c r="AU4" i="4"/>
  <c r="AU25" i="4"/>
  <c r="AU9" i="4"/>
  <c r="C25" i="4"/>
  <c r="X9" i="4" s="1"/>
  <c r="AA26" i="4" s="1"/>
  <c r="AB26" i="4" s="1"/>
  <c r="CC8" i="4"/>
  <c r="CT8" i="4" s="1"/>
  <c r="BL8" i="4"/>
  <c r="AR24" i="4"/>
  <c r="AR8" i="4"/>
  <c r="Y100" i="4"/>
  <c r="AT40" i="4"/>
  <c r="AU73" i="4" s="1"/>
  <c r="Y108" i="4"/>
  <c r="AT48" i="4"/>
  <c r="AU81" i="4" s="1"/>
  <c r="AO24" i="4"/>
  <c r="AO8" i="4"/>
  <c r="Y235" i="4"/>
  <c r="BC40" i="4"/>
  <c r="BD73" i="4" s="1"/>
  <c r="AU33" i="4"/>
  <c r="AU17" i="4"/>
  <c r="AU31" i="4"/>
  <c r="AU15" i="4"/>
  <c r="CB4" i="4"/>
  <c r="CS4" i="4" s="1"/>
  <c r="BK4" i="4"/>
  <c r="BY7" i="4"/>
  <c r="CP7" i="4" s="1"/>
  <c r="BH7" i="4"/>
  <c r="CB18" i="4"/>
  <c r="CS18" i="4" s="1"/>
  <c r="BK18" i="4"/>
  <c r="AT25" i="4"/>
  <c r="AT9" i="4"/>
  <c r="AS9" i="4"/>
  <c r="AS25" i="4"/>
  <c r="Y109" i="4"/>
  <c r="AT49" i="4"/>
  <c r="AU82" i="4" s="1"/>
  <c r="CB6" i="4"/>
  <c r="CS6" i="4" s="1"/>
  <c r="BK6" i="4"/>
  <c r="Y97" i="4"/>
  <c r="AT37" i="4"/>
  <c r="AU70" i="4" s="1"/>
  <c r="D25" i="4"/>
  <c r="Y9" i="4" s="1"/>
  <c r="AA41" i="4" s="1"/>
  <c r="AB41" i="4" s="1"/>
  <c r="Y24" i="4"/>
  <c r="AO39" i="4"/>
  <c r="AP72" i="4" s="1"/>
  <c r="CA8" i="4"/>
  <c r="CR8" i="4" s="1"/>
  <c r="BJ8" i="4"/>
  <c r="CB15" i="4"/>
  <c r="CS15" i="4" s="1"/>
  <c r="BK15" i="4"/>
  <c r="AV25" i="4"/>
  <c r="AV9" i="4"/>
  <c r="B26" i="4"/>
  <c r="AM26" i="4" s="1"/>
  <c r="AN26" i="4" s="1"/>
  <c r="AN42" i="4" s="1"/>
  <c r="AO75" i="4" s="1"/>
  <c r="Y115" i="4"/>
  <c r="AU40" i="4"/>
  <c r="AV73" i="4" s="1"/>
  <c r="W70" i="4"/>
  <c r="X70" i="4" s="1"/>
  <c r="BZ7" i="4"/>
  <c r="CQ7" i="4" s="1"/>
  <c r="BI7" i="4"/>
  <c r="CB17" i="4"/>
  <c r="CS17" i="4" s="1"/>
  <c r="BK17" i="4"/>
  <c r="CL8" i="4"/>
  <c r="DC8" i="4" s="1"/>
  <c r="BU8" i="4"/>
  <c r="W25" i="4"/>
  <c r="X25" i="4" s="1"/>
  <c r="AU23" i="4"/>
  <c r="AU7" i="4"/>
  <c r="AU32" i="4"/>
  <c r="AU16" i="4"/>
  <c r="AT36" i="4"/>
  <c r="AU69" i="4" s="1"/>
  <c r="Y96" i="4"/>
  <c r="Y54" i="4"/>
  <c r="AQ39" i="4"/>
  <c r="AR72" i="4" s="1"/>
  <c r="AP24" i="4"/>
  <c r="AP8" i="4"/>
  <c r="AQ56" i="4"/>
  <c r="BG24" i="4" s="1"/>
  <c r="BG40" i="4" s="1"/>
  <c r="BH73" i="4" s="1"/>
  <c r="Y110" i="4"/>
  <c r="AT50" i="4"/>
  <c r="AU83" i="4" s="1"/>
  <c r="W25" i="2"/>
  <c r="X25" i="2" s="1"/>
  <c r="AO56" i="2"/>
  <c r="BE24" i="2" s="1"/>
  <c r="BE40" i="2" s="1"/>
  <c r="BF73" i="2" s="1"/>
  <c r="W40" i="2"/>
  <c r="X40" i="2" s="1"/>
  <c r="AP56" i="2"/>
  <c r="BF24" i="2" s="1"/>
  <c r="BF40" i="2" s="1"/>
  <c r="BG73" i="2" s="1"/>
  <c r="W55" i="2"/>
  <c r="X55" i="2" s="1"/>
  <c r="AQ56" i="2"/>
  <c r="BG24" i="2" s="1"/>
  <c r="BG40" i="2" s="1"/>
  <c r="BH73" i="2" s="1"/>
  <c r="W70" i="2"/>
  <c r="X70" i="2" s="1"/>
  <c r="AR56" i="2"/>
  <c r="BH24" i="2" s="1"/>
  <c r="BH40" i="2" s="1"/>
  <c r="BI73" i="2" s="1"/>
  <c r="Y8" i="2"/>
  <c r="Y66" i="2"/>
  <c r="AR36" i="2"/>
  <c r="AS69" i="2" s="1"/>
  <c r="Y67" i="2"/>
  <c r="AR37" i="2"/>
  <c r="AS70" i="2" s="1"/>
  <c r="Y68" i="2"/>
  <c r="AR38" i="2"/>
  <c r="AS71" i="2" s="1"/>
  <c r="Y24" i="2"/>
  <c r="AO39" i="2"/>
  <c r="AP72" i="2" s="1"/>
  <c r="Y69" i="2"/>
  <c r="AR39" i="2"/>
  <c r="AS72" i="2" s="1"/>
  <c r="Y234" i="2"/>
  <c r="BC39" i="2"/>
  <c r="BD72" i="2" s="1"/>
  <c r="Y249" i="2"/>
  <c r="BD39" i="2"/>
  <c r="BE72" i="2" s="1"/>
  <c r="Y84" i="2"/>
  <c r="AS39" i="2"/>
  <c r="AT72" i="2" s="1"/>
  <c r="AQ7" i="2"/>
  <c r="BH7" i="2" s="1"/>
  <c r="AA8" i="2"/>
  <c r="D25" i="2"/>
  <c r="AP57" i="2" s="1"/>
  <c r="BF25" i="2" s="1"/>
  <c r="BF41" i="2" s="1"/>
  <c r="BG74" i="2" s="1"/>
  <c r="BI6" i="2"/>
  <c r="BZ6" i="2"/>
  <c r="CQ6" i="2" s="1"/>
  <c r="BI7" i="2"/>
  <c r="BZ7" i="2"/>
  <c r="CQ7" i="2" s="1"/>
  <c r="BJ7" i="2"/>
  <c r="CA7" i="2"/>
  <c r="CR7" i="2" s="1"/>
  <c r="BT7" i="2"/>
  <c r="CK7" i="2"/>
  <c r="DB7" i="2" s="1"/>
  <c r="BF7" i="2"/>
  <c r="BW7" i="2"/>
  <c r="CN7" i="2" s="1"/>
  <c r="BI5" i="2"/>
  <c r="BZ5" i="2"/>
  <c r="CQ5" i="2" s="1"/>
  <c r="BU7" i="2"/>
  <c r="CL7" i="2"/>
  <c r="DC7" i="2" s="1"/>
  <c r="BH6" i="2"/>
  <c r="BY6" i="2"/>
  <c r="CP6" i="2" s="1"/>
  <c r="BI4" i="2"/>
  <c r="BZ4" i="2"/>
  <c r="CQ4" i="2" s="1"/>
  <c r="F25" i="2"/>
  <c r="Z8" i="2"/>
  <c r="E25" i="2"/>
  <c r="C25" i="2"/>
  <c r="AO57" i="2" s="1"/>
  <c r="BE25" i="2" s="1"/>
  <c r="BE41" i="2" s="1"/>
  <c r="BF74" i="2" s="1"/>
  <c r="BD24" i="2"/>
  <c r="BD8" i="2"/>
  <c r="B25" i="2"/>
  <c r="AM25" i="2" s="1"/>
  <c r="AN25" i="2" s="1"/>
  <c r="AN41" i="2" s="1"/>
  <c r="AO74" i="2" s="1"/>
  <c r="AM9" i="2"/>
  <c r="AA251" i="2" s="1"/>
  <c r="AB251" i="2" s="1"/>
  <c r="AA9" i="2"/>
  <c r="AA71" i="2" s="1"/>
  <c r="AB71" i="2" s="1"/>
  <c r="AC9" i="2"/>
  <c r="AA101" i="2" s="1"/>
  <c r="AB101" i="2" s="1"/>
  <c r="AB9" i="2"/>
  <c r="AA86" i="2" s="1"/>
  <c r="AB86" i="2" s="1"/>
  <c r="AL9" i="2"/>
  <c r="AA236" i="2" s="1"/>
  <c r="AB236" i="2" s="1"/>
  <c r="AS6" i="2"/>
  <c r="AS22" i="2"/>
  <c r="AS8" i="2"/>
  <c r="AS24" i="2"/>
  <c r="AC4" i="2"/>
  <c r="AA96" i="2" s="1"/>
  <c r="AB96" i="2" s="1"/>
  <c r="AC5" i="2"/>
  <c r="AA97" i="2" s="1"/>
  <c r="AB97" i="2" s="1"/>
  <c r="AC6" i="2"/>
  <c r="AA98" i="2" s="1"/>
  <c r="AB98" i="2" s="1"/>
  <c r="AC7" i="2"/>
  <c r="AA99" i="2" s="1"/>
  <c r="AB99" i="2" s="1"/>
  <c r="AC8" i="2"/>
  <c r="AA100" i="2" s="1"/>
  <c r="AB100" i="2" s="1"/>
  <c r="AS21" i="2"/>
  <c r="AS5" i="2"/>
  <c r="BC24" i="2"/>
  <c r="BC8" i="2"/>
  <c r="AS20" i="2"/>
  <c r="AS4" i="2"/>
  <c r="AO24" i="2"/>
  <c r="AO8" i="2"/>
  <c r="AD9" i="2"/>
  <c r="AA116" i="2" s="1"/>
  <c r="AB116" i="2" s="1"/>
  <c r="AC3" i="2"/>
  <c r="BK3" i="2" s="1"/>
  <c r="CS3" i="2" s="1"/>
  <c r="BF7" i="5" l="1"/>
  <c r="BG7" i="5"/>
  <c r="AR39" i="5"/>
  <c r="AS72" i="5" s="1"/>
  <c r="BX7" i="2"/>
  <c r="CO7" i="2" s="1"/>
  <c r="AQ39" i="2"/>
  <c r="AR72" i="2" s="1"/>
  <c r="Y54" i="5"/>
  <c r="AQ8" i="5"/>
  <c r="BH8" i="5" s="1"/>
  <c r="AA55" i="5"/>
  <c r="AB55" i="5" s="1"/>
  <c r="AP24" i="5"/>
  <c r="Y40" i="5" s="1"/>
  <c r="AA40" i="5"/>
  <c r="AB40" i="5" s="1"/>
  <c r="AR24" i="5"/>
  <c r="AR40" i="5" s="1"/>
  <c r="AS73" i="5" s="1"/>
  <c r="AA70" i="5"/>
  <c r="AB70" i="5" s="1"/>
  <c r="AR24" i="2"/>
  <c r="Y70" i="2" s="1"/>
  <c r="AA70" i="2"/>
  <c r="AB70" i="2" s="1"/>
  <c r="AP8" i="2"/>
  <c r="BX8" i="2" s="1"/>
  <c r="CO8" i="2" s="1"/>
  <c r="AA40" i="2"/>
  <c r="AB40" i="2" s="1"/>
  <c r="AQ24" i="2"/>
  <c r="AQ40" i="2" s="1"/>
  <c r="AR73" i="2" s="1"/>
  <c r="AA55" i="2"/>
  <c r="AB55" i="2" s="1"/>
  <c r="AO24" i="5"/>
  <c r="Y25" i="5" s="1"/>
  <c r="AA25" i="5"/>
  <c r="AB25" i="5" s="1"/>
  <c r="AP39" i="2"/>
  <c r="AQ72" i="2" s="1"/>
  <c r="AP39" i="5"/>
  <c r="AQ72" i="5" s="1"/>
  <c r="BW13" i="7"/>
  <c r="CN13" i="7" s="1"/>
  <c r="Y30" i="7"/>
  <c r="BX13" i="7"/>
  <c r="CO13" i="7" s="1"/>
  <c r="AO39" i="5"/>
  <c r="AP72" i="5" s="1"/>
  <c r="BI7" i="5"/>
  <c r="AR8" i="5"/>
  <c r="BZ8" i="5" s="1"/>
  <c r="CQ8" i="5" s="1"/>
  <c r="AQ24" i="5"/>
  <c r="Y55" i="5" s="1"/>
  <c r="W26" i="4"/>
  <c r="X26" i="4" s="1"/>
  <c r="AP24" i="2"/>
  <c r="AP40" i="2" s="1"/>
  <c r="AQ73" i="2" s="1"/>
  <c r="AQ45" i="7"/>
  <c r="AR78" i="7" s="1"/>
  <c r="AP45" i="7"/>
  <c r="AQ78" i="7" s="1"/>
  <c r="AR45" i="7"/>
  <c r="AS78" i="7" s="1"/>
  <c r="BH13" i="7"/>
  <c r="BH7" i="5"/>
  <c r="BI13" i="7"/>
  <c r="BY12" i="7"/>
  <c r="CP12" i="7" s="1"/>
  <c r="BH12" i="7"/>
  <c r="CA13" i="7"/>
  <c r="CR13" i="7" s="1"/>
  <c r="BJ13" i="7"/>
  <c r="Y165" i="7"/>
  <c r="AX45" i="7"/>
  <c r="AY78" i="7" s="1"/>
  <c r="BX12" i="7"/>
  <c r="CO12" i="7" s="1"/>
  <c r="BG12" i="7"/>
  <c r="Y255" i="7"/>
  <c r="BD45" i="7"/>
  <c r="BE78" i="7" s="1"/>
  <c r="CK13" i="7"/>
  <c r="DB13" i="7" s="1"/>
  <c r="BT13" i="7"/>
  <c r="Y59" i="7"/>
  <c r="AQ44" i="7"/>
  <c r="AR77" i="7" s="1"/>
  <c r="Y90" i="7"/>
  <c r="AS45" i="7"/>
  <c r="AT78" i="7" s="1"/>
  <c r="CF13" i="7"/>
  <c r="CW13" i="7" s="1"/>
  <c r="BO13" i="7"/>
  <c r="AP44" i="7"/>
  <c r="AQ77" i="7" s="1"/>
  <c r="Y44" i="7"/>
  <c r="Y180" i="7"/>
  <c r="AY45" i="7"/>
  <c r="AZ78" i="7" s="1"/>
  <c r="CB13" i="7"/>
  <c r="CS13" i="7" s="1"/>
  <c r="BK13" i="7"/>
  <c r="Y240" i="7"/>
  <c r="BC45" i="7"/>
  <c r="BD78" i="7" s="1"/>
  <c r="Y135" i="7"/>
  <c r="AV45" i="7"/>
  <c r="AW78" i="7" s="1"/>
  <c r="Y150" i="7"/>
  <c r="AW45" i="7"/>
  <c r="AX78" i="7" s="1"/>
  <c r="CG13" i="7"/>
  <c r="CX13" i="7" s="1"/>
  <c r="BP13" i="7"/>
  <c r="Y105" i="7"/>
  <c r="AT45" i="7"/>
  <c r="AU78" i="7" s="1"/>
  <c r="CC13" i="7"/>
  <c r="CT13" i="7" s="1"/>
  <c r="BL13" i="7"/>
  <c r="CD13" i="7"/>
  <c r="CU13" i="7" s="1"/>
  <c r="BM13" i="7"/>
  <c r="CE13" i="7"/>
  <c r="CV13" i="7" s="1"/>
  <c r="BN13" i="7"/>
  <c r="CL13" i="7"/>
  <c r="DC13" i="7" s="1"/>
  <c r="BU13" i="7"/>
  <c r="Y120" i="7"/>
  <c r="AU45" i="7"/>
  <c r="AV78" i="7" s="1"/>
  <c r="W40" i="6"/>
  <c r="X40" i="6" s="1"/>
  <c r="AB10" i="6"/>
  <c r="AA87" i="6" s="1"/>
  <c r="AB87" i="6" s="1"/>
  <c r="AF10" i="6"/>
  <c r="AA147" i="6" s="1"/>
  <c r="AB147" i="6" s="1"/>
  <c r="AJ10" i="6"/>
  <c r="AA207" i="6" s="1"/>
  <c r="AB207" i="6" s="1"/>
  <c r="AC10" i="6"/>
  <c r="AA102" i="6" s="1"/>
  <c r="AB102" i="6" s="1"/>
  <c r="AG10" i="6"/>
  <c r="AA162" i="6" s="1"/>
  <c r="AB162" i="6" s="1"/>
  <c r="AK10" i="6"/>
  <c r="AA222" i="6" s="1"/>
  <c r="AB222" i="6" s="1"/>
  <c r="AD10" i="6"/>
  <c r="AA117" i="6" s="1"/>
  <c r="AB117" i="6" s="1"/>
  <c r="AH10" i="6"/>
  <c r="AA177" i="6" s="1"/>
  <c r="AB177" i="6" s="1"/>
  <c r="AL10" i="6"/>
  <c r="AA237" i="6" s="1"/>
  <c r="AB237" i="6" s="1"/>
  <c r="AE10" i="6"/>
  <c r="AA132" i="6" s="1"/>
  <c r="AB132" i="6" s="1"/>
  <c r="AI10" i="6"/>
  <c r="AA192" i="6" s="1"/>
  <c r="AB192" i="6" s="1"/>
  <c r="AM10" i="6"/>
  <c r="AA252" i="6" s="1"/>
  <c r="AB252" i="6" s="1"/>
  <c r="AR56" i="6"/>
  <c r="BH24" i="6" s="1"/>
  <c r="BH40" i="6" s="1"/>
  <c r="BI73" i="6" s="1"/>
  <c r="AO57" i="4"/>
  <c r="BE25" i="4" s="1"/>
  <c r="BE41" i="4" s="1"/>
  <c r="BF74" i="4" s="1"/>
  <c r="AQ57" i="4"/>
  <c r="BG25" i="4" s="1"/>
  <c r="BG41" i="4" s="1"/>
  <c r="BH74" i="4" s="1"/>
  <c r="W71" i="4"/>
  <c r="X71" i="4" s="1"/>
  <c r="AK11" i="4"/>
  <c r="AA223" i="4" s="1"/>
  <c r="AB223" i="4" s="1"/>
  <c r="AG11" i="4"/>
  <c r="AA163" i="4" s="1"/>
  <c r="AB163" i="4" s="1"/>
  <c r="AC11" i="4"/>
  <c r="AA103" i="4" s="1"/>
  <c r="AB103" i="4" s="1"/>
  <c r="AL11" i="4"/>
  <c r="AA238" i="4" s="1"/>
  <c r="AB238" i="4" s="1"/>
  <c r="AH11" i="4"/>
  <c r="AA178" i="4" s="1"/>
  <c r="AB178" i="4" s="1"/>
  <c r="AD11" i="4"/>
  <c r="AA118" i="4" s="1"/>
  <c r="AB118" i="4" s="1"/>
  <c r="AM11" i="4"/>
  <c r="AA253" i="4" s="1"/>
  <c r="AB253" i="4" s="1"/>
  <c r="AI11" i="4"/>
  <c r="AA193" i="4" s="1"/>
  <c r="AB193" i="4" s="1"/>
  <c r="AE11" i="4"/>
  <c r="AA133" i="4" s="1"/>
  <c r="AB133" i="4" s="1"/>
  <c r="AJ11" i="4"/>
  <c r="AA208" i="4" s="1"/>
  <c r="AB208" i="4" s="1"/>
  <c r="AF11" i="4"/>
  <c r="AA148" i="4" s="1"/>
  <c r="AB148" i="4" s="1"/>
  <c r="AB11" i="4"/>
  <c r="AA88" i="4" s="1"/>
  <c r="AB88" i="4" s="1"/>
  <c r="W56" i="4"/>
  <c r="X56" i="4" s="1"/>
  <c r="AO8" i="5"/>
  <c r="BW8" i="5" s="1"/>
  <c r="CN8" i="5" s="1"/>
  <c r="AP8" i="5"/>
  <c r="BX8" i="5" s="1"/>
  <c r="CO8" i="5" s="1"/>
  <c r="Y9" i="5"/>
  <c r="D41" i="5"/>
  <c r="AA9" i="5"/>
  <c r="F41" i="5"/>
  <c r="Z9" i="5"/>
  <c r="E41" i="5"/>
  <c r="AM26" i="5"/>
  <c r="AN26" i="5" s="1"/>
  <c r="AN42" i="5" s="1"/>
  <c r="AO75" i="5" s="1"/>
  <c r="X9" i="5"/>
  <c r="C41" i="5"/>
  <c r="W41" i="5"/>
  <c r="X41" i="5" s="1"/>
  <c r="AP57" i="5"/>
  <c r="BF25" i="5" s="1"/>
  <c r="BF41" i="5" s="1"/>
  <c r="BG74" i="5" s="1"/>
  <c r="W56" i="5"/>
  <c r="X56" i="5" s="1"/>
  <c r="AO57" i="5"/>
  <c r="BE25" i="5" s="1"/>
  <c r="BE41" i="5" s="1"/>
  <c r="BF74" i="5" s="1"/>
  <c r="AQ57" i="5"/>
  <c r="BG25" i="5" s="1"/>
  <c r="BG41" i="5" s="1"/>
  <c r="BH74" i="5" s="1"/>
  <c r="BA26" i="7"/>
  <c r="BA10" i="7"/>
  <c r="BA32" i="7"/>
  <c r="BA16" i="7"/>
  <c r="CH15" i="7"/>
  <c r="CY15" i="7" s="1"/>
  <c r="BQ15" i="7"/>
  <c r="CH18" i="7"/>
  <c r="CY18" i="7" s="1"/>
  <c r="BQ18" i="7"/>
  <c r="CH13" i="7"/>
  <c r="CY13" i="7" s="1"/>
  <c r="BQ13" i="7"/>
  <c r="BA29" i="7"/>
  <c r="BA13" i="7"/>
  <c r="BA25" i="7"/>
  <c r="BA9" i="7"/>
  <c r="AK3" i="7"/>
  <c r="BS3" i="7" s="1"/>
  <c r="DA3" i="7" s="1"/>
  <c r="BA20" i="7"/>
  <c r="BA4" i="7"/>
  <c r="BA33" i="7"/>
  <c r="BA17" i="7"/>
  <c r="Y193" i="7"/>
  <c r="AZ43" i="7"/>
  <c r="BA76" i="7" s="1"/>
  <c r="Y196" i="7"/>
  <c r="AZ46" i="7"/>
  <c r="BA79" i="7" s="1"/>
  <c r="Y197" i="7"/>
  <c r="AZ47" i="7"/>
  <c r="BA80" i="7" s="1"/>
  <c r="Y190" i="7"/>
  <c r="AZ40" i="7"/>
  <c r="BA73" i="7" s="1"/>
  <c r="CH17" i="7"/>
  <c r="CY17" i="7" s="1"/>
  <c r="BQ17" i="7"/>
  <c r="Y200" i="7"/>
  <c r="AZ50" i="7"/>
  <c r="BA83" i="7" s="1"/>
  <c r="Y187" i="7"/>
  <c r="AZ37" i="7"/>
  <c r="BA70" i="7" s="1"/>
  <c r="Y195" i="7"/>
  <c r="AZ45" i="7"/>
  <c r="BA78" i="7" s="1"/>
  <c r="CH5" i="7"/>
  <c r="CY5" i="7" s="1"/>
  <c r="BQ5" i="7"/>
  <c r="BA28" i="7"/>
  <c r="BA12" i="7"/>
  <c r="BA24" i="7"/>
  <c r="BA8" i="7"/>
  <c r="BA34" i="7"/>
  <c r="BA18" i="7"/>
  <c r="BA30" i="7"/>
  <c r="BA14" i="7"/>
  <c r="CH7" i="7"/>
  <c r="CY7" i="7" s="1"/>
  <c r="BQ7" i="7"/>
  <c r="CH10" i="7"/>
  <c r="CY10" i="7" s="1"/>
  <c r="BQ10" i="7"/>
  <c r="BQ4" i="7"/>
  <c r="CH4" i="7"/>
  <c r="CY4" i="7" s="1"/>
  <c r="CH12" i="7"/>
  <c r="CY12" i="7" s="1"/>
  <c r="BQ12" i="7"/>
  <c r="CH16" i="7"/>
  <c r="CY16" i="7" s="1"/>
  <c r="BQ16" i="7"/>
  <c r="Y191" i="7"/>
  <c r="AZ41" i="7"/>
  <c r="BA74" i="7" s="1"/>
  <c r="CH6" i="7"/>
  <c r="CY6" i="7" s="1"/>
  <c r="BQ6" i="7"/>
  <c r="BA22" i="7"/>
  <c r="BA6" i="7"/>
  <c r="CH11" i="7"/>
  <c r="CY11" i="7" s="1"/>
  <c r="BQ11" i="7"/>
  <c r="CH14" i="7"/>
  <c r="CY14" i="7" s="1"/>
  <c r="BQ14" i="7"/>
  <c r="CH8" i="7"/>
  <c r="CY8" i="7" s="1"/>
  <c r="BQ8" i="7"/>
  <c r="Y199" i="7"/>
  <c r="AZ49" i="7"/>
  <c r="BA82" i="7" s="1"/>
  <c r="BA27" i="7"/>
  <c r="BA11" i="7"/>
  <c r="BA23" i="7"/>
  <c r="BA7" i="7"/>
  <c r="BA21" i="7"/>
  <c r="BA5" i="7"/>
  <c r="BA31" i="7"/>
  <c r="BA15" i="7"/>
  <c r="Y189" i="7"/>
  <c r="AZ39" i="7"/>
  <c r="BA72" i="7" s="1"/>
  <c r="Y192" i="7"/>
  <c r="AZ42" i="7"/>
  <c r="BA75" i="7" s="1"/>
  <c r="Y186" i="7"/>
  <c r="AZ36" i="7"/>
  <c r="BA69" i="7" s="1"/>
  <c r="Y194" i="7"/>
  <c r="AZ44" i="7"/>
  <c r="BA77" i="7" s="1"/>
  <c r="Y198" i="7"/>
  <c r="AZ48" i="7"/>
  <c r="BA81" i="7" s="1"/>
  <c r="CH9" i="7"/>
  <c r="CY9" i="7" s="1"/>
  <c r="BQ9" i="7"/>
  <c r="Y188" i="7"/>
  <c r="AZ38" i="7"/>
  <c r="BA71" i="7" s="1"/>
  <c r="AU25" i="6"/>
  <c r="AU9" i="6"/>
  <c r="AT25" i="6"/>
  <c r="AT9" i="6"/>
  <c r="AO24" i="6"/>
  <c r="AO8" i="6"/>
  <c r="CB15" i="6"/>
  <c r="CS15" i="6" s="1"/>
  <c r="BK15" i="6"/>
  <c r="AU22" i="6"/>
  <c r="AU6" i="6"/>
  <c r="AU33" i="6"/>
  <c r="AU17" i="6"/>
  <c r="Y115" i="6"/>
  <c r="AU40" i="6"/>
  <c r="AV73" i="6" s="1"/>
  <c r="AT49" i="6"/>
  <c r="AU82" i="6" s="1"/>
  <c r="Y109" i="6"/>
  <c r="Y97" i="6"/>
  <c r="AT37" i="6"/>
  <c r="AU70" i="6" s="1"/>
  <c r="Y100" i="6"/>
  <c r="AT40" i="6"/>
  <c r="AU73" i="6" s="1"/>
  <c r="BC25" i="6"/>
  <c r="BC9" i="6"/>
  <c r="AV25" i="6"/>
  <c r="AV9" i="6"/>
  <c r="B26" i="6"/>
  <c r="AM26" i="6" s="1"/>
  <c r="AN26" i="6" s="1"/>
  <c r="AN42" i="6" s="1"/>
  <c r="AO75" i="6" s="1"/>
  <c r="Y85" i="6"/>
  <c r="AS40" i="6"/>
  <c r="AT73" i="6" s="1"/>
  <c r="Y98" i="6"/>
  <c r="AT38" i="6"/>
  <c r="AU71" i="6" s="1"/>
  <c r="CK8" i="6"/>
  <c r="DB8" i="6" s="1"/>
  <c r="BT8" i="6"/>
  <c r="W55" i="6"/>
  <c r="X55" i="6" s="1"/>
  <c r="W25" i="6"/>
  <c r="X25" i="6" s="1"/>
  <c r="Y107" i="6"/>
  <c r="AT47" i="6"/>
  <c r="AU80" i="6" s="1"/>
  <c r="CL8" i="6"/>
  <c r="DC8" i="6" s="1"/>
  <c r="BU8" i="6"/>
  <c r="CB14" i="6"/>
  <c r="CS14" i="6" s="1"/>
  <c r="BK14" i="6"/>
  <c r="AU21" i="6"/>
  <c r="AU5" i="6"/>
  <c r="AU30" i="6"/>
  <c r="AU14" i="6"/>
  <c r="AU34" i="6"/>
  <c r="AU18" i="6"/>
  <c r="CC8" i="6"/>
  <c r="CT8" i="6" s="1"/>
  <c r="BL8" i="6"/>
  <c r="W70" i="6"/>
  <c r="X70" i="6" s="1"/>
  <c r="CB17" i="6"/>
  <c r="CS17" i="6" s="1"/>
  <c r="BK17" i="6"/>
  <c r="CB8" i="6"/>
  <c r="CS8" i="6" s="1"/>
  <c r="BK8" i="6"/>
  <c r="C25" i="6"/>
  <c r="X9" i="6" s="1"/>
  <c r="AA26" i="6" s="1"/>
  <c r="AB26" i="6" s="1"/>
  <c r="AO39" i="6"/>
  <c r="AP72" i="6" s="1"/>
  <c r="Y24" i="6"/>
  <c r="CB4" i="6"/>
  <c r="CS4" i="6" s="1"/>
  <c r="BK4" i="6"/>
  <c r="AS25" i="6"/>
  <c r="AS9" i="6"/>
  <c r="D25" i="6"/>
  <c r="Y9" i="6" s="1"/>
  <c r="AA41" i="6" s="1"/>
  <c r="AB41" i="6" s="1"/>
  <c r="BZ7" i="6"/>
  <c r="CQ7" i="6" s="1"/>
  <c r="BI7" i="6"/>
  <c r="CB16" i="6"/>
  <c r="CS16" i="6" s="1"/>
  <c r="BK16" i="6"/>
  <c r="Y235" i="6"/>
  <c r="BC40" i="6"/>
  <c r="BD73" i="6" s="1"/>
  <c r="AQ56" i="6"/>
  <c r="BG24" i="6" s="1"/>
  <c r="BG40" i="6" s="1"/>
  <c r="BH73" i="6" s="1"/>
  <c r="AO56" i="6"/>
  <c r="BE24" i="6" s="1"/>
  <c r="BE40" i="6" s="1"/>
  <c r="BF73" i="6" s="1"/>
  <c r="CB18" i="6"/>
  <c r="CS18" i="6" s="1"/>
  <c r="BK18" i="6"/>
  <c r="AP24" i="6"/>
  <c r="AP8" i="6"/>
  <c r="Y250" i="6"/>
  <c r="BD40" i="6"/>
  <c r="BE73" i="6" s="1"/>
  <c r="Y106" i="6"/>
  <c r="AT46" i="6"/>
  <c r="AU79" i="6" s="1"/>
  <c r="AU31" i="6"/>
  <c r="AU15" i="6"/>
  <c r="AU32" i="6"/>
  <c r="AU16" i="6"/>
  <c r="CB7" i="6"/>
  <c r="CS7" i="6" s="1"/>
  <c r="BK7" i="6"/>
  <c r="BY7" i="6"/>
  <c r="CP7" i="6" s="1"/>
  <c r="BH7" i="6"/>
  <c r="CB5" i="6"/>
  <c r="CS5" i="6" s="1"/>
  <c r="BK5" i="6"/>
  <c r="CA8" i="6"/>
  <c r="CR8" i="6" s="1"/>
  <c r="BJ8" i="6"/>
  <c r="CB6" i="6"/>
  <c r="CS6" i="6" s="1"/>
  <c r="BK6" i="6"/>
  <c r="AQ8" i="6"/>
  <c r="AQ24" i="6"/>
  <c r="Y39" i="6"/>
  <c r="AP39" i="6"/>
  <c r="AQ72" i="6" s="1"/>
  <c r="AU20" i="6"/>
  <c r="AU4" i="6"/>
  <c r="Y96" i="6"/>
  <c r="AT36" i="6"/>
  <c r="AU69" i="6" s="1"/>
  <c r="E25" i="6"/>
  <c r="Z9" i="6" s="1"/>
  <c r="AA56" i="6" s="1"/>
  <c r="AB56" i="6" s="1"/>
  <c r="F25" i="6"/>
  <c r="AA9" i="6" s="1"/>
  <c r="AA71" i="6" s="1"/>
  <c r="AB71" i="6" s="1"/>
  <c r="BD25" i="6"/>
  <c r="BD9" i="6"/>
  <c r="Y69" i="6"/>
  <c r="AR39" i="6"/>
  <c r="AS72" i="6" s="1"/>
  <c r="Y108" i="6"/>
  <c r="AT48" i="6"/>
  <c r="AU81" i="6" s="1"/>
  <c r="BW7" i="6"/>
  <c r="CN7" i="6" s="1"/>
  <c r="BF7" i="6"/>
  <c r="Y110" i="6"/>
  <c r="AT50" i="6"/>
  <c r="AU83" i="6" s="1"/>
  <c r="BX7" i="6"/>
  <c r="CO7" i="6" s="1"/>
  <c r="BG7" i="6"/>
  <c r="AP56" i="6"/>
  <c r="BF24" i="6" s="1"/>
  <c r="BF40" i="6" s="1"/>
  <c r="BG73" i="6" s="1"/>
  <c r="AU23" i="6"/>
  <c r="AU7" i="6"/>
  <c r="AE3" i="6"/>
  <c r="BM3" i="6" s="1"/>
  <c r="CU3" i="6" s="1"/>
  <c r="AR24" i="6"/>
  <c r="AR8" i="6"/>
  <c r="Y99" i="6"/>
  <c r="AT39" i="6"/>
  <c r="AU72" i="6" s="1"/>
  <c r="AQ39" i="6"/>
  <c r="AR72" i="6" s="1"/>
  <c r="Y54" i="6"/>
  <c r="AW32" i="5"/>
  <c r="AW16" i="5"/>
  <c r="C26" i="5"/>
  <c r="CK9" i="5"/>
  <c r="DB9" i="5" s="1"/>
  <c r="BT9" i="5"/>
  <c r="Y70" i="5"/>
  <c r="CD17" i="5"/>
  <c r="CU17" i="5" s="1"/>
  <c r="BM17" i="5"/>
  <c r="AG3" i="5"/>
  <c r="BO3" i="5" s="1"/>
  <c r="CW3" i="5" s="1"/>
  <c r="AW20" i="5"/>
  <c r="AW4" i="5"/>
  <c r="AW34" i="5"/>
  <c r="AW18" i="5"/>
  <c r="Y128" i="5"/>
  <c r="AV38" i="5"/>
  <c r="AW71" i="5" s="1"/>
  <c r="BU9" i="5"/>
  <c r="CL9" i="5"/>
  <c r="DC9" i="5" s="1"/>
  <c r="Y138" i="5"/>
  <c r="AV48" i="5"/>
  <c r="AW81" i="5" s="1"/>
  <c r="Y129" i="5"/>
  <c r="AV39" i="5"/>
  <c r="AW72" i="5" s="1"/>
  <c r="AW26" i="5"/>
  <c r="AW10" i="5"/>
  <c r="F26" i="5"/>
  <c r="BD26" i="5"/>
  <c r="BD10" i="5"/>
  <c r="CD14" i="5"/>
  <c r="CU14" i="5" s="1"/>
  <c r="BM14" i="5"/>
  <c r="CD9" i="5"/>
  <c r="CU9" i="5" s="1"/>
  <c r="BM9" i="5"/>
  <c r="Y236" i="5"/>
  <c r="BC41" i="5"/>
  <c r="BD74" i="5" s="1"/>
  <c r="Y137" i="5"/>
  <c r="AV47" i="5"/>
  <c r="AW80" i="5" s="1"/>
  <c r="CD18" i="5"/>
  <c r="CU18" i="5" s="1"/>
  <c r="BM18" i="5"/>
  <c r="Y146" i="5"/>
  <c r="AW41" i="5"/>
  <c r="AX74" i="5" s="1"/>
  <c r="AW22" i="5"/>
  <c r="AW6" i="5"/>
  <c r="CD7" i="5"/>
  <c r="CU7" i="5" s="1"/>
  <c r="BM7" i="5"/>
  <c r="BC10" i="5"/>
  <c r="BC26" i="5"/>
  <c r="AW24" i="5"/>
  <c r="AW8" i="5"/>
  <c r="AW5" i="5"/>
  <c r="AW21" i="5"/>
  <c r="AW30" i="5"/>
  <c r="AW14" i="5"/>
  <c r="CD5" i="5"/>
  <c r="CU5" i="5" s="1"/>
  <c r="BM5" i="5"/>
  <c r="AR57" i="5"/>
  <c r="BH25" i="5" s="1"/>
  <c r="BH41" i="5" s="1"/>
  <c r="BI74" i="5" s="1"/>
  <c r="Y251" i="5"/>
  <c r="BD41" i="5"/>
  <c r="BE74" i="5" s="1"/>
  <c r="CD4" i="5"/>
  <c r="CU4" i="5" s="1"/>
  <c r="BM4" i="5"/>
  <c r="B27" i="5"/>
  <c r="E26" i="5"/>
  <c r="CB9" i="5"/>
  <c r="CS9" i="5" s="1"/>
  <c r="BK9" i="5"/>
  <c r="CA9" i="5"/>
  <c r="CR9" i="5" s="1"/>
  <c r="BJ9" i="5"/>
  <c r="CC9" i="5"/>
  <c r="CT9" i="5" s="1"/>
  <c r="BL9" i="5"/>
  <c r="CD15" i="5"/>
  <c r="CU15" i="5" s="1"/>
  <c r="BM15" i="5"/>
  <c r="AP40" i="5"/>
  <c r="AQ73" i="5" s="1"/>
  <c r="CE9" i="5"/>
  <c r="CV9" i="5" s="1"/>
  <c r="BN9" i="5"/>
  <c r="AV49" i="5"/>
  <c r="AW82" i="5" s="1"/>
  <c r="Y139" i="5"/>
  <c r="BM6" i="5"/>
  <c r="CD6" i="5"/>
  <c r="CU6" i="5" s="1"/>
  <c r="CD16" i="5"/>
  <c r="CU16" i="5" s="1"/>
  <c r="BM16" i="5"/>
  <c r="AT26" i="5"/>
  <c r="AT10" i="5"/>
  <c r="AV46" i="5"/>
  <c r="AW79" i="5" s="1"/>
  <c r="Y136" i="5"/>
  <c r="Y131" i="5"/>
  <c r="AV41" i="5"/>
  <c r="AW74" i="5" s="1"/>
  <c r="Y140" i="5"/>
  <c r="AV50" i="5"/>
  <c r="AW83" i="5" s="1"/>
  <c r="AW23" i="5"/>
  <c r="AW7" i="5"/>
  <c r="AW17" i="5"/>
  <c r="AW33" i="5"/>
  <c r="AW15" i="5"/>
  <c r="AW31" i="5"/>
  <c r="Y127" i="5"/>
  <c r="AV37" i="5"/>
  <c r="AW70" i="5" s="1"/>
  <c r="W71" i="5"/>
  <c r="X71" i="5" s="1"/>
  <c r="Y126" i="5"/>
  <c r="AV36" i="5"/>
  <c r="AW69" i="5" s="1"/>
  <c r="D26" i="5"/>
  <c r="AP58" i="5" s="1"/>
  <c r="BF26" i="5" s="1"/>
  <c r="BF42" i="5" s="1"/>
  <c r="BG75" i="5" s="1"/>
  <c r="AS26" i="5"/>
  <c r="AS10" i="5"/>
  <c r="AU10" i="5"/>
  <c r="AU26" i="5"/>
  <c r="AV10" i="5"/>
  <c r="AV26" i="5"/>
  <c r="Y101" i="5"/>
  <c r="AT41" i="5"/>
  <c r="AU74" i="5" s="1"/>
  <c r="Y86" i="5"/>
  <c r="AS41" i="5"/>
  <c r="AT74" i="5" s="1"/>
  <c r="AU41" i="5"/>
  <c r="AV74" i="5" s="1"/>
  <c r="Y116" i="5"/>
  <c r="CC7" i="4"/>
  <c r="CT7" i="4" s="1"/>
  <c r="BL7" i="4"/>
  <c r="AS26" i="4"/>
  <c r="AS10" i="4"/>
  <c r="E26" i="4"/>
  <c r="Z10" i="4" s="1"/>
  <c r="AA57" i="4" s="1"/>
  <c r="AB57" i="4" s="1"/>
  <c r="Y70" i="4"/>
  <c r="AR40" i="4"/>
  <c r="AS73" i="4" s="1"/>
  <c r="AV33" i="4"/>
  <c r="AV17" i="4"/>
  <c r="Y251" i="4"/>
  <c r="BD41" i="4"/>
  <c r="BE74" i="4" s="1"/>
  <c r="Y55" i="4"/>
  <c r="AQ40" i="4"/>
  <c r="AR73" i="4" s="1"/>
  <c r="Y112" i="4"/>
  <c r="AU37" i="4"/>
  <c r="AV70" i="4" s="1"/>
  <c r="Y40" i="4"/>
  <c r="AP40" i="4"/>
  <c r="AQ73" i="4" s="1"/>
  <c r="Y114" i="4"/>
  <c r="AU39" i="4"/>
  <c r="AV72" i="4" s="1"/>
  <c r="AW26" i="4"/>
  <c r="AW10" i="4"/>
  <c r="F26" i="4"/>
  <c r="AA10" i="4" s="1"/>
  <c r="AA72" i="4" s="1"/>
  <c r="AB72" i="4" s="1"/>
  <c r="BD26" i="4"/>
  <c r="BD10" i="4"/>
  <c r="W41" i="4"/>
  <c r="X41" i="4" s="1"/>
  <c r="Y86" i="4"/>
  <c r="AS41" i="4"/>
  <c r="AT74" i="4" s="1"/>
  <c r="CC17" i="4"/>
  <c r="CT17" i="4" s="1"/>
  <c r="BL17" i="4"/>
  <c r="BW8" i="4"/>
  <c r="CN8" i="4" s="1"/>
  <c r="BF8" i="4"/>
  <c r="AO9" i="4"/>
  <c r="AO25" i="4"/>
  <c r="CC4" i="4"/>
  <c r="CT4" i="4" s="1"/>
  <c r="BL4" i="4"/>
  <c r="CC14" i="4"/>
  <c r="CT14" i="4" s="1"/>
  <c r="BL14" i="4"/>
  <c r="AV21" i="4"/>
  <c r="AV5" i="4"/>
  <c r="AV16" i="4"/>
  <c r="AV32" i="4"/>
  <c r="CC6" i="4"/>
  <c r="CT6" i="4" s="1"/>
  <c r="BL6" i="4"/>
  <c r="BX8" i="4"/>
  <c r="CO8" i="4" s="1"/>
  <c r="BG8" i="4"/>
  <c r="AT26" i="4"/>
  <c r="AT10" i="4"/>
  <c r="AP25" i="4"/>
  <c r="AP9" i="4"/>
  <c r="Y101" i="4"/>
  <c r="AT41" i="4"/>
  <c r="AU74" i="4" s="1"/>
  <c r="AV23" i="4"/>
  <c r="AV7" i="4"/>
  <c r="AU10" i="4"/>
  <c r="AU26" i="4"/>
  <c r="AP57" i="4"/>
  <c r="BF25" i="4" s="1"/>
  <c r="BF41" i="4" s="1"/>
  <c r="BG74" i="4" s="1"/>
  <c r="CA9" i="4"/>
  <c r="CR9" i="4" s="1"/>
  <c r="BJ9" i="4"/>
  <c r="Y124" i="4"/>
  <c r="AU49" i="4"/>
  <c r="AV82" i="4" s="1"/>
  <c r="AO40" i="4"/>
  <c r="AP73" i="4" s="1"/>
  <c r="Y25" i="4"/>
  <c r="Y111" i="4"/>
  <c r="AU36" i="4"/>
  <c r="AV69" i="4" s="1"/>
  <c r="Y121" i="4"/>
  <c r="AU46" i="4"/>
  <c r="AV79" i="4" s="1"/>
  <c r="AV22" i="4"/>
  <c r="AV6" i="4"/>
  <c r="AV20" i="4"/>
  <c r="AV4" i="4"/>
  <c r="AV34" i="4"/>
  <c r="AV18" i="4"/>
  <c r="AR25" i="4"/>
  <c r="AR9" i="4"/>
  <c r="Y113" i="4"/>
  <c r="AU38" i="4"/>
  <c r="AV71" i="4" s="1"/>
  <c r="AQ25" i="4"/>
  <c r="AQ9" i="4"/>
  <c r="C26" i="4"/>
  <c r="X10" i="4" s="1"/>
  <c r="AA27" i="4" s="1"/>
  <c r="AB27" i="4" s="1"/>
  <c r="BC26" i="4"/>
  <c r="BC10" i="4"/>
  <c r="Y131" i="4"/>
  <c r="AV41" i="4"/>
  <c r="AW74" i="4" s="1"/>
  <c r="Y122" i="4"/>
  <c r="AU47" i="4"/>
  <c r="AV80" i="4" s="1"/>
  <c r="Y116" i="4"/>
  <c r="AU41" i="4"/>
  <c r="AV74" i="4" s="1"/>
  <c r="Y236" i="4"/>
  <c r="BC41" i="4"/>
  <c r="BD74" i="4" s="1"/>
  <c r="Y125" i="4"/>
  <c r="AU50" i="4"/>
  <c r="AV83" i="4" s="1"/>
  <c r="AV31" i="4"/>
  <c r="AV15" i="4"/>
  <c r="CC16" i="4"/>
  <c r="CT16" i="4" s="1"/>
  <c r="BL16" i="4"/>
  <c r="D26" i="4"/>
  <c r="Y10" i="4" s="1"/>
  <c r="AA42" i="4" s="1"/>
  <c r="AB42" i="4" s="1"/>
  <c r="Y123" i="4"/>
  <c r="AU48" i="4"/>
  <c r="AV81" i="4" s="1"/>
  <c r="B27" i="4"/>
  <c r="AM27" i="4" s="1"/>
  <c r="AN27" i="4" s="1"/>
  <c r="AN43" i="4" s="1"/>
  <c r="AO76" i="4" s="1"/>
  <c r="AV26" i="4"/>
  <c r="AV10" i="4"/>
  <c r="CD9" i="4"/>
  <c r="CU9" i="4" s="1"/>
  <c r="BM9" i="4"/>
  <c r="CB9" i="4"/>
  <c r="CS9" i="4" s="1"/>
  <c r="BK9" i="4"/>
  <c r="CC15" i="4"/>
  <c r="CT15" i="4" s="1"/>
  <c r="BL15" i="4"/>
  <c r="BZ8" i="4"/>
  <c r="CQ8" i="4" s="1"/>
  <c r="BI8" i="4"/>
  <c r="CC9" i="4"/>
  <c r="CT9" i="4" s="1"/>
  <c r="BL9" i="4"/>
  <c r="CK9" i="4"/>
  <c r="DB9" i="4" s="1"/>
  <c r="BT9" i="4"/>
  <c r="CC18" i="4"/>
  <c r="CT18" i="4" s="1"/>
  <c r="BL18" i="4"/>
  <c r="AV24" i="4"/>
  <c r="AV8" i="4"/>
  <c r="AF3" i="4"/>
  <c r="BN3" i="4" s="1"/>
  <c r="CV3" i="4" s="1"/>
  <c r="AV30" i="4"/>
  <c r="AV14" i="4"/>
  <c r="CL9" i="4"/>
  <c r="DC9" i="4" s="1"/>
  <c r="BU9" i="4"/>
  <c r="AR57" i="4"/>
  <c r="BH25" i="4" s="1"/>
  <c r="BH41" i="4" s="1"/>
  <c r="BI74" i="4" s="1"/>
  <c r="BY8" i="4"/>
  <c r="CP8" i="4" s="1"/>
  <c r="BH8" i="4"/>
  <c r="CC5" i="4"/>
  <c r="CT5" i="4" s="1"/>
  <c r="BL5" i="4"/>
  <c r="X9" i="2"/>
  <c r="W26" i="2"/>
  <c r="X26" i="2" s="1"/>
  <c r="W71" i="2"/>
  <c r="X71" i="2" s="1"/>
  <c r="AR57" i="2"/>
  <c r="BH25" i="2" s="1"/>
  <c r="BH41" i="2" s="1"/>
  <c r="BI74" i="2" s="1"/>
  <c r="Z9" i="2"/>
  <c r="AQ57" i="2"/>
  <c r="BG25" i="2" s="1"/>
  <c r="BG41" i="2" s="1"/>
  <c r="BH74" i="2" s="1"/>
  <c r="W56" i="2"/>
  <c r="X56" i="2" s="1"/>
  <c r="Y9" i="2"/>
  <c r="W41" i="2"/>
  <c r="X41" i="2" s="1"/>
  <c r="Y25" i="2"/>
  <c r="AO40" i="2"/>
  <c r="AP73" i="2" s="1"/>
  <c r="Y250" i="2"/>
  <c r="BD40" i="2"/>
  <c r="BE73" i="2" s="1"/>
  <c r="Y235" i="2"/>
  <c r="BC40" i="2"/>
  <c r="BD73" i="2" s="1"/>
  <c r="Y81" i="2"/>
  <c r="AS36" i="2"/>
  <c r="AT69" i="2" s="1"/>
  <c r="Y82" i="2"/>
  <c r="AS37" i="2"/>
  <c r="AT70" i="2" s="1"/>
  <c r="Y83" i="2"/>
  <c r="AS38" i="2"/>
  <c r="AT71" i="2" s="1"/>
  <c r="Y85" i="2"/>
  <c r="AS40" i="2"/>
  <c r="AT73" i="2" s="1"/>
  <c r="AR8" i="2"/>
  <c r="BI8" i="2" s="1"/>
  <c r="BY7" i="2"/>
  <c r="CP7" i="2" s="1"/>
  <c r="D26" i="2"/>
  <c r="BT8" i="2"/>
  <c r="CK8" i="2"/>
  <c r="DB8" i="2" s="1"/>
  <c r="BJ6" i="2"/>
  <c r="CA6" i="2"/>
  <c r="CR6" i="2" s="1"/>
  <c r="BU8" i="2"/>
  <c r="CL8" i="2"/>
  <c r="DC8" i="2" s="1"/>
  <c r="BF8" i="2"/>
  <c r="BW8" i="2"/>
  <c r="CN8" i="2" s="1"/>
  <c r="BJ4" i="2"/>
  <c r="CA4" i="2"/>
  <c r="CR4" i="2" s="1"/>
  <c r="BJ5" i="2"/>
  <c r="CA5" i="2"/>
  <c r="CR5" i="2" s="1"/>
  <c r="BJ8" i="2"/>
  <c r="CA8" i="2"/>
  <c r="CR8" i="2" s="1"/>
  <c r="AQ8" i="2"/>
  <c r="F26" i="2"/>
  <c r="E26" i="2"/>
  <c r="C26" i="2"/>
  <c r="X10" i="2" s="1"/>
  <c r="AA27" i="2" s="1"/>
  <c r="AB27" i="2" s="1"/>
  <c r="AU9" i="2"/>
  <c r="AU25" i="2"/>
  <c r="B26" i="2"/>
  <c r="AM26" i="2" s="1"/>
  <c r="AN26" i="2" s="1"/>
  <c r="AN42" i="2" s="1"/>
  <c r="AO75" i="2" s="1"/>
  <c r="AL10" i="2"/>
  <c r="AA237" i="2" s="1"/>
  <c r="AB237" i="2" s="1"/>
  <c r="AM10" i="2"/>
  <c r="AA252" i="2" s="1"/>
  <c r="AB252" i="2" s="1"/>
  <c r="AC10" i="2"/>
  <c r="AA102" i="2" s="1"/>
  <c r="AB102" i="2" s="1"/>
  <c r="AD10" i="2"/>
  <c r="AA117" i="2" s="1"/>
  <c r="AB117" i="2" s="1"/>
  <c r="AB10" i="2"/>
  <c r="AA87" i="2" s="1"/>
  <c r="AB87" i="2" s="1"/>
  <c r="BC9" i="2"/>
  <c r="BC25" i="2"/>
  <c r="AR25" i="2"/>
  <c r="AR9" i="2"/>
  <c r="AT8" i="2"/>
  <c r="AT24" i="2"/>
  <c r="AT20" i="2"/>
  <c r="AT4" i="2"/>
  <c r="AT7" i="2"/>
  <c r="AT23" i="2"/>
  <c r="AS25" i="2"/>
  <c r="AS9" i="2"/>
  <c r="BD25" i="2"/>
  <c r="BD9" i="2"/>
  <c r="AT21" i="2"/>
  <c r="AT5" i="2"/>
  <c r="AD4" i="2"/>
  <c r="AA111" i="2" s="1"/>
  <c r="AB111" i="2" s="1"/>
  <c r="AD5" i="2"/>
  <c r="AA112" i="2" s="1"/>
  <c r="AB112" i="2" s="1"/>
  <c r="AD6" i="2"/>
  <c r="AA113" i="2" s="1"/>
  <c r="AB113" i="2" s="1"/>
  <c r="AD7" i="2"/>
  <c r="AA114" i="2" s="1"/>
  <c r="AB114" i="2" s="1"/>
  <c r="AD8" i="2"/>
  <c r="AA115" i="2" s="1"/>
  <c r="AB115" i="2" s="1"/>
  <c r="AT22" i="2"/>
  <c r="AT6" i="2"/>
  <c r="AT9" i="2"/>
  <c r="AT25" i="2"/>
  <c r="AD3" i="2"/>
  <c r="BL3" i="2" s="1"/>
  <c r="CT3" i="2" s="1"/>
  <c r="Y55" i="2" l="1"/>
  <c r="AR40" i="2"/>
  <c r="AS73" i="2" s="1"/>
  <c r="BG8" i="2"/>
  <c r="AO40" i="5"/>
  <c r="AP73" i="5" s="1"/>
  <c r="BY8" i="5"/>
  <c r="CP8" i="5" s="1"/>
  <c r="AP9" i="2"/>
  <c r="BG9" i="2" s="1"/>
  <c r="AA41" i="2"/>
  <c r="AB41" i="2" s="1"/>
  <c r="AO9" i="5"/>
  <c r="BW9" i="5" s="1"/>
  <c r="CN9" i="5" s="1"/>
  <c r="AA26" i="5"/>
  <c r="AB26" i="5" s="1"/>
  <c r="AP25" i="5"/>
  <c r="Y41" i="5" s="1"/>
  <c r="AA41" i="5"/>
  <c r="AB41" i="5" s="1"/>
  <c r="AR25" i="5"/>
  <c r="AR41" i="5" s="1"/>
  <c r="AS74" i="5" s="1"/>
  <c r="AA71" i="5"/>
  <c r="AB71" i="5" s="1"/>
  <c r="AQ25" i="5"/>
  <c r="Y56" i="5" s="1"/>
  <c r="AA56" i="5"/>
  <c r="AB56" i="5" s="1"/>
  <c r="AQ25" i="2"/>
  <c r="AQ41" i="2" s="1"/>
  <c r="AR74" i="2" s="1"/>
  <c r="AA56" i="2"/>
  <c r="AB56" i="2" s="1"/>
  <c r="AO9" i="2"/>
  <c r="BF9" i="2" s="1"/>
  <c r="AA26" i="2"/>
  <c r="AB26" i="2" s="1"/>
  <c r="Y40" i="2"/>
  <c r="BI8" i="5"/>
  <c r="AQ40" i="5"/>
  <c r="AR73" i="5" s="1"/>
  <c r="AO25" i="5"/>
  <c r="Y26" i="5" s="1"/>
  <c r="AQ9" i="5"/>
  <c r="BY9" i="5" s="1"/>
  <c r="CP9" i="5" s="1"/>
  <c r="BG8" i="5"/>
  <c r="BF8" i="5"/>
  <c r="AR9" i="5"/>
  <c r="BZ9" i="5" s="1"/>
  <c r="CQ9" i="5" s="1"/>
  <c r="AQ57" i="6"/>
  <c r="BG25" i="6" s="1"/>
  <c r="BG41" i="6" s="1"/>
  <c r="BH74" i="6" s="1"/>
  <c r="W41" i="6"/>
  <c r="X41" i="6" s="1"/>
  <c r="AP57" i="6"/>
  <c r="BF25" i="6" s="1"/>
  <c r="BF41" i="6" s="1"/>
  <c r="BG74" i="6" s="1"/>
  <c r="AC11" i="6"/>
  <c r="AA103" i="6" s="1"/>
  <c r="AB103" i="6" s="1"/>
  <c r="AG11" i="6"/>
  <c r="AA163" i="6" s="1"/>
  <c r="AB163" i="6" s="1"/>
  <c r="AK11" i="6"/>
  <c r="AA223" i="6" s="1"/>
  <c r="AB223" i="6" s="1"/>
  <c r="AD11" i="6"/>
  <c r="AA118" i="6" s="1"/>
  <c r="AB118" i="6" s="1"/>
  <c r="AH11" i="6"/>
  <c r="AA178" i="6" s="1"/>
  <c r="AB178" i="6" s="1"/>
  <c r="AL11" i="6"/>
  <c r="AA238" i="6" s="1"/>
  <c r="AB238" i="6" s="1"/>
  <c r="AE11" i="6"/>
  <c r="AA133" i="6" s="1"/>
  <c r="AB133" i="6" s="1"/>
  <c r="AI11" i="6"/>
  <c r="AA193" i="6" s="1"/>
  <c r="AB193" i="6" s="1"/>
  <c r="AM11" i="6"/>
  <c r="AA253" i="6" s="1"/>
  <c r="AB253" i="6" s="1"/>
  <c r="AB11" i="6"/>
  <c r="AA88" i="6" s="1"/>
  <c r="AB88" i="6" s="1"/>
  <c r="AF11" i="6"/>
  <c r="AA148" i="6" s="1"/>
  <c r="AB148" i="6" s="1"/>
  <c r="AJ11" i="6"/>
  <c r="AA208" i="6" s="1"/>
  <c r="AB208" i="6" s="1"/>
  <c r="W71" i="6"/>
  <c r="X71" i="6" s="1"/>
  <c r="W42" i="4"/>
  <c r="X42" i="4" s="1"/>
  <c r="AJ12" i="4"/>
  <c r="AA209" i="4" s="1"/>
  <c r="AB209" i="4" s="1"/>
  <c r="AF12" i="4"/>
  <c r="AA149" i="4" s="1"/>
  <c r="AB149" i="4" s="1"/>
  <c r="AB12" i="4"/>
  <c r="AA89" i="4" s="1"/>
  <c r="AB89" i="4" s="1"/>
  <c r="AK12" i="4"/>
  <c r="AA224" i="4" s="1"/>
  <c r="AB224" i="4" s="1"/>
  <c r="AG12" i="4"/>
  <c r="AA164" i="4" s="1"/>
  <c r="AB164" i="4" s="1"/>
  <c r="AC12" i="4"/>
  <c r="AA104" i="4" s="1"/>
  <c r="AB104" i="4" s="1"/>
  <c r="AL12" i="4"/>
  <c r="AA239" i="4" s="1"/>
  <c r="AB239" i="4" s="1"/>
  <c r="AH12" i="4"/>
  <c r="AA179" i="4" s="1"/>
  <c r="AB179" i="4" s="1"/>
  <c r="AD12" i="4"/>
  <c r="AA119" i="4" s="1"/>
  <c r="AB119" i="4" s="1"/>
  <c r="AM12" i="4"/>
  <c r="AA254" i="4" s="1"/>
  <c r="AB254" i="4" s="1"/>
  <c r="AI12" i="4"/>
  <c r="AA194" i="4" s="1"/>
  <c r="AB194" i="4" s="1"/>
  <c r="AE12" i="4"/>
  <c r="AA134" i="4" s="1"/>
  <c r="AB134" i="4" s="1"/>
  <c r="AP9" i="5"/>
  <c r="BX9" i="5" s="1"/>
  <c r="CO9" i="5" s="1"/>
  <c r="AO25" i="2"/>
  <c r="AO41" i="2" s="1"/>
  <c r="AP74" i="2" s="1"/>
  <c r="Z10" i="5"/>
  <c r="E42" i="5"/>
  <c r="AQ9" i="2"/>
  <c r="BY9" i="2" s="1"/>
  <c r="CP9" i="2" s="1"/>
  <c r="Y10" i="5"/>
  <c r="D42" i="5"/>
  <c r="AM27" i="5"/>
  <c r="AN27" i="5" s="1"/>
  <c r="AN43" i="5" s="1"/>
  <c r="AO76" i="5" s="1"/>
  <c r="X10" i="5"/>
  <c r="C42" i="5"/>
  <c r="AA10" i="5"/>
  <c r="F42" i="5"/>
  <c r="W57" i="5"/>
  <c r="X57" i="5" s="1"/>
  <c r="BB22" i="7"/>
  <c r="BB6" i="7"/>
  <c r="CI13" i="7"/>
  <c r="CZ13" i="7" s="1"/>
  <c r="BR13" i="7"/>
  <c r="CI16" i="7"/>
  <c r="CZ16" i="7" s="1"/>
  <c r="BR16" i="7"/>
  <c r="Y212" i="7"/>
  <c r="BA47" i="7"/>
  <c r="BB80" i="7" s="1"/>
  <c r="Y204" i="7"/>
  <c r="BA39" i="7"/>
  <c r="BB72" i="7" s="1"/>
  <c r="Y203" i="7"/>
  <c r="BA38" i="7"/>
  <c r="BB71" i="7" s="1"/>
  <c r="Y211" i="7"/>
  <c r="BA46" i="7"/>
  <c r="BB79" i="7" s="1"/>
  <c r="Y205" i="7"/>
  <c r="BA40" i="7"/>
  <c r="BB73" i="7" s="1"/>
  <c r="Y201" i="7"/>
  <c r="BA36" i="7"/>
  <c r="BB69" i="7" s="1"/>
  <c r="BB26" i="7"/>
  <c r="BB10" i="7"/>
  <c r="BB21" i="7"/>
  <c r="BB5" i="7"/>
  <c r="BB30" i="7"/>
  <c r="BB14" i="7"/>
  <c r="BB34" i="7"/>
  <c r="BB18" i="7"/>
  <c r="Y210" i="7"/>
  <c r="BA45" i="7"/>
  <c r="BB78" i="7" s="1"/>
  <c r="Y213" i="7"/>
  <c r="BA48" i="7"/>
  <c r="BB81" i="7" s="1"/>
  <c r="CI7" i="7"/>
  <c r="CZ7" i="7" s="1"/>
  <c r="BR7" i="7"/>
  <c r="BR6" i="7"/>
  <c r="CI6" i="7"/>
  <c r="CZ6" i="7" s="1"/>
  <c r="CI14" i="7"/>
  <c r="CZ14" i="7" s="1"/>
  <c r="BR14" i="7"/>
  <c r="CI8" i="7"/>
  <c r="CZ8" i="7" s="1"/>
  <c r="BR8" i="7"/>
  <c r="CI4" i="7"/>
  <c r="CZ4" i="7" s="1"/>
  <c r="BR4" i="7"/>
  <c r="BB23" i="7"/>
  <c r="BB7" i="7"/>
  <c r="BB33" i="7"/>
  <c r="BB17" i="7"/>
  <c r="CI5" i="7"/>
  <c r="CZ5" i="7" s="1"/>
  <c r="BR5" i="7"/>
  <c r="CI11" i="7"/>
  <c r="CZ11" i="7" s="1"/>
  <c r="BR11" i="7"/>
  <c r="CI18" i="7"/>
  <c r="CZ18" i="7" s="1"/>
  <c r="BR18" i="7"/>
  <c r="CI12" i="7"/>
  <c r="CZ12" i="7" s="1"/>
  <c r="BR12" i="7"/>
  <c r="CI17" i="7"/>
  <c r="CZ17" i="7" s="1"/>
  <c r="BR17" i="7"/>
  <c r="BB29" i="7"/>
  <c r="BB13" i="7"/>
  <c r="BB25" i="7"/>
  <c r="BB9" i="7"/>
  <c r="BB31" i="7"/>
  <c r="BB15" i="7"/>
  <c r="CI9" i="7"/>
  <c r="CZ9" i="7" s="1"/>
  <c r="BR9" i="7"/>
  <c r="CI10" i="7"/>
  <c r="CZ10" i="7" s="1"/>
  <c r="BR10" i="7"/>
  <c r="CI15" i="7"/>
  <c r="CZ15" i="7" s="1"/>
  <c r="BR15" i="7"/>
  <c r="BB27" i="7"/>
  <c r="BB11" i="7"/>
  <c r="Y202" i="7"/>
  <c r="BA37" i="7"/>
  <c r="BB70" i="7" s="1"/>
  <c r="Y208" i="7"/>
  <c r="BA43" i="7"/>
  <c r="BB76" i="7" s="1"/>
  <c r="Y215" i="7"/>
  <c r="BA50" i="7"/>
  <c r="BB83" i="7" s="1"/>
  <c r="Y209" i="7"/>
  <c r="BA44" i="7"/>
  <c r="BB77" i="7" s="1"/>
  <c r="Y214" i="7"/>
  <c r="BA49" i="7"/>
  <c r="BB82" i="7" s="1"/>
  <c r="BB28" i="7"/>
  <c r="BB12" i="7"/>
  <c r="BB8" i="7"/>
  <c r="BB24" i="7"/>
  <c r="BB20" i="7"/>
  <c r="BB4" i="7"/>
  <c r="BB32" i="7"/>
  <c r="BB16" i="7"/>
  <c r="Y206" i="7"/>
  <c r="BA41" i="7"/>
  <c r="BB74" i="7" s="1"/>
  <c r="Y207" i="7"/>
  <c r="BA42" i="7"/>
  <c r="BB75" i="7" s="1"/>
  <c r="Y70" i="6"/>
  <c r="AR40" i="6"/>
  <c r="AS73" i="6" s="1"/>
  <c r="AV34" i="6"/>
  <c r="AV18" i="6"/>
  <c r="AO25" i="6"/>
  <c r="AO9" i="6"/>
  <c r="AU26" i="6"/>
  <c r="AU10" i="6"/>
  <c r="AS26" i="6"/>
  <c r="AS10" i="6"/>
  <c r="CD9" i="6"/>
  <c r="CU9" i="6" s="1"/>
  <c r="BM9" i="6"/>
  <c r="CC17" i="6"/>
  <c r="CT17" i="6" s="1"/>
  <c r="BL17" i="6"/>
  <c r="CB9" i="6"/>
  <c r="CS9" i="6" s="1"/>
  <c r="BK9" i="6"/>
  <c r="AV24" i="6"/>
  <c r="AV8" i="6"/>
  <c r="AF3" i="6"/>
  <c r="BN3" i="6" s="1"/>
  <c r="CV3" i="6" s="1"/>
  <c r="AV31" i="6"/>
  <c r="AV15" i="6"/>
  <c r="CC7" i="6"/>
  <c r="CT7" i="6" s="1"/>
  <c r="BL7" i="6"/>
  <c r="CC15" i="6"/>
  <c r="CT15" i="6" s="1"/>
  <c r="BL15" i="6"/>
  <c r="AO57" i="6"/>
  <c r="BE25" i="6" s="1"/>
  <c r="BE41" i="6" s="1"/>
  <c r="BF74" i="6" s="1"/>
  <c r="CC18" i="6"/>
  <c r="CT18" i="6" s="1"/>
  <c r="BL18" i="6"/>
  <c r="CC5" i="6"/>
  <c r="CT5" i="6" s="1"/>
  <c r="BL5" i="6"/>
  <c r="AT26" i="6"/>
  <c r="AT10" i="6"/>
  <c r="AV26" i="6"/>
  <c r="AV10" i="6"/>
  <c r="Y131" i="6"/>
  <c r="AV41" i="6"/>
  <c r="AW74" i="6" s="1"/>
  <c r="Y124" i="6"/>
  <c r="AU49" i="6"/>
  <c r="AV82" i="6" s="1"/>
  <c r="Y101" i="6"/>
  <c r="AT41" i="6"/>
  <c r="AU74" i="6" s="1"/>
  <c r="AV21" i="6"/>
  <c r="AV5" i="6"/>
  <c r="Y251" i="6"/>
  <c r="BD41" i="6"/>
  <c r="BE74" i="6" s="1"/>
  <c r="AV32" i="6"/>
  <c r="AV16" i="6"/>
  <c r="AR25" i="6"/>
  <c r="AR9" i="6"/>
  <c r="AQ25" i="6"/>
  <c r="AQ9" i="6"/>
  <c r="Y122" i="6"/>
  <c r="AU47" i="6"/>
  <c r="AV80" i="6" s="1"/>
  <c r="AU50" i="6"/>
  <c r="AV83" i="6" s="1"/>
  <c r="Y125" i="6"/>
  <c r="Y112" i="6"/>
  <c r="AU37" i="6"/>
  <c r="AV70" i="6" s="1"/>
  <c r="D26" i="6"/>
  <c r="Y10" i="6" s="1"/>
  <c r="AA42" i="6" s="1"/>
  <c r="AB42" i="6" s="1"/>
  <c r="E26" i="6"/>
  <c r="Z10" i="6" s="1"/>
  <c r="AA57" i="6" s="1"/>
  <c r="AB57" i="6" s="1"/>
  <c r="BC26" i="6"/>
  <c r="BC10" i="6"/>
  <c r="C26" i="6"/>
  <c r="X10" i="6" s="1"/>
  <c r="AA27" i="6" s="1"/>
  <c r="AB27" i="6" s="1"/>
  <c r="CK9" i="6"/>
  <c r="DB9" i="6" s="1"/>
  <c r="BT9" i="6"/>
  <c r="CC6" i="6"/>
  <c r="CT6" i="6" s="1"/>
  <c r="BL6" i="6"/>
  <c r="BW8" i="6"/>
  <c r="CN8" i="6" s="1"/>
  <c r="BF8" i="6"/>
  <c r="CC9" i="6"/>
  <c r="CT9" i="6" s="1"/>
  <c r="BL9" i="6"/>
  <c r="AV30" i="6"/>
  <c r="AV14" i="6"/>
  <c r="Y111" i="6"/>
  <c r="AU36" i="6"/>
  <c r="AV69" i="6" s="1"/>
  <c r="BY8" i="6"/>
  <c r="CP8" i="6" s="1"/>
  <c r="BH8" i="6"/>
  <c r="Y123" i="6"/>
  <c r="AU48" i="6"/>
  <c r="AV81" i="6" s="1"/>
  <c r="AP40" i="6"/>
  <c r="AQ73" i="6" s="1"/>
  <c r="Y40" i="6"/>
  <c r="Y86" i="6"/>
  <c r="AS41" i="6"/>
  <c r="AT74" i="6" s="1"/>
  <c r="Y121" i="6"/>
  <c r="AU46" i="6"/>
  <c r="AV79" i="6" s="1"/>
  <c r="AV23" i="6"/>
  <c r="AV7" i="6"/>
  <c r="Y114" i="6"/>
  <c r="AU39" i="6"/>
  <c r="AV72" i="6" s="1"/>
  <c r="BZ8" i="6"/>
  <c r="CQ8" i="6" s="1"/>
  <c r="BI8" i="6"/>
  <c r="AV22" i="6"/>
  <c r="AV6" i="6"/>
  <c r="AV20" i="6"/>
  <c r="AV4" i="6"/>
  <c r="AV33" i="6"/>
  <c r="AV17" i="6"/>
  <c r="CL9" i="6"/>
  <c r="DC9" i="6" s="1"/>
  <c r="BU9" i="6"/>
  <c r="AR57" i="6"/>
  <c r="BH25" i="6" s="1"/>
  <c r="BH41" i="6" s="1"/>
  <c r="BI74" i="6" s="1"/>
  <c r="W56" i="6"/>
  <c r="X56" i="6" s="1"/>
  <c r="CC4" i="6"/>
  <c r="CT4" i="6" s="1"/>
  <c r="BL4" i="6"/>
  <c r="Y55" i="6"/>
  <c r="AQ40" i="6"/>
  <c r="AR73" i="6" s="1"/>
  <c r="CC16" i="6"/>
  <c r="CT16" i="6" s="1"/>
  <c r="BL16" i="6"/>
  <c r="BX8" i="6"/>
  <c r="CO8" i="6" s="1"/>
  <c r="BG8" i="6"/>
  <c r="AP25" i="6"/>
  <c r="AP9" i="6"/>
  <c r="CA9" i="6"/>
  <c r="CR9" i="6" s="1"/>
  <c r="BJ9" i="6"/>
  <c r="W26" i="6"/>
  <c r="X26" i="6" s="1"/>
  <c r="CC14" i="6"/>
  <c r="CT14" i="6" s="1"/>
  <c r="BL14" i="6"/>
  <c r="F26" i="6"/>
  <c r="AA10" i="6" s="1"/>
  <c r="AA72" i="6" s="1"/>
  <c r="AB72" i="6" s="1"/>
  <c r="BD26" i="6"/>
  <c r="BD10" i="6"/>
  <c r="B27" i="6"/>
  <c r="AM27" i="6" s="1"/>
  <c r="AN27" i="6" s="1"/>
  <c r="AN43" i="6" s="1"/>
  <c r="AO76" i="6" s="1"/>
  <c r="Y236" i="6"/>
  <c r="BC41" i="6"/>
  <c r="BD74" i="6" s="1"/>
  <c r="Y113" i="6"/>
  <c r="AU38" i="6"/>
  <c r="AV71" i="6" s="1"/>
  <c r="AO40" i="6"/>
  <c r="AP73" i="6" s="1"/>
  <c r="Y25" i="6"/>
  <c r="Y116" i="6"/>
  <c r="AU41" i="6"/>
  <c r="AV74" i="6" s="1"/>
  <c r="AS42" i="5"/>
  <c r="AT75" i="5" s="1"/>
  <c r="Y87" i="5"/>
  <c r="CE15" i="5"/>
  <c r="CV15" i="5" s="1"/>
  <c r="BN15" i="5"/>
  <c r="F27" i="5"/>
  <c r="Y145" i="5"/>
  <c r="AW40" i="5"/>
  <c r="AX73" i="5" s="1"/>
  <c r="AX24" i="5"/>
  <c r="AX8" i="5"/>
  <c r="Y117" i="5"/>
  <c r="AU42" i="5"/>
  <c r="AV75" i="5" s="1"/>
  <c r="AX26" i="5"/>
  <c r="AX10" i="5"/>
  <c r="AW49" i="5"/>
  <c r="AX82" i="5" s="1"/>
  <c r="Y154" i="5"/>
  <c r="BD27" i="5"/>
  <c r="BD11" i="5"/>
  <c r="C27" i="5"/>
  <c r="AU27" i="5"/>
  <c r="AU11" i="5"/>
  <c r="Y142" i="5"/>
  <c r="AW37" i="5"/>
  <c r="AX70" i="5" s="1"/>
  <c r="CL10" i="5"/>
  <c r="DC10" i="5" s="1"/>
  <c r="BU10" i="5"/>
  <c r="CE4" i="5"/>
  <c r="CV4" i="5" s="1"/>
  <c r="BN4" i="5"/>
  <c r="AX23" i="5"/>
  <c r="AX7" i="5"/>
  <c r="AX32" i="5"/>
  <c r="AX16" i="5"/>
  <c r="AX18" i="5"/>
  <c r="AX34" i="5"/>
  <c r="Y153" i="5"/>
  <c r="AW48" i="5"/>
  <c r="AX81" i="5" s="1"/>
  <c r="Y144" i="5"/>
  <c r="AW39" i="5"/>
  <c r="AX72" i="5" s="1"/>
  <c r="Y102" i="5"/>
  <c r="AT42" i="5"/>
  <c r="AU75" i="5" s="1"/>
  <c r="Y147" i="5"/>
  <c r="AW42" i="5"/>
  <c r="AX75" i="5" s="1"/>
  <c r="AX31" i="5"/>
  <c r="AX15" i="5"/>
  <c r="CC10" i="5"/>
  <c r="CT10" i="5" s="1"/>
  <c r="BL10" i="5"/>
  <c r="W42" i="5"/>
  <c r="X42" i="5" s="1"/>
  <c r="CE17" i="5"/>
  <c r="CV17" i="5" s="1"/>
  <c r="BN17" i="5"/>
  <c r="AQ58" i="5"/>
  <c r="BG26" i="5" s="1"/>
  <c r="BG42" i="5" s="1"/>
  <c r="BH75" i="5" s="1"/>
  <c r="D27" i="5"/>
  <c r="AX11" i="5"/>
  <c r="AX27" i="5"/>
  <c r="AY27" i="5"/>
  <c r="AY11" i="5"/>
  <c r="CE5" i="5"/>
  <c r="CV5" i="5" s="1"/>
  <c r="BN5" i="5"/>
  <c r="Y252" i="5"/>
  <c r="BD42" i="5"/>
  <c r="BE75" i="5" s="1"/>
  <c r="W72" i="5"/>
  <c r="X72" i="5" s="1"/>
  <c r="Y141" i="5"/>
  <c r="AW36" i="5"/>
  <c r="AX69" i="5" s="1"/>
  <c r="AX22" i="5"/>
  <c r="AX6" i="5"/>
  <c r="AX21" i="5"/>
  <c r="AX5" i="5"/>
  <c r="AH3" i="5"/>
  <c r="BP3" i="5" s="1"/>
  <c r="CX3" i="5" s="1"/>
  <c r="W27" i="5"/>
  <c r="X27" i="5" s="1"/>
  <c r="CD10" i="5"/>
  <c r="CU10" i="5" s="1"/>
  <c r="BM10" i="5"/>
  <c r="B28" i="5"/>
  <c r="Y151" i="5"/>
  <c r="AW46" i="5"/>
  <c r="AX79" i="5" s="1"/>
  <c r="CK10" i="5"/>
  <c r="DB10" i="5" s="1"/>
  <c r="BT10" i="5"/>
  <c r="Y143" i="5"/>
  <c r="AW38" i="5"/>
  <c r="AX71" i="5" s="1"/>
  <c r="Y155" i="5"/>
  <c r="AW50" i="5"/>
  <c r="AX83" i="5" s="1"/>
  <c r="AX4" i="5"/>
  <c r="AX20" i="5"/>
  <c r="CE16" i="5"/>
  <c r="CV16" i="5" s="1"/>
  <c r="BN16" i="5"/>
  <c r="Y132" i="5"/>
  <c r="AV42" i="5"/>
  <c r="AW75" i="5" s="1"/>
  <c r="CA10" i="5"/>
  <c r="CR10" i="5" s="1"/>
  <c r="BJ10" i="5"/>
  <c r="Y152" i="5"/>
  <c r="AW47" i="5"/>
  <c r="AX80" i="5" s="1"/>
  <c r="BN7" i="5"/>
  <c r="CE7" i="5"/>
  <c r="CV7" i="5" s="1"/>
  <c r="CB10" i="5"/>
  <c r="CS10" i="5" s="1"/>
  <c r="BK10" i="5"/>
  <c r="AS27" i="5"/>
  <c r="AS11" i="5"/>
  <c r="AW27" i="5"/>
  <c r="AW11" i="5"/>
  <c r="AV11" i="5"/>
  <c r="AV27" i="5"/>
  <c r="AT27" i="5"/>
  <c r="AT11" i="5"/>
  <c r="E27" i="5"/>
  <c r="W58" i="5" s="1"/>
  <c r="X58" i="5" s="1"/>
  <c r="BC27" i="5"/>
  <c r="BC11" i="5"/>
  <c r="CE14" i="5"/>
  <c r="CV14" i="5" s="1"/>
  <c r="BN14" i="5"/>
  <c r="CE8" i="5"/>
  <c r="CV8" i="5" s="1"/>
  <c r="BN8" i="5"/>
  <c r="Y237" i="5"/>
  <c r="BC42" i="5"/>
  <c r="BD75" i="5" s="1"/>
  <c r="CE6" i="5"/>
  <c r="CV6" i="5" s="1"/>
  <c r="BN6" i="5"/>
  <c r="AR58" i="5"/>
  <c r="BH26" i="5" s="1"/>
  <c r="BH42" i="5" s="1"/>
  <c r="BI75" i="5" s="1"/>
  <c r="CE10" i="5"/>
  <c r="CV10" i="5" s="1"/>
  <c r="BN10" i="5"/>
  <c r="CE18" i="5"/>
  <c r="CV18" i="5" s="1"/>
  <c r="BN18" i="5"/>
  <c r="AX25" i="5"/>
  <c r="AX9" i="5"/>
  <c r="AX14" i="5"/>
  <c r="AX30" i="5"/>
  <c r="AX33" i="5"/>
  <c r="AX17" i="5"/>
  <c r="AO58" i="5"/>
  <c r="BE26" i="5" s="1"/>
  <c r="BE42" i="5" s="1"/>
  <c r="BF75" i="5" s="1"/>
  <c r="AX27" i="4"/>
  <c r="AX11" i="4"/>
  <c r="AW31" i="4"/>
  <c r="AW15" i="4"/>
  <c r="CD10" i="4"/>
  <c r="CU10" i="4" s="1"/>
  <c r="BM10" i="4"/>
  <c r="AO26" i="4"/>
  <c r="AO10" i="4"/>
  <c r="Y71" i="4"/>
  <c r="AR41" i="4"/>
  <c r="AS74" i="4" s="1"/>
  <c r="AR26" i="4"/>
  <c r="AR10" i="4"/>
  <c r="CD17" i="4"/>
  <c r="CU17" i="4" s="1"/>
  <c r="BM17" i="4"/>
  <c r="CA10" i="4"/>
  <c r="CR10" i="4" s="1"/>
  <c r="BJ10" i="4"/>
  <c r="CD14" i="4"/>
  <c r="CU14" i="4" s="1"/>
  <c r="BM14" i="4"/>
  <c r="AW32" i="4"/>
  <c r="AW16" i="4"/>
  <c r="Y130" i="4"/>
  <c r="AV40" i="4"/>
  <c r="AW73" i="4" s="1"/>
  <c r="BD27" i="4"/>
  <c r="BD11" i="4"/>
  <c r="D27" i="4"/>
  <c r="Y11" i="4" s="1"/>
  <c r="AA43" i="4" s="1"/>
  <c r="AB43" i="4" s="1"/>
  <c r="CD15" i="4"/>
  <c r="CU15" i="4" s="1"/>
  <c r="BM15" i="4"/>
  <c r="W27" i="4"/>
  <c r="X27" i="4" s="1"/>
  <c r="CD18" i="4"/>
  <c r="CU18" i="4" s="1"/>
  <c r="BM18" i="4"/>
  <c r="CD7" i="4"/>
  <c r="CU7" i="4" s="1"/>
  <c r="BM7" i="4"/>
  <c r="Y147" i="4"/>
  <c r="AW42" i="4"/>
  <c r="AX75" i="4" s="1"/>
  <c r="AQ10" i="4"/>
  <c r="AQ26" i="4"/>
  <c r="Y136" i="4"/>
  <c r="AV46" i="4"/>
  <c r="AW79" i="4" s="1"/>
  <c r="AW22" i="4"/>
  <c r="AW6" i="4"/>
  <c r="AW20" i="4"/>
  <c r="AW4" i="4"/>
  <c r="AW33" i="4"/>
  <c r="AW17" i="4"/>
  <c r="AV27" i="4"/>
  <c r="AV11" i="4"/>
  <c r="AW11" i="4"/>
  <c r="AW27" i="4"/>
  <c r="E27" i="4"/>
  <c r="Z11" i="4" s="1"/>
  <c r="AA58" i="4" s="1"/>
  <c r="AB58" i="4" s="1"/>
  <c r="BC27" i="4"/>
  <c r="BC11" i="4"/>
  <c r="AP58" i="4"/>
  <c r="BF26" i="4" s="1"/>
  <c r="BF42" i="4" s="1"/>
  <c r="BG75" i="4" s="1"/>
  <c r="Y137" i="4"/>
  <c r="AV47" i="4"/>
  <c r="AW80" i="4" s="1"/>
  <c r="Y237" i="4"/>
  <c r="BC42" i="4"/>
  <c r="BD75" i="4" s="1"/>
  <c r="AO58" i="4"/>
  <c r="BE26" i="4" s="1"/>
  <c r="BE42" i="4" s="1"/>
  <c r="BF75" i="4" s="1"/>
  <c r="Y140" i="4"/>
  <c r="AV50" i="4"/>
  <c r="AW83" i="4" s="1"/>
  <c r="AV38" i="4"/>
  <c r="AW71" i="4" s="1"/>
  <c r="Y128" i="4"/>
  <c r="Y129" i="4"/>
  <c r="AV39" i="4"/>
  <c r="AW72" i="4" s="1"/>
  <c r="AP41" i="4"/>
  <c r="AQ74" i="4" s="1"/>
  <c r="Y41" i="4"/>
  <c r="CD16" i="4"/>
  <c r="CU16" i="4" s="1"/>
  <c r="BM16" i="4"/>
  <c r="BW9" i="4"/>
  <c r="CN9" i="4" s="1"/>
  <c r="BF9" i="4"/>
  <c r="CL10" i="4"/>
  <c r="DC10" i="4" s="1"/>
  <c r="BU10" i="4"/>
  <c r="AR58" i="4"/>
  <c r="BH26" i="4" s="1"/>
  <c r="BH42" i="4" s="1"/>
  <c r="BI75" i="4" s="1"/>
  <c r="W57" i="4"/>
  <c r="X57" i="4" s="1"/>
  <c r="AW24" i="4"/>
  <c r="AW8" i="4"/>
  <c r="AG3" i="4"/>
  <c r="BO3" i="4" s="1"/>
  <c r="CW3" i="4" s="1"/>
  <c r="CD8" i="4"/>
  <c r="CU8" i="4" s="1"/>
  <c r="BM8" i="4"/>
  <c r="F27" i="4"/>
  <c r="AA11" i="4" s="1"/>
  <c r="AA73" i="4" s="1"/>
  <c r="AB73" i="4" s="1"/>
  <c r="B28" i="4"/>
  <c r="AM28" i="4" s="1"/>
  <c r="AN28" i="4" s="1"/>
  <c r="AN44" i="4" s="1"/>
  <c r="AO77" i="4" s="1"/>
  <c r="AU27" i="4"/>
  <c r="AU11" i="4"/>
  <c r="AQ41" i="4"/>
  <c r="AR74" i="4" s="1"/>
  <c r="Y56" i="4"/>
  <c r="Y126" i="4"/>
  <c r="AV36" i="4"/>
  <c r="AW69" i="4" s="1"/>
  <c r="CC10" i="4"/>
  <c r="CT10" i="4" s="1"/>
  <c r="BL10" i="4"/>
  <c r="Y102" i="4"/>
  <c r="AT42" i="4"/>
  <c r="AU75" i="4" s="1"/>
  <c r="Y127" i="4"/>
  <c r="AV37" i="4"/>
  <c r="AW70" i="4" s="1"/>
  <c r="CE10" i="4"/>
  <c r="CV10" i="4" s="1"/>
  <c r="BN10" i="4"/>
  <c r="AW23" i="4"/>
  <c r="AW7" i="4"/>
  <c r="Y132" i="4"/>
  <c r="AV42" i="4"/>
  <c r="AW75" i="4" s="1"/>
  <c r="AS27" i="4"/>
  <c r="AS11" i="4"/>
  <c r="AP26" i="4"/>
  <c r="AP10" i="4"/>
  <c r="CK10" i="4"/>
  <c r="DB10" i="4" s="1"/>
  <c r="BT10" i="4"/>
  <c r="CD6" i="4"/>
  <c r="CU6" i="4" s="1"/>
  <c r="BM6" i="4"/>
  <c r="BX9" i="4"/>
  <c r="CO9" i="4" s="1"/>
  <c r="BG9" i="4"/>
  <c r="Y138" i="4"/>
  <c r="AV48" i="4"/>
  <c r="AW81" i="4" s="1"/>
  <c r="Y26" i="4"/>
  <c r="AO41" i="4"/>
  <c r="AP74" i="4" s="1"/>
  <c r="Y139" i="4"/>
  <c r="AV49" i="4"/>
  <c r="AW82" i="4" s="1"/>
  <c r="Y87" i="4"/>
  <c r="AS42" i="4"/>
  <c r="AT75" i="4" s="1"/>
  <c r="AW25" i="4"/>
  <c r="AW9" i="4"/>
  <c r="AW21" i="4"/>
  <c r="AW5" i="4"/>
  <c r="AW30" i="4"/>
  <c r="AW14" i="4"/>
  <c r="AW34" i="4"/>
  <c r="AW18" i="4"/>
  <c r="C27" i="4"/>
  <c r="X11" i="4" s="1"/>
  <c r="AA28" i="4" s="1"/>
  <c r="AB28" i="4" s="1"/>
  <c r="AT27" i="4"/>
  <c r="AT11" i="4"/>
  <c r="BY9" i="4"/>
  <c r="CP9" i="4" s="1"/>
  <c r="BH9" i="4"/>
  <c r="BZ9" i="4"/>
  <c r="CQ9" i="4" s="1"/>
  <c r="BI9" i="4"/>
  <c r="CD4" i="4"/>
  <c r="CU4" i="4" s="1"/>
  <c r="BM4" i="4"/>
  <c r="Y117" i="4"/>
  <c r="AU42" i="4"/>
  <c r="AV75" i="4" s="1"/>
  <c r="CB10" i="4"/>
  <c r="CS10" i="4" s="1"/>
  <c r="BK10" i="4"/>
  <c r="CD5" i="4"/>
  <c r="CU5" i="4" s="1"/>
  <c r="BM5" i="4"/>
  <c r="Y252" i="4"/>
  <c r="BD42" i="4"/>
  <c r="BE75" i="4" s="1"/>
  <c r="W72" i="4"/>
  <c r="X72" i="4" s="1"/>
  <c r="AQ58" i="4"/>
  <c r="BG26" i="4" s="1"/>
  <c r="BG42" i="4" s="1"/>
  <c r="BH75" i="4" s="1"/>
  <c r="AP25" i="2"/>
  <c r="Y41" i="2" s="1"/>
  <c r="W27" i="2"/>
  <c r="X27" i="2" s="1"/>
  <c r="AO58" i="2"/>
  <c r="BE26" i="2" s="1"/>
  <c r="BE42" i="2" s="1"/>
  <c r="BF75" i="2" s="1"/>
  <c r="Z10" i="2"/>
  <c r="AQ58" i="2"/>
  <c r="BG26" i="2" s="1"/>
  <c r="BG42" i="2" s="1"/>
  <c r="BH75" i="2" s="1"/>
  <c r="W57" i="2"/>
  <c r="X57" i="2" s="1"/>
  <c r="W42" i="2"/>
  <c r="X42" i="2" s="1"/>
  <c r="AP58" i="2"/>
  <c r="BF26" i="2" s="1"/>
  <c r="BF42" i="2" s="1"/>
  <c r="BG75" i="2" s="1"/>
  <c r="Y10" i="2"/>
  <c r="AP10" i="2" s="1"/>
  <c r="W72" i="2"/>
  <c r="X72" i="2" s="1"/>
  <c r="AR58" i="2"/>
  <c r="BH26" i="2" s="1"/>
  <c r="BH42" i="2" s="1"/>
  <c r="BI75" i="2" s="1"/>
  <c r="Y71" i="2"/>
  <c r="AR41" i="2"/>
  <c r="AS74" i="2" s="1"/>
  <c r="Y251" i="2"/>
  <c r="BD41" i="2"/>
  <c r="BE74" i="2" s="1"/>
  <c r="Y236" i="2"/>
  <c r="BC41" i="2"/>
  <c r="BD74" i="2" s="1"/>
  <c r="Y98" i="2"/>
  <c r="AT38" i="2"/>
  <c r="AU71" i="2" s="1"/>
  <c r="Y99" i="2"/>
  <c r="AT39" i="2"/>
  <c r="AU72" i="2" s="1"/>
  <c r="Y116" i="2"/>
  <c r="AU41" i="2"/>
  <c r="AV74" i="2" s="1"/>
  <c r="Y101" i="2"/>
  <c r="AT41" i="2"/>
  <c r="AU74" i="2" s="1"/>
  <c r="Y97" i="2"/>
  <c r="AT37" i="2"/>
  <c r="AU70" i="2" s="1"/>
  <c r="Y86" i="2"/>
  <c r="AS41" i="2"/>
  <c r="AT74" i="2" s="1"/>
  <c r="Y96" i="2"/>
  <c r="AT36" i="2"/>
  <c r="AU69" i="2" s="1"/>
  <c r="Y100" i="2"/>
  <c r="AT40" i="2"/>
  <c r="AU73" i="2" s="1"/>
  <c r="BZ8" i="2"/>
  <c r="CQ8" i="2" s="1"/>
  <c r="D27" i="2"/>
  <c r="BK8" i="2"/>
  <c r="CB8" i="2"/>
  <c r="CS8" i="2" s="1"/>
  <c r="BK5" i="2"/>
  <c r="CB5" i="2"/>
  <c r="CS5" i="2" s="1"/>
  <c r="BK4" i="2"/>
  <c r="CB4" i="2"/>
  <c r="CS4" i="2" s="1"/>
  <c r="BI9" i="2"/>
  <c r="BZ9" i="2"/>
  <c r="CQ9" i="2" s="1"/>
  <c r="BK6" i="2"/>
  <c r="CB6" i="2"/>
  <c r="CS6" i="2" s="1"/>
  <c r="BT9" i="2"/>
  <c r="CK9" i="2"/>
  <c r="DB9" i="2" s="1"/>
  <c r="BH8" i="2"/>
  <c r="BY8" i="2"/>
  <c r="CP8" i="2" s="1"/>
  <c r="BK7" i="2"/>
  <c r="CB7" i="2"/>
  <c r="CS7" i="2" s="1"/>
  <c r="BL9" i="2"/>
  <c r="CC9" i="2"/>
  <c r="CT9" i="2" s="1"/>
  <c r="BJ9" i="2"/>
  <c r="CA9" i="2"/>
  <c r="CR9" i="2" s="1"/>
  <c r="BK9" i="2"/>
  <c r="CB9" i="2"/>
  <c r="CS9" i="2" s="1"/>
  <c r="BU9" i="2"/>
  <c r="CL9" i="2"/>
  <c r="DC9" i="2" s="1"/>
  <c r="AA10" i="2"/>
  <c r="F27" i="2"/>
  <c r="E27" i="2"/>
  <c r="C27" i="2"/>
  <c r="B27" i="2"/>
  <c r="AM27" i="2" s="1"/>
  <c r="AN27" i="2" s="1"/>
  <c r="AN43" i="2" s="1"/>
  <c r="AO76" i="2" s="1"/>
  <c r="AC11" i="2"/>
  <c r="AA103" i="2" s="1"/>
  <c r="AB103" i="2" s="1"/>
  <c r="AD11" i="2"/>
  <c r="AA118" i="2" s="1"/>
  <c r="AB118" i="2" s="1"/>
  <c r="AE11" i="2"/>
  <c r="AA133" i="2" s="1"/>
  <c r="AB133" i="2" s="1"/>
  <c r="AM11" i="2"/>
  <c r="AA253" i="2" s="1"/>
  <c r="AB253" i="2" s="1"/>
  <c r="AL11" i="2"/>
  <c r="AA238" i="2" s="1"/>
  <c r="AB238" i="2" s="1"/>
  <c r="AB11" i="2"/>
  <c r="AA88" i="2" s="1"/>
  <c r="AB88" i="2" s="1"/>
  <c r="AU8" i="2"/>
  <c r="AU24" i="2"/>
  <c r="AU4" i="2"/>
  <c r="AU20" i="2"/>
  <c r="AO26" i="2"/>
  <c r="AO10" i="2"/>
  <c r="AU5" i="2"/>
  <c r="AU21" i="2"/>
  <c r="AT10" i="2"/>
  <c r="AT26" i="2"/>
  <c r="AU23" i="2"/>
  <c r="AU7" i="2"/>
  <c r="AU26" i="2"/>
  <c r="AU10" i="2"/>
  <c r="AS26" i="2"/>
  <c r="AS10" i="2"/>
  <c r="BC10" i="2"/>
  <c r="BC26" i="2"/>
  <c r="AE5" i="2"/>
  <c r="AA127" i="2" s="1"/>
  <c r="AB127" i="2" s="1"/>
  <c r="AE4" i="2"/>
  <c r="AA126" i="2" s="1"/>
  <c r="AB126" i="2" s="1"/>
  <c r="AE6" i="2"/>
  <c r="AA128" i="2" s="1"/>
  <c r="AB128" i="2" s="1"/>
  <c r="AE7" i="2"/>
  <c r="AA129" i="2" s="1"/>
  <c r="AB129" i="2" s="1"/>
  <c r="AE8" i="2"/>
  <c r="AA130" i="2" s="1"/>
  <c r="AB130" i="2" s="1"/>
  <c r="AE9" i="2"/>
  <c r="AA131" i="2" s="1"/>
  <c r="AB131" i="2" s="1"/>
  <c r="AU22" i="2"/>
  <c r="AU6" i="2"/>
  <c r="AE10" i="2"/>
  <c r="AA132" i="2" s="1"/>
  <c r="AB132" i="2" s="1"/>
  <c r="BD26" i="2"/>
  <c r="BD10" i="2"/>
  <c r="AE3" i="2"/>
  <c r="BM3" i="2" s="1"/>
  <c r="CU3" i="2" s="1"/>
  <c r="Y56" i="2" l="1"/>
  <c r="BF9" i="5"/>
  <c r="Y71" i="5"/>
  <c r="AQ41" i="5"/>
  <c r="AR74" i="5" s="1"/>
  <c r="BW9" i="2"/>
  <c r="CN9" i="2" s="1"/>
  <c r="BX9" i="2"/>
  <c r="CO9" i="2" s="1"/>
  <c r="AP41" i="5"/>
  <c r="AQ74" i="5" s="1"/>
  <c r="AP26" i="2"/>
  <c r="Y42" i="2" s="1"/>
  <c r="AA42" i="2"/>
  <c r="AB42" i="2" s="1"/>
  <c r="AR10" i="5"/>
  <c r="BZ10" i="5" s="1"/>
  <c r="CQ10" i="5" s="1"/>
  <c r="AA72" i="5"/>
  <c r="AB72" i="5" s="1"/>
  <c r="AR26" i="2"/>
  <c r="Y72" i="2" s="1"/>
  <c r="AA72" i="2"/>
  <c r="AB72" i="2" s="1"/>
  <c r="AQ26" i="2"/>
  <c r="AQ42" i="2" s="1"/>
  <c r="AR75" i="2" s="1"/>
  <c r="AA57" i="2"/>
  <c r="AB57" i="2" s="1"/>
  <c r="AQ26" i="5"/>
  <c r="Y57" i="5" s="1"/>
  <c r="AA57" i="5"/>
  <c r="AB57" i="5" s="1"/>
  <c r="AO10" i="5"/>
  <c r="BF10" i="5" s="1"/>
  <c r="AA27" i="5"/>
  <c r="AB27" i="5" s="1"/>
  <c r="AP26" i="5"/>
  <c r="AP42" i="5" s="1"/>
  <c r="AQ75" i="5" s="1"/>
  <c r="AA42" i="5"/>
  <c r="AB42" i="5" s="1"/>
  <c r="AO41" i="5"/>
  <c r="AP74" i="5" s="1"/>
  <c r="AQ10" i="5"/>
  <c r="BH10" i="5" s="1"/>
  <c r="BH9" i="5"/>
  <c r="BH9" i="2"/>
  <c r="Y26" i="2"/>
  <c r="AP10" i="5"/>
  <c r="BX10" i="5" s="1"/>
  <c r="CO10" i="5" s="1"/>
  <c r="AO26" i="5"/>
  <c r="AO42" i="5" s="1"/>
  <c r="AP75" i="5" s="1"/>
  <c r="BI9" i="5"/>
  <c r="AD12" i="6"/>
  <c r="AA119" i="6" s="1"/>
  <c r="AB119" i="6" s="1"/>
  <c r="AH12" i="6"/>
  <c r="AA179" i="6" s="1"/>
  <c r="AB179" i="6" s="1"/>
  <c r="AL12" i="6"/>
  <c r="AA239" i="6" s="1"/>
  <c r="AB239" i="6" s="1"/>
  <c r="AE12" i="6"/>
  <c r="AA134" i="6" s="1"/>
  <c r="AB134" i="6" s="1"/>
  <c r="AI12" i="6"/>
  <c r="AA194" i="6" s="1"/>
  <c r="AB194" i="6" s="1"/>
  <c r="AM12" i="6"/>
  <c r="AA254" i="6" s="1"/>
  <c r="AB254" i="6" s="1"/>
  <c r="AB12" i="6"/>
  <c r="AA89" i="6" s="1"/>
  <c r="AB89" i="6" s="1"/>
  <c r="AF12" i="6"/>
  <c r="AA149" i="6" s="1"/>
  <c r="AB149" i="6" s="1"/>
  <c r="AJ12" i="6"/>
  <c r="AA209" i="6" s="1"/>
  <c r="AB209" i="6" s="1"/>
  <c r="AC12" i="6"/>
  <c r="AA104" i="6" s="1"/>
  <c r="AB104" i="6" s="1"/>
  <c r="AG12" i="6"/>
  <c r="AA164" i="6" s="1"/>
  <c r="AB164" i="6" s="1"/>
  <c r="AK12" i="6"/>
  <c r="AA224" i="6" s="1"/>
  <c r="AB224" i="6" s="1"/>
  <c r="AO58" i="6"/>
  <c r="BE26" i="6" s="1"/>
  <c r="BE42" i="6" s="1"/>
  <c r="BF75" i="6" s="1"/>
  <c r="AR58" i="6"/>
  <c r="BH26" i="6" s="1"/>
  <c r="BH42" i="6" s="1"/>
  <c r="BI75" i="6" s="1"/>
  <c r="W28" i="4"/>
  <c r="X28" i="4" s="1"/>
  <c r="W58" i="4"/>
  <c r="X58" i="4" s="1"/>
  <c r="AO59" i="4"/>
  <c r="BE27" i="4" s="1"/>
  <c r="BE43" i="4" s="1"/>
  <c r="BF76" i="4" s="1"/>
  <c r="AM13" i="4"/>
  <c r="AA255" i="4" s="1"/>
  <c r="AB255" i="4" s="1"/>
  <c r="AI13" i="4"/>
  <c r="AA195" i="4" s="1"/>
  <c r="AB195" i="4" s="1"/>
  <c r="AE13" i="4"/>
  <c r="AA135" i="4" s="1"/>
  <c r="AB135" i="4" s="1"/>
  <c r="AJ13" i="4"/>
  <c r="AA210" i="4" s="1"/>
  <c r="AB210" i="4" s="1"/>
  <c r="AF13" i="4"/>
  <c r="AA150" i="4" s="1"/>
  <c r="AB150" i="4" s="1"/>
  <c r="AB13" i="4"/>
  <c r="AA90" i="4" s="1"/>
  <c r="AB90" i="4" s="1"/>
  <c r="AK13" i="4"/>
  <c r="AA225" i="4" s="1"/>
  <c r="AB225" i="4" s="1"/>
  <c r="AG13" i="4"/>
  <c r="AA165" i="4" s="1"/>
  <c r="AB165" i="4" s="1"/>
  <c r="AC13" i="4"/>
  <c r="AA105" i="4" s="1"/>
  <c r="AB105" i="4" s="1"/>
  <c r="AL13" i="4"/>
  <c r="AA240" i="4" s="1"/>
  <c r="AB240" i="4" s="1"/>
  <c r="AH13" i="4"/>
  <c r="AA180" i="4" s="1"/>
  <c r="AB180" i="4" s="1"/>
  <c r="AD13" i="4"/>
  <c r="AA120" i="4" s="1"/>
  <c r="AB120" i="4" s="1"/>
  <c r="AQ59" i="4"/>
  <c r="BG27" i="4" s="1"/>
  <c r="BG43" i="4" s="1"/>
  <c r="BH76" i="4" s="1"/>
  <c r="AR26" i="5"/>
  <c r="Y72" i="5" s="1"/>
  <c r="BG9" i="5"/>
  <c r="Z11" i="5"/>
  <c r="E43" i="5"/>
  <c r="AM28" i="5"/>
  <c r="AN28" i="5" s="1"/>
  <c r="AN44" i="5" s="1"/>
  <c r="AO77" i="5" s="1"/>
  <c r="Y11" i="5"/>
  <c r="D43" i="5"/>
  <c r="AA11" i="5"/>
  <c r="F43" i="5"/>
  <c r="X11" i="5"/>
  <c r="C43" i="5"/>
  <c r="AP59" i="5"/>
  <c r="BF27" i="5" s="1"/>
  <c r="BF43" i="5" s="1"/>
  <c r="BG76" i="5" s="1"/>
  <c r="W28" i="5"/>
  <c r="X28" i="5" s="1"/>
  <c r="AQ59" i="5"/>
  <c r="BG27" i="5" s="1"/>
  <c r="BG43" i="5" s="1"/>
  <c r="BH76" i="5" s="1"/>
  <c r="W43" i="5"/>
  <c r="X43" i="5" s="1"/>
  <c r="AO59" i="5"/>
  <c r="BE27" i="5" s="1"/>
  <c r="BE43" i="5" s="1"/>
  <c r="BF76" i="5" s="1"/>
  <c r="AP41" i="2"/>
  <c r="AQ74" i="2" s="1"/>
  <c r="CJ12" i="7"/>
  <c r="DA12" i="7" s="1"/>
  <c r="BS12" i="7"/>
  <c r="CJ11" i="7"/>
  <c r="DA11" i="7" s="1"/>
  <c r="BS11" i="7"/>
  <c r="CJ13" i="7"/>
  <c r="DA13" i="7" s="1"/>
  <c r="BS13" i="7"/>
  <c r="Y216" i="7"/>
  <c r="BB36" i="7"/>
  <c r="BC69" i="7" s="1"/>
  <c r="Y224" i="7"/>
  <c r="BB44" i="7"/>
  <c r="BC77" i="7" s="1"/>
  <c r="Y223" i="7"/>
  <c r="BB43" i="7"/>
  <c r="BC76" i="7" s="1"/>
  <c r="Y227" i="7"/>
  <c r="BB47" i="7"/>
  <c r="BC80" i="7" s="1"/>
  <c r="Y225" i="7"/>
  <c r="BB45" i="7"/>
  <c r="BC78" i="7" s="1"/>
  <c r="Y229" i="7"/>
  <c r="BB49" i="7"/>
  <c r="BC82" i="7" s="1"/>
  <c r="Y226" i="7"/>
  <c r="BB46" i="7"/>
  <c r="BC79" i="7" s="1"/>
  <c r="Y222" i="7"/>
  <c r="BB42" i="7"/>
  <c r="BC75" i="7" s="1"/>
  <c r="CJ17" i="7"/>
  <c r="DA17" i="7" s="1"/>
  <c r="BS17" i="7"/>
  <c r="CJ10" i="7"/>
  <c r="DA10" i="7" s="1"/>
  <c r="BS10" i="7"/>
  <c r="CJ16" i="7"/>
  <c r="DA16" i="7" s="1"/>
  <c r="BS16" i="7"/>
  <c r="Y220" i="7"/>
  <c r="BB40" i="7"/>
  <c r="BC73" i="7" s="1"/>
  <c r="CJ9" i="7"/>
  <c r="DA9" i="7" s="1"/>
  <c r="BS9" i="7"/>
  <c r="CJ7" i="7"/>
  <c r="DA7" i="7" s="1"/>
  <c r="BS7" i="7"/>
  <c r="CJ18" i="7"/>
  <c r="DA18" i="7" s="1"/>
  <c r="BS18" i="7"/>
  <c r="CJ5" i="7"/>
  <c r="DA5" i="7" s="1"/>
  <c r="BS5" i="7"/>
  <c r="CJ6" i="7"/>
  <c r="DA6" i="7" s="1"/>
  <c r="BS6" i="7"/>
  <c r="CJ4" i="7"/>
  <c r="DA4" i="7" s="1"/>
  <c r="BS4" i="7"/>
  <c r="CJ15" i="7"/>
  <c r="DA15" i="7" s="1"/>
  <c r="BS15" i="7"/>
  <c r="CJ14" i="7"/>
  <c r="DA14" i="7" s="1"/>
  <c r="BS14" i="7"/>
  <c r="Y228" i="7"/>
  <c r="BB48" i="7"/>
  <c r="BC81" i="7" s="1"/>
  <c r="CJ8" i="7"/>
  <c r="DA8" i="7" s="1"/>
  <c r="BS8" i="7"/>
  <c r="BB41" i="7"/>
  <c r="BC74" i="7" s="1"/>
  <c r="Y221" i="7"/>
  <c r="Y219" i="7"/>
  <c r="BB39" i="7"/>
  <c r="BC72" i="7" s="1"/>
  <c r="Y230" i="7"/>
  <c r="BB50" i="7"/>
  <c r="BC83" i="7" s="1"/>
  <c r="Y217" i="7"/>
  <c r="BB37" i="7"/>
  <c r="BC70" i="7" s="1"/>
  <c r="Y218" i="7"/>
  <c r="BB38" i="7"/>
  <c r="BC71" i="7" s="1"/>
  <c r="AX27" i="6"/>
  <c r="AX11" i="6"/>
  <c r="Y139" i="6"/>
  <c r="AV49" i="6"/>
  <c r="AW82" i="6" s="1"/>
  <c r="AQ26" i="6"/>
  <c r="AQ10" i="6"/>
  <c r="Y71" i="6"/>
  <c r="AR41" i="6"/>
  <c r="AS74" i="6" s="1"/>
  <c r="CB10" i="6"/>
  <c r="CS10" i="6" s="1"/>
  <c r="BK10" i="6"/>
  <c r="Y137" i="6"/>
  <c r="AV47" i="6"/>
  <c r="AW80" i="6" s="1"/>
  <c r="AW22" i="6"/>
  <c r="AW6" i="6"/>
  <c r="AW33" i="6"/>
  <c r="AW17" i="6"/>
  <c r="CC10" i="6"/>
  <c r="CT10" i="6" s="1"/>
  <c r="BL10" i="6"/>
  <c r="CD18" i="6"/>
  <c r="CU18" i="6" s="1"/>
  <c r="BM18" i="6"/>
  <c r="C27" i="6"/>
  <c r="X11" i="6" s="1"/>
  <c r="AA28" i="6" s="1"/>
  <c r="AB28" i="6" s="1"/>
  <c r="D27" i="6"/>
  <c r="Y11" i="6" s="1"/>
  <c r="AA43" i="6" s="1"/>
  <c r="AB43" i="6" s="1"/>
  <c r="AV27" i="6"/>
  <c r="AV11" i="6"/>
  <c r="AR26" i="6"/>
  <c r="AR10" i="6"/>
  <c r="BX9" i="6"/>
  <c r="CO9" i="6" s="1"/>
  <c r="BG9" i="6"/>
  <c r="CD4" i="6"/>
  <c r="CU4" i="6" s="1"/>
  <c r="BM4" i="6"/>
  <c r="CD7" i="6"/>
  <c r="CU7" i="6" s="1"/>
  <c r="BM7" i="6"/>
  <c r="CK10" i="6"/>
  <c r="DB10" i="6" s="1"/>
  <c r="BT10" i="6"/>
  <c r="AQ58" i="6"/>
  <c r="BG26" i="6" s="1"/>
  <c r="BG42" i="6" s="1"/>
  <c r="BH75" i="6" s="1"/>
  <c r="W42" i="6"/>
  <c r="X42" i="6" s="1"/>
  <c r="BY9" i="6"/>
  <c r="CP9" i="6" s="1"/>
  <c r="BH9" i="6"/>
  <c r="CD16" i="6"/>
  <c r="CU16" i="6" s="1"/>
  <c r="BM16" i="6"/>
  <c r="CD5" i="6"/>
  <c r="CU5" i="6" s="1"/>
  <c r="BM5" i="6"/>
  <c r="AW26" i="6"/>
  <c r="AW10" i="6"/>
  <c r="Y102" i="6"/>
  <c r="AT42" i="6"/>
  <c r="AU75" i="6" s="1"/>
  <c r="AW9" i="6"/>
  <c r="AW25" i="6"/>
  <c r="AW5" i="6"/>
  <c r="AW21" i="6"/>
  <c r="AW30" i="6"/>
  <c r="AW14" i="6"/>
  <c r="AW18" i="6"/>
  <c r="AW34" i="6"/>
  <c r="Y117" i="6"/>
  <c r="AU42" i="6"/>
  <c r="AV75" i="6" s="1"/>
  <c r="Y140" i="6"/>
  <c r="AV50" i="6"/>
  <c r="AW83" i="6" s="1"/>
  <c r="AU27" i="6"/>
  <c r="AU11" i="6"/>
  <c r="Y128" i="6"/>
  <c r="AV38" i="6"/>
  <c r="AW71" i="6" s="1"/>
  <c r="E27" i="6"/>
  <c r="Z11" i="6" s="1"/>
  <c r="AA58" i="6" s="1"/>
  <c r="AB58" i="6" s="1"/>
  <c r="BC27" i="6"/>
  <c r="BC11" i="6"/>
  <c r="CL10" i="6"/>
  <c r="DC10" i="6" s="1"/>
  <c r="BU10" i="6"/>
  <c r="AP41" i="6"/>
  <c r="AQ74" i="6" s="1"/>
  <c r="Y41" i="6"/>
  <c r="Y126" i="6"/>
  <c r="AV36" i="6"/>
  <c r="AW69" i="6" s="1"/>
  <c r="Y129" i="6"/>
  <c r="AV39" i="6"/>
  <c r="AW72" i="6" s="1"/>
  <c r="AO26" i="6"/>
  <c r="AO10" i="6"/>
  <c r="Y237" i="6"/>
  <c r="BC42" i="6"/>
  <c r="BD75" i="6" s="1"/>
  <c r="W57" i="6"/>
  <c r="X57" i="6" s="1"/>
  <c r="AP58" i="6"/>
  <c r="BF26" i="6" s="1"/>
  <c r="BF42" i="6" s="1"/>
  <c r="BG75" i="6" s="1"/>
  <c r="Y56" i="6"/>
  <c r="AQ41" i="6"/>
  <c r="AR74" i="6" s="1"/>
  <c r="Y138" i="6"/>
  <c r="AV48" i="6"/>
  <c r="AW81" i="6" s="1"/>
  <c r="Y127" i="6"/>
  <c r="AV37" i="6"/>
  <c r="AW70" i="6" s="1"/>
  <c r="CD10" i="6"/>
  <c r="CU10" i="6" s="1"/>
  <c r="BM10" i="6"/>
  <c r="AW24" i="6"/>
  <c r="AW8" i="6"/>
  <c r="AG3" i="6"/>
  <c r="BO3" i="6" s="1"/>
  <c r="CW3" i="6" s="1"/>
  <c r="AW31" i="6"/>
  <c r="AW15" i="6"/>
  <c r="CD8" i="6"/>
  <c r="CU8" i="6" s="1"/>
  <c r="BM8" i="6"/>
  <c r="CA10" i="6"/>
  <c r="CR10" i="6" s="1"/>
  <c r="BJ10" i="6"/>
  <c r="BW9" i="6"/>
  <c r="CN9" i="6" s="1"/>
  <c r="BF9" i="6"/>
  <c r="AW27" i="6"/>
  <c r="AW11" i="6"/>
  <c r="B28" i="6"/>
  <c r="AM28" i="6" s="1"/>
  <c r="AN28" i="6" s="1"/>
  <c r="AN44" i="6" s="1"/>
  <c r="AO77" i="6" s="1"/>
  <c r="Y136" i="6"/>
  <c r="AV46" i="6"/>
  <c r="AW79" i="6" s="1"/>
  <c r="AP26" i="6"/>
  <c r="AP10" i="6"/>
  <c r="AW20" i="6"/>
  <c r="AW4" i="6"/>
  <c r="AS27" i="6"/>
  <c r="AS11" i="6"/>
  <c r="AT27" i="6"/>
  <c r="AT11" i="6"/>
  <c r="F27" i="6"/>
  <c r="AA11" i="6" s="1"/>
  <c r="AA73" i="6" s="1"/>
  <c r="AB73" i="6" s="1"/>
  <c r="BD27" i="6"/>
  <c r="BD11" i="6"/>
  <c r="Y252" i="6"/>
  <c r="BD42" i="6"/>
  <c r="BE75" i="6" s="1"/>
  <c r="W72" i="6"/>
  <c r="X72" i="6" s="1"/>
  <c r="CD17" i="6"/>
  <c r="CU17" i="6" s="1"/>
  <c r="BM17" i="6"/>
  <c r="CD6" i="6"/>
  <c r="CU6" i="6" s="1"/>
  <c r="BM6" i="6"/>
  <c r="CD14" i="6"/>
  <c r="CU14" i="6" s="1"/>
  <c r="BM14" i="6"/>
  <c r="W27" i="6"/>
  <c r="X27" i="6" s="1"/>
  <c r="BZ9" i="6"/>
  <c r="CQ9" i="6" s="1"/>
  <c r="BI9" i="6"/>
  <c r="Y132" i="6"/>
  <c r="AV42" i="6"/>
  <c r="AW75" i="6" s="1"/>
  <c r="CD15" i="6"/>
  <c r="CU15" i="6" s="1"/>
  <c r="BM15" i="6"/>
  <c r="AW23" i="6"/>
  <c r="AW7" i="6"/>
  <c r="AW32" i="6"/>
  <c r="AW16" i="6"/>
  <c r="Y130" i="6"/>
  <c r="AV40" i="6"/>
  <c r="AW73" i="6" s="1"/>
  <c r="Y87" i="6"/>
  <c r="AS42" i="6"/>
  <c r="AT75" i="6" s="1"/>
  <c r="AO41" i="6"/>
  <c r="AP74" i="6" s="1"/>
  <c r="Y26" i="6"/>
  <c r="CF9" i="5"/>
  <c r="CW9" i="5" s="1"/>
  <c r="BO9" i="5"/>
  <c r="CF4" i="5"/>
  <c r="CW4" i="5" s="1"/>
  <c r="BO4" i="5"/>
  <c r="AY25" i="5"/>
  <c r="AY9" i="5"/>
  <c r="AY16" i="5"/>
  <c r="AY32" i="5"/>
  <c r="CF16" i="5"/>
  <c r="CW16" i="5" s="1"/>
  <c r="BO16" i="5"/>
  <c r="CF8" i="5"/>
  <c r="CW8" i="5" s="1"/>
  <c r="BO8" i="5"/>
  <c r="Y169" i="5"/>
  <c r="AX49" i="5"/>
  <c r="AY82" i="5" s="1"/>
  <c r="Y161" i="5"/>
  <c r="AX41" i="5"/>
  <c r="AY74" i="5" s="1"/>
  <c r="CK11" i="5"/>
  <c r="DB11" i="5" s="1"/>
  <c r="BT11" i="5"/>
  <c r="Y133" i="5"/>
  <c r="AV43" i="5"/>
  <c r="AW76" i="5" s="1"/>
  <c r="CA11" i="5"/>
  <c r="CR11" i="5" s="1"/>
  <c r="BJ11" i="5"/>
  <c r="AV28" i="5"/>
  <c r="AV12" i="5"/>
  <c r="AZ28" i="5"/>
  <c r="AZ12" i="5"/>
  <c r="E28" i="5"/>
  <c r="AW28" i="5"/>
  <c r="AW12" i="5"/>
  <c r="AX12" i="5"/>
  <c r="AX28" i="5"/>
  <c r="AY24" i="5"/>
  <c r="AY8" i="5"/>
  <c r="AY34" i="5"/>
  <c r="AY18" i="5"/>
  <c r="AY31" i="5"/>
  <c r="AY15" i="5"/>
  <c r="CF5" i="5"/>
  <c r="CW5" i="5" s="1"/>
  <c r="BO5" i="5"/>
  <c r="CF11" i="5"/>
  <c r="CW11" i="5" s="1"/>
  <c r="BO11" i="5"/>
  <c r="Y168" i="5"/>
  <c r="AX48" i="5"/>
  <c r="AY81" i="5" s="1"/>
  <c r="BI10" i="5"/>
  <c r="AU43" i="5"/>
  <c r="AV76" i="5" s="1"/>
  <c r="Y118" i="5"/>
  <c r="Y160" i="5"/>
  <c r="AX40" i="5"/>
  <c r="AY73" i="5" s="1"/>
  <c r="CF17" i="5"/>
  <c r="CW17" i="5" s="1"/>
  <c r="BO17" i="5"/>
  <c r="AT43" i="5"/>
  <c r="AU76" i="5" s="1"/>
  <c r="Y103" i="5"/>
  <c r="AS28" i="5"/>
  <c r="AS12" i="5"/>
  <c r="AY30" i="5"/>
  <c r="AY14" i="5"/>
  <c r="Y163" i="5"/>
  <c r="AX43" i="5"/>
  <c r="AY76" i="5" s="1"/>
  <c r="BW10" i="5"/>
  <c r="CN10" i="5" s="1"/>
  <c r="Y166" i="5"/>
  <c r="AX46" i="5"/>
  <c r="AY79" i="5" s="1"/>
  <c r="Y238" i="5"/>
  <c r="BC43" i="5"/>
  <c r="BD76" i="5" s="1"/>
  <c r="CD11" i="5"/>
  <c r="CU11" i="5" s="1"/>
  <c r="BM11" i="5"/>
  <c r="AS43" i="5"/>
  <c r="AT76" i="5" s="1"/>
  <c r="Y88" i="5"/>
  <c r="F28" i="5"/>
  <c r="AR60" i="5" s="1"/>
  <c r="BH28" i="5" s="1"/>
  <c r="BH44" i="5" s="1"/>
  <c r="BI77" i="5" s="1"/>
  <c r="AU28" i="5"/>
  <c r="AU12" i="5"/>
  <c r="B29" i="5"/>
  <c r="D28" i="5"/>
  <c r="AY23" i="5"/>
  <c r="AY7" i="5"/>
  <c r="AI3" i="5"/>
  <c r="BQ3" i="5" s="1"/>
  <c r="CY3" i="5" s="1"/>
  <c r="Y157" i="5"/>
  <c r="AX37" i="5"/>
  <c r="AY70" i="5" s="1"/>
  <c r="CG11" i="5"/>
  <c r="CX11" i="5" s="1"/>
  <c r="BP11" i="5"/>
  <c r="CF15" i="5"/>
  <c r="CW15" i="5" s="1"/>
  <c r="BO15" i="5"/>
  <c r="Y170" i="5"/>
  <c r="AX50" i="5"/>
  <c r="AY83" i="5" s="1"/>
  <c r="CF7" i="5"/>
  <c r="CW7" i="5" s="1"/>
  <c r="BO7" i="5"/>
  <c r="CL11" i="5"/>
  <c r="DC11" i="5" s="1"/>
  <c r="BU11" i="5"/>
  <c r="CF10" i="5"/>
  <c r="CW10" i="5" s="1"/>
  <c r="BO10" i="5"/>
  <c r="AR59" i="5"/>
  <c r="BH27" i="5" s="1"/>
  <c r="BH43" i="5" s="1"/>
  <c r="BI76" i="5" s="1"/>
  <c r="Y148" i="5"/>
  <c r="AW43" i="5"/>
  <c r="AX76" i="5" s="1"/>
  <c r="AY28" i="5"/>
  <c r="AY12" i="5"/>
  <c r="AT12" i="5"/>
  <c r="AT28" i="5"/>
  <c r="AY20" i="5"/>
  <c r="AY4" i="5"/>
  <c r="Y158" i="5"/>
  <c r="AX38" i="5"/>
  <c r="AY71" i="5" s="1"/>
  <c r="CC11" i="5"/>
  <c r="CT11" i="5" s="1"/>
  <c r="BL11" i="5"/>
  <c r="CF14" i="5"/>
  <c r="CW14" i="5" s="1"/>
  <c r="BO14" i="5"/>
  <c r="BK11" i="5"/>
  <c r="CB11" i="5"/>
  <c r="CS11" i="5" s="1"/>
  <c r="CE11" i="5"/>
  <c r="CV11" i="5" s="1"/>
  <c r="BN11" i="5"/>
  <c r="Y156" i="5"/>
  <c r="AX36" i="5"/>
  <c r="AY69" i="5" s="1"/>
  <c r="BD28" i="5"/>
  <c r="BD12" i="5"/>
  <c r="BC28" i="5"/>
  <c r="BC12" i="5"/>
  <c r="C28" i="5"/>
  <c r="AY26" i="5"/>
  <c r="AY10" i="5"/>
  <c r="AY22" i="5"/>
  <c r="AY6" i="5"/>
  <c r="AY21" i="5"/>
  <c r="AY5" i="5"/>
  <c r="AY33" i="5"/>
  <c r="AY17" i="5"/>
  <c r="CF6" i="5"/>
  <c r="CW6" i="5" s="1"/>
  <c r="BO6" i="5"/>
  <c r="Y178" i="5"/>
  <c r="AY43" i="5"/>
  <c r="AZ76" i="5" s="1"/>
  <c r="Y167" i="5"/>
  <c r="AX47" i="5"/>
  <c r="AY80" i="5" s="1"/>
  <c r="BO18" i="5"/>
  <c r="CF18" i="5"/>
  <c r="CW18" i="5" s="1"/>
  <c r="Y159" i="5"/>
  <c r="AX39" i="5"/>
  <c r="AY72" i="5" s="1"/>
  <c r="Y253" i="5"/>
  <c r="BD43" i="5"/>
  <c r="BE76" i="5" s="1"/>
  <c r="Y162" i="5"/>
  <c r="AX42" i="5"/>
  <c r="AY75" i="5" s="1"/>
  <c r="W73" i="5"/>
  <c r="X73" i="5" s="1"/>
  <c r="AR27" i="4"/>
  <c r="AR11" i="4"/>
  <c r="AX34" i="4"/>
  <c r="AX18" i="4"/>
  <c r="Y133" i="4"/>
  <c r="AV43" i="4"/>
  <c r="AW76" i="4" s="1"/>
  <c r="AP27" i="4"/>
  <c r="AP11" i="4"/>
  <c r="BW10" i="4"/>
  <c r="CN10" i="4" s="1"/>
  <c r="BF10" i="4"/>
  <c r="Y142" i="4"/>
  <c r="AW37" i="4"/>
  <c r="AX70" i="4" s="1"/>
  <c r="Y88" i="4"/>
  <c r="AS43" i="4"/>
  <c r="AT76" i="4" s="1"/>
  <c r="AU28" i="4"/>
  <c r="AU12" i="4"/>
  <c r="AW28" i="4"/>
  <c r="AW12" i="4"/>
  <c r="CE17" i="4"/>
  <c r="CV17" i="4" s="1"/>
  <c r="BN17" i="4"/>
  <c r="AQ42" i="4"/>
  <c r="AR75" i="4" s="1"/>
  <c r="Y57" i="4"/>
  <c r="Y253" i="4"/>
  <c r="BD43" i="4"/>
  <c r="BE76" i="4" s="1"/>
  <c r="CE18" i="4"/>
  <c r="CV18" i="4" s="1"/>
  <c r="BN18" i="4"/>
  <c r="CA11" i="4"/>
  <c r="CR11" i="4" s="1"/>
  <c r="BJ11" i="4"/>
  <c r="AS28" i="4"/>
  <c r="AS12" i="4"/>
  <c r="AX23" i="4"/>
  <c r="AX7" i="4"/>
  <c r="BZ10" i="4"/>
  <c r="CQ10" i="4" s="1"/>
  <c r="BI10" i="4"/>
  <c r="F28" i="4"/>
  <c r="AA12" i="4" s="1"/>
  <c r="AA74" i="4" s="1"/>
  <c r="AB74" i="4" s="1"/>
  <c r="AX26" i="4"/>
  <c r="AX10" i="4"/>
  <c r="AX33" i="4"/>
  <c r="AX17" i="4"/>
  <c r="Y148" i="4"/>
  <c r="AW43" i="4"/>
  <c r="AX76" i="4" s="1"/>
  <c r="CE6" i="4"/>
  <c r="CV6" i="4" s="1"/>
  <c r="BN6" i="4"/>
  <c r="Y153" i="4"/>
  <c r="AW48" i="4"/>
  <c r="AX81" i="4" s="1"/>
  <c r="Y72" i="4"/>
  <c r="AR42" i="4"/>
  <c r="AS75" i="4" s="1"/>
  <c r="AO42" i="4"/>
  <c r="AP75" i="4" s="1"/>
  <c r="Y27" i="4"/>
  <c r="Y152" i="4"/>
  <c r="AW47" i="4"/>
  <c r="AX80" i="4" s="1"/>
  <c r="CB11" i="4"/>
  <c r="CS11" i="4" s="1"/>
  <c r="BK11" i="4"/>
  <c r="AO27" i="4"/>
  <c r="AO11" i="4"/>
  <c r="CE14" i="4"/>
  <c r="CV14" i="4" s="1"/>
  <c r="BN14" i="4"/>
  <c r="CE9" i="4"/>
  <c r="CV9" i="4" s="1"/>
  <c r="BN9" i="4"/>
  <c r="BX10" i="4"/>
  <c r="CO10" i="4" s="1"/>
  <c r="BG10" i="4"/>
  <c r="CC11" i="4"/>
  <c r="CT11" i="4" s="1"/>
  <c r="BL11" i="4"/>
  <c r="AY28" i="4"/>
  <c r="AY12" i="4"/>
  <c r="C28" i="4"/>
  <c r="X12" i="4" s="1"/>
  <c r="AA29" i="4" s="1"/>
  <c r="AB29" i="4" s="1"/>
  <c r="AT28" i="4"/>
  <c r="AT12" i="4"/>
  <c r="W73" i="4"/>
  <c r="X73" i="4" s="1"/>
  <c r="AX25" i="4"/>
  <c r="AX9" i="4"/>
  <c r="AX20" i="4"/>
  <c r="AX4" i="4"/>
  <c r="AX22" i="4"/>
  <c r="AX6" i="4"/>
  <c r="AH3" i="4"/>
  <c r="BP3" i="4" s="1"/>
  <c r="CX3" i="4" s="1"/>
  <c r="AQ27" i="4"/>
  <c r="AQ11" i="4"/>
  <c r="CE11" i="4"/>
  <c r="CV11" i="4" s="1"/>
  <c r="BN11" i="4"/>
  <c r="Y154" i="4"/>
  <c r="AW49" i="4"/>
  <c r="AX82" i="4" s="1"/>
  <c r="Y143" i="4"/>
  <c r="AW38" i="4"/>
  <c r="AX71" i="4" s="1"/>
  <c r="BY10" i="4"/>
  <c r="CP10" i="4" s="1"/>
  <c r="BH10" i="4"/>
  <c r="W43" i="4"/>
  <c r="X43" i="4" s="1"/>
  <c r="CF11" i="4"/>
  <c r="CW11" i="4" s="1"/>
  <c r="BO11" i="4"/>
  <c r="CE5" i="4"/>
  <c r="CV5" i="4" s="1"/>
  <c r="BN5" i="4"/>
  <c r="CE7" i="4"/>
  <c r="CV7" i="4" s="1"/>
  <c r="BN7" i="4"/>
  <c r="BC28" i="4"/>
  <c r="BC12" i="4"/>
  <c r="D28" i="4"/>
  <c r="Y12" i="4" s="1"/>
  <c r="AA44" i="4" s="1"/>
  <c r="AB44" i="4" s="1"/>
  <c r="AX21" i="4"/>
  <c r="AX5" i="4"/>
  <c r="Y145" i="4"/>
  <c r="AW40" i="4"/>
  <c r="AX73" i="4" s="1"/>
  <c r="Y238" i="4"/>
  <c r="BC43" i="4"/>
  <c r="BD76" i="4" s="1"/>
  <c r="Y141" i="4"/>
  <c r="AW36" i="4"/>
  <c r="AX69" i="4" s="1"/>
  <c r="CL11" i="4"/>
  <c r="DC11" i="4" s="1"/>
  <c r="BU11" i="4"/>
  <c r="CE16" i="4"/>
  <c r="CV16" i="4" s="1"/>
  <c r="BN16" i="4"/>
  <c r="CE15" i="4"/>
  <c r="CV15" i="4" s="1"/>
  <c r="BN15" i="4"/>
  <c r="Y155" i="4"/>
  <c r="AW50" i="4"/>
  <c r="AX83" i="4" s="1"/>
  <c r="Y144" i="4"/>
  <c r="AW39" i="4"/>
  <c r="AX72" i="4" s="1"/>
  <c r="BD28" i="4"/>
  <c r="BD12" i="4"/>
  <c r="AR59" i="4"/>
  <c r="BH27" i="4" s="1"/>
  <c r="BH43" i="4" s="1"/>
  <c r="BI76" i="4" s="1"/>
  <c r="AX32" i="4"/>
  <c r="AX16" i="4"/>
  <c r="Y103" i="4"/>
  <c r="AT43" i="4"/>
  <c r="AU76" i="4" s="1"/>
  <c r="Y151" i="4"/>
  <c r="AW46" i="4"/>
  <c r="AX79" i="4" s="1"/>
  <c r="Y146" i="4"/>
  <c r="AW41" i="4"/>
  <c r="AX74" i="4" s="1"/>
  <c r="Y42" i="4"/>
  <c r="AP42" i="4"/>
  <c r="AQ75" i="4" s="1"/>
  <c r="Y118" i="4"/>
  <c r="AU43" i="4"/>
  <c r="AV76" i="4" s="1"/>
  <c r="E28" i="4"/>
  <c r="Z12" i="4" s="1"/>
  <c r="AA59" i="4" s="1"/>
  <c r="AB59" i="4" s="1"/>
  <c r="AV28" i="4"/>
  <c r="AV12" i="4"/>
  <c r="B29" i="4"/>
  <c r="AM29" i="4" s="1"/>
  <c r="AN29" i="4" s="1"/>
  <c r="AN45" i="4" s="1"/>
  <c r="AO78" i="4" s="1"/>
  <c r="AX28" i="4"/>
  <c r="AX12" i="4"/>
  <c r="AX24" i="4"/>
  <c r="AX8" i="4"/>
  <c r="AX30" i="4"/>
  <c r="AX14" i="4"/>
  <c r="AX31" i="4"/>
  <c r="AX15" i="4"/>
  <c r="CE8" i="4"/>
  <c r="CV8" i="4" s="1"/>
  <c r="BN8" i="4"/>
  <c r="CK11" i="4"/>
  <c r="DB11" i="4" s="1"/>
  <c r="BT11" i="4"/>
  <c r="CD11" i="4"/>
  <c r="CU11" i="4" s="1"/>
  <c r="BM11" i="4"/>
  <c r="CE4" i="4"/>
  <c r="CV4" i="4" s="1"/>
  <c r="BN4" i="4"/>
  <c r="AP59" i="4"/>
  <c r="BF27" i="4" s="1"/>
  <c r="BF43" i="4" s="1"/>
  <c r="BG76" i="4" s="1"/>
  <c r="Y163" i="4"/>
  <c r="AX43" i="4"/>
  <c r="AY76" i="4" s="1"/>
  <c r="AQ10" i="2"/>
  <c r="BH10" i="2" s="1"/>
  <c r="W28" i="2"/>
  <c r="X28" i="2" s="1"/>
  <c r="AO59" i="2"/>
  <c r="BE27" i="2" s="1"/>
  <c r="BE43" i="2" s="1"/>
  <c r="BF76" i="2" s="1"/>
  <c r="AQ59" i="2"/>
  <c r="BG27" i="2" s="1"/>
  <c r="BG43" i="2" s="1"/>
  <c r="BH76" i="2" s="1"/>
  <c r="W58" i="2"/>
  <c r="X58" i="2" s="1"/>
  <c r="W73" i="2"/>
  <c r="X73" i="2" s="1"/>
  <c r="AR59" i="2"/>
  <c r="BH27" i="2" s="1"/>
  <c r="BH43" i="2" s="1"/>
  <c r="BI76" i="2" s="1"/>
  <c r="W43" i="2"/>
  <c r="X43" i="2" s="1"/>
  <c r="AP59" i="2"/>
  <c r="BF27" i="2" s="1"/>
  <c r="BF43" i="2" s="1"/>
  <c r="BG76" i="2" s="1"/>
  <c r="AA11" i="2"/>
  <c r="Y27" i="2"/>
  <c r="AO42" i="2"/>
  <c r="AP75" i="2" s="1"/>
  <c r="Y57" i="2"/>
  <c r="Y237" i="2"/>
  <c r="BC42" i="2"/>
  <c r="BD75" i="2" s="1"/>
  <c r="Y252" i="2"/>
  <c r="BD42" i="2"/>
  <c r="BE75" i="2" s="1"/>
  <c r="Y115" i="2"/>
  <c r="AU40" i="2"/>
  <c r="AV73" i="2" s="1"/>
  <c r="Y114" i="2"/>
  <c r="AU39" i="2"/>
  <c r="AV72" i="2" s="1"/>
  <c r="Y113" i="2"/>
  <c r="AU38" i="2"/>
  <c r="AV71" i="2" s="1"/>
  <c r="Y117" i="2"/>
  <c r="AU42" i="2"/>
  <c r="AV75" i="2" s="1"/>
  <c r="Y87" i="2"/>
  <c r="AS42" i="2"/>
  <c r="AT75" i="2" s="1"/>
  <c r="Y102" i="2"/>
  <c r="AT42" i="2"/>
  <c r="AU75" i="2" s="1"/>
  <c r="Y112" i="2"/>
  <c r="AU37" i="2"/>
  <c r="AV70" i="2" s="1"/>
  <c r="Y111" i="2"/>
  <c r="AU36" i="2"/>
  <c r="AV69" i="2" s="1"/>
  <c r="AR10" i="2"/>
  <c r="BZ10" i="2" s="1"/>
  <c r="CQ10" i="2" s="1"/>
  <c r="Z11" i="2"/>
  <c r="Y11" i="2"/>
  <c r="D28" i="2"/>
  <c r="AP60" i="2" s="1"/>
  <c r="BF28" i="2" s="1"/>
  <c r="BF44" i="2" s="1"/>
  <c r="BG77" i="2" s="1"/>
  <c r="D29" i="2"/>
  <c r="BU10" i="2"/>
  <c r="CL10" i="2"/>
  <c r="DC10" i="2" s="1"/>
  <c r="BL7" i="2"/>
  <c r="CC7" i="2"/>
  <c r="CT7" i="2" s="1"/>
  <c r="BL5" i="2"/>
  <c r="CC5" i="2"/>
  <c r="CT5" i="2" s="1"/>
  <c r="BL4" i="2"/>
  <c r="CC4" i="2"/>
  <c r="CT4" i="2" s="1"/>
  <c r="BT10" i="2"/>
  <c r="CK10" i="2"/>
  <c r="DB10" i="2" s="1"/>
  <c r="BJ10" i="2"/>
  <c r="CA10" i="2"/>
  <c r="CR10" i="2" s="1"/>
  <c r="BL6" i="2"/>
  <c r="CC6" i="2"/>
  <c r="CT6" i="2" s="1"/>
  <c r="BL10" i="2"/>
  <c r="CC10" i="2"/>
  <c r="CT10" i="2" s="1"/>
  <c r="BF10" i="2"/>
  <c r="BW10" i="2"/>
  <c r="CN10" i="2" s="1"/>
  <c r="BK10" i="2"/>
  <c r="CB10" i="2"/>
  <c r="CS10" i="2" s="1"/>
  <c r="BG10" i="2"/>
  <c r="BX10" i="2"/>
  <c r="CO10" i="2" s="1"/>
  <c r="BL8" i="2"/>
  <c r="CC8" i="2"/>
  <c r="CT8" i="2" s="1"/>
  <c r="F28" i="2"/>
  <c r="E28" i="2"/>
  <c r="X11" i="2"/>
  <c r="C28" i="2"/>
  <c r="AO60" i="2" s="1"/>
  <c r="BE28" i="2" s="1"/>
  <c r="BE44" i="2" s="1"/>
  <c r="BF77" i="2" s="1"/>
  <c r="AV9" i="2"/>
  <c r="AV25" i="2"/>
  <c r="AF5" i="2"/>
  <c r="AA142" i="2" s="1"/>
  <c r="AB142" i="2" s="1"/>
  <c r="AF4" i="2"/>
  <c r="AA141" i="2" s="1"/>
  <c r="AB141" i="2" s="1"/>
  <c r="AF6" i="2"/>
  <c r="AA143" i="2" s="1"/>
  <c r="AB143" i="2" s="1"/>
  <c r="AF7" i="2"/>
  <c r="AA144" i="2" s="1"/>
  <c r="AB144" i="2" s="1"/>
  <c r="AF8" i="2"/>
  <c r="AA145" i="2" s="1"/>
  <c r="AB145" i="2" s="1"/>
  <c r="AF9" i="2"/>
  <c r="AA146" i="2" s="1"/>
  <c r="AB146" i="2" s="1"/>
  <c r="AF10" i="2"/>
  <c r="AA147" i="2" s="1"/>
  <c r="AB147" i="2" s="1"/>
  <c r="AV26" i="2"/>
  <c r="AV10" i="2"/>
  <c r="AV24" i="2"/>
  <c r="AV8" i="2"/>
  <c r="AV21" i="2"/>
  <c r="AV5" i="2"/>
  <c r="AU27" i="2"/>
  <c r="AU11" i="2"/>
  <c r="AT27" i="2"/>
  <c r="AT11" i="2"/>
  <c r="AV7" i="2"/>
  <c r="AV23" i="2"/>
  <c r="AS11" i="2"/>
  <c r="AS27" i="2"/>
  <c r="AF11" i="2"/>
  <c r="AA148" i="2" s="1"/>
  <c r="AB148" i="2" s="1"/>
  <c r="AV20" i="2"/>
  <c r="AV4" i="2"/>
  <c r="AV27" i="2"/>
  <c r="AV11" i="2"/>
  <c r="B28" i="2"/>
  <c r="AM28" i="2" s="1"/>
  <c r="AN28" i="2" s="1"/>
  <c r="AN44" i="2" s="1"/>
  <c r="AO77" i="2" s="1"/>
  <c r="AM12" i="2"/>
  <c r="AA254" i="2" s="1"/>
  <c r="AB254" i="2" s="1"/>
  <c r="AD12" i="2"/>
  <c r="AA119" i="2" s="1"/>
  <c r="AB119" i="2" s="1"/>
  <c r="AF12" i="2"/>
  <c r="AA149" i="2" s="1"/>
  <c r="AB149" i="2" s="1"/>
  <c r="AE12" i="2"/>
  <c r="AA134" i="2" s="1"/>
  <c r="AB134" i="2" s="1"/>
  <c r="AL12" i="2"/>
  <c r="AA239" i="2" s="1"/>
  <c r="AB239" i="2" s="1"/>
  <c r="AC12" i="2"/>
  <c r="AA104" i="2" s="1"/>
  <c r="AB104" i="2" s="1"/>
  <c r="AB12" i="2"/>
  <c r="AA89" i="2" s="1"/>
  <c r="AB89" i="2" s="1"/>
  <c r="AV22" i="2"/>
  <c r="AV6" i="2"/>
  <c r="BC27" i="2"/>
  <c r="BC11" i="2"/>
  <c r="BD11" i="2"/>
  <c r="BD27" i="2"/>
  <c r="AF3" i="2"/>
  <c r="BN3" i="2" s="1"/>
  <c r="CV3" i="2" s="1"/>
  <c r="BY10" i="5" l="1"/>
  <c r="CP10" i="5" s="1"/>
  <c r="AR42" i="2"/>
  <c r="AS75" i="2" s="1"/>
  <c r="AQ42" i="5"/>
  <c r="AR75" i="5" s="1"/>
  <c r="AP42" i="2"/>
  <c r="AQ75" i="2" s="1"/>
  <c r="Y42" i="5"/>
  <c r="AO27" i="5"/>
  <c r="Y28" i="5" s="1"/>
  <c r="AA28" i="5"/>
  <c r="AB28" i="5" s="1"/>
  <c r="AP11" i="5"/>
  <c r="BX11" i="5" s="1"/>
  <c r="CO11" i="5" s="1"/>
  <c r="AA43" i="5"/>
  <c r="AB43" i="5" s="1"/>
  <c r="AQ27" i="5"/>
  <c r="Y58" i="5" s="1"/>
  <c r="AA58" i="5"/>
  <c r="AB58" i="5" s="1"/>
  <c r="AP27" i="2"/>
  <c r="AP43" i="2" s="1"/>
  <c r="AQ76" i="2" s="1"/>
  <c r="AA43" i="2"/>
  <c r="AB43" i="2" s="1"/>
  <c r="AQ11" i="2"/>
  <c r="BY11" i="2" s="1"/>
  <c r="CP11" i="2" s="1"/>
  <c r="AA58" i="2"/>
  <c r="AB58" i="2" s="1"/>
  <c r="AO11" i="2"/>
  <c r="BW11" i="2" s="1"/>
  <c r="CN11" i="2" s="1"/>
  <c r="AA28" i="2"/>
  <c r="AB28" i="2" s="1"/>
  <c r="AR11" i="2"/>
  <c r="BI11" i="2" s="1"/>
  <c r="AA73" i="2"/>
  <c r="AB73" i="2" s="1"/>
  <c r="AR27" i="5"/>
  <c r="Y73" i="5" s="1"/>
  <c r="AA73" i="5"/>
  <c r="AB73" i="5" s="1"/>
  <c r="BG10" i="5"/>
  <c r="Y27" i="5"/>
  <c r="AQ11" i="5"/>
  <c r="BH11" i="5" s="1"/>
  <c r="AO11" i="5"/>
  <c r="BF11" i="5" s="1"/>
  <c r="AP27" i="5"/>
  <c r="Y43" i="5" s="1"/>
  <c r="Y12" i="2"/>
  <c r="AR27" i="2"/>
  <c r="AR43" i="2" s="1"/>
  <c r="AS76" i="2" s="1"/>
  <c r="W58" i="6"/>
  <c r="X58" i="6" s="1"/>
  <c r="X12" i="2"/>
  <c r="AR11" i="5"/>
  <c r="BZ11" i="5" s="1"/>
  <c r="CQ11" i="5" s="1"/>
  <c r="AO59" i="6"/>
  <c r="BE27" i="6" s="1"/>
  <c r="BE43" i="6" s="1"/>
  <c r="BF76" i="6" s="1"/>
  <c r="W73" i="6"/>
  <c r="X73" i="6" s="1"/>
  <c r="W28" i="6"/>
  <c r="X28" i="6" s="1"/>
  <c r="W43" i="6"/>
  <c r="X43" i="6" s="1"/>
  <c r="AE13" i="6"/>
  <c r="AA135" i="6" s="1"/>
  <c r="AB135" i="6" s="1"/>
  <c r="AI13" i="6"/>
  <c r="AA195" i="6" s="1"/>
  <c r="AB195" i="6" s="1"/>
  <c r="AM13" i="6"/>
  <c r="AA255" i="6" s="1"/>
  <c r="AB255" i="6" s="1"/>
  <c r="AB13" i="6"/>
  <c r="AA90" i="6" s="1"/>
  <c r="AB90" i="6" s="1"/>
  <c r="AF13" i="6"/>
  <c r="AA150" i="6" s="1"/>
  <c r="AB150" i="6" s="1"/>
  <c r="AJ13" i="6"/>
  <c r="AA210" i="6" s="1"/>
  <c r="AB210" i="6" s="1"/>
  <c r="AC13" i="6"/>
  <c r="AA105" i="6" s="1"/>
  <c r="AB105" i="6" s="1"/>
  <c r="AG13" i="6"/>
  <c r="AA165" i="6" s="1"/>
  <c r="AB165" i="6" s="1"/>
  <c r="AK13" i="6"/>
  <c r="AA225" i="6" s="1"/>
  <c r="AB225" i="6" s="1"/>
  <c r="AD13" i="6"/>
  <c r="AA120" i="6" s="1"/>
  <c r="AB120" i="6" s="1"/>
  <c r="AH13" i="6"/>
  <c r="AA180" i="6" s="1"/>
  <c r="AB180" i="6" s="1"/>
  <c r="AL13" i="6"/>
  <c r="AA240" i="6" s="1"/>
  <c r="AB240" i="6" s="1"/>
  <c r="AP60" i="4"/>
  <c r="BF28" i="4" s="1"/>
  <c r="BF44" i="4" s="1"/>
  <c r="BG77" i="4" s="1"/>
  <c r="AO60" i="4"/>
  <c r="BE28" i="4" s="1"/>
  <c r="BE44" i="4" s="1"/>
  <c r="BF77" i="4" s="1"/>
  <c r="AR60" i="4"/>
  <c r="BH28" i="4" s="1"/>
  <c r="BH44" i="4" s="1"/>
  <c r="BI77" i="4" s="1"/>
  <c r="W44" i="4"/>
  <c r="X44" i="4" s="1"/>
  <c r="W74" i="4"/>
  <c r="X74" i="4" s="1"/>
  <c r="W29" i="4"/>
  <c r="X29" i="4" s="1"/>
  <c r="W29" i="2"/>
  <c r="X29" i="2" s="1"/>
  <c r="AR42" i="5"/>
  <c r="AS75" i="5" s="1"/>
  <c r="Z12" i="5"/>
  <c r="E44" i="5"/>
  <c r="X12" i="5"/>
  <c r="C44" i="5"/>
  <c r="Y12" i="5"/>
  <c r="D44" i="5"/>
  <c r="AM29" i="5"/>
  <c r="AN29" i="5" s="1"/>
  <c r="AN45" i="5" s="1"/>
  <c r="AO78" i="5" s="1"/>
  <c r="AA12" i="5"/>
  <c r="F44" i="5"/>
  <c r="AP60" i="5"/>
  <c r="BF28" i="5" s="1"/>
  <c r="BF44" i="5" s="1"/>
  <c r="BG77" i="5" s="1"/>
  <c r="AO60" i="5"/>
  <c r="BE28" i="5" s="1"/>
  <c r="BE44" i="5" s="1"/>
  <c r="BF77" i="5" s="1"/>
  <c r="W44" i="5"/>
  <c r="X44" i="5" s="1"/>
  <c r="W74" i="5"/>
  <c r="X74" i="5" s="1"/>
  <c r="BY10" i="2"/>
  <c r="CP10" i="2" s="1"/>
  <c r="BJ1" i="7"/>
  <c r="J44" i="9" s="1"/>
  <c r="CR1" i="7"/>
  <c r="V10" i="7" s="1"/>
  <c r="Y253" i="6"/>
  <c r="BD43" i="6"/>
  <c r="BE76" i="6" s="1"/>
  <c r="AP42" i="6"/>
  <c r="AQ75" i="6" s="1"/>
  <c r="Y42" i="6"/>
  <c r="AT28" i="6"/>
  <c r="AT12" i="6"/>
  <c r="AX32" i="6"/>
  <c r="AX16" i="6"/>
  <c r="Y142" i="6"/>
  <c r="AW37" i="6"/>
  <c r="AX70" i="6" s="1"/>
  <c r="BZ10" i="6"/>
  <c r="CQ10" i="6" s="1"/>
  <c r="BI10" i="6"/>
  <c r="CE17" i="6"/>
  <c r="CV17" i="6" s="1"/>
  <c r="BN17" i="6"/>
  <c r="CE7" i="6"/>
  <c r="CV7" i="6" s="1"/>
  <c r="BN7" i="6"/>
  <c r="CB11" i="6"/>
  <c r="CS11" i="6" s="1"/>
  <c r="BK11" i="6"/>
  <c r="CE4" i="6"/>
  <c r="CV4" i="6" s="1"/>
  <c r="BN4" i="6"/>
  <c r="AV28" i="6"/>
  <c r="AV12" i="6"/>
  <c r="B29" i="6"/>
  <c r="AM29" i="6" s="1"/>
  <c r="AN29" i="6" s="1"/>
  <c r="AN45" i="6" s="1"/>
  <c r="AO78" i="6" s="1"/>
  <c r="AX28" i="6"/>
  <c r="AX12" i="6"/>
  <c r="AU28" i="6"/>
  <c r="AU12" i="6"/>
  <c r="AX25" i="6"/>
  <c r="AX9" i="6"/>
  <c r="AX21" i="6"/>
  <c r="AX5" i="6"/>
  <c r="AX20" i="6"/>
  <c r="AX4" i="6"/>
  <c r="AX34" i="6"/>
  <c r="AX18" i="6"/>
  <c r="AO42" i="6"/>
  <c r="AP75" i="6" s="1"/>
  <c r="Y27" i="6"/>
  <c r="AQ27" i="6"/>
  <c r="AQ11" i="6"/>
  <c r="CE18" i="6"/>
  <c r="CV18" i="6" s="1"/>
  <c r="BN18" i="6"/>
  <c r="CE5" i="6"/>
  <c r="CV5" i="6" s="1"/>
  <c r="BN5" i="6"/>
  <c r="Y72" i="6"/>
  <c r="AR42" i="6"/>
  <c r="AS75" i="6" s="1"/>
  <c r="AP27" i="6"/>
  <c r="AP11" i="6"/>
  <c r="AO27" i="6"/>
  <c r="AO11" i="6"/>
  <c r="Y154" i="6"/>
  <c r="AW49" i="6"/>
  <c r="AX82" i="6" s="1"/>
  <c r="Y153" i="6"/>
  <c r="AW48" i="6"/>
  <c r="AX81" i="6" s="1"/>
  <c r="Y88" i="6"/>
  <c r="AS43" i="6"/>
  <c r="AT76" i="6" s="1"/>
  <c r="AX22" i="6"/>
  <c r="AX6" i="6"/>
  <c r="BW10" i="6"/>
  <c r="CN10" i="6" s="1"/>
  <c r="BF10" i="6"/>
  <c r="Y144" i="6"/>
  <c r="AW39" i="6"/>
  <c r="AX72" i="6" s="1"/>
  <c r="AR27" i="6"/>
  <c r="AR11" i="6"/>
  <c r="Y103" i="6"/>
  <c r="AT43" i="6"/>
  <c r="AU76" i="6" s="1"/>
  <c r="AW36" i="6"/>
  <c r="AX69" i="6" s="1"/>
  <c r="Y141" i="6"/>
  <c r="F28" i="6"/>
  <c r="AA12" i="6" s="1"/>
  <c r="AA74" i="6" s="1"/>
  <c r="AB74" i="6" s="1"/>
  <c r="AS28" i="6"/>
  <c r="AS12" i="6"/>
  <c r="D28" i="6"/>
  <c r="Y12" i="6" s="1"/>
  <c r="AA44" i="6" s="1"/>
  <c r="AB44" i="6" s="1"/>
  <c r="AY28" i="6"/>
  <c r="AY12" i="6"/>
  <c r="CE11" i="6"/>
  <c r="CV11" i="6" s="1"/>
  <c r="BN11" i="6"/>
  <c r="CE15" i="6"/>
  <c r="CV15" i="6" s="1"/>
  <c r="BN15" i="6"/>
  <c r="AX24" i="6"/>
  <c r="AX8" i="6"/>
  <c r="AX33" i="6"/>
  <c r="AX17" i="6"/>
  <c r="AX30" i="6"/>
  <c r="AX14" i="6"/>
  <c r="CE8" i="6"/>
  <c r="CV8" i="6" s="1"/>
  <c r="BN8" i="6"/>
  <c r="CK11" i="6"/>
  <c r="DB11" i="6" s="1"/>
  <c r="BT11" i="6"/>
  <c r="CC11" i="6"/>
  <c r="CT11" i="6" s="1"/>
  <c r="BL11" i="6"/>
  <c r="CE14" i="6"/>
  <c r="CV14" i="6" s="1"/>
  <c r="BN14" i="6"/>
  <c r="Y146" i="6"/>
  <c r="AW41" i="6"/>
  <c r="AX74" i="6" s="1"/>
  <c r="CE10" i="6"/>
  <c r="CV10" i="6" s="1"/>
  <c r="BN10" i="6"/>
  <c r="CD11" i="6"/>
  <c r="CU11" i="6" s="1"/>
  <c r="BM11" i="6"/>
  <c r="CE6" i="6"/>
  <c r="CV6" i="6" s="1"/>
  <c r="BN6" i="6"/>
  <c r="BY10" i="6"/>
  <c r="CP10" i="6" s="1"/>
  <c r="BH10" i="6"/>
  <c r="CF11" i="6"/>
  <c r="CW11" i="6" s="1"/>
  <c r="BO11" i="6"/>
  <c r="C28" i="6"/>
  <c r="X12" i="6" s="1"/>
  <c r="AA29" i="6" s="1"/>
  <c r="AB29" i="6" s="1"/>
  <c r="AX26" i="6"/>
  <c r="AX10" i="6"/>
  <c r="Y155" i="6"/>
  <c r="AW50" i="6"/>
  <c r="AX83" i="6" s="1"/>
  <c r="BN16" i="6"/>
  <c r="CE16" i="6"/>
  <c r="CV16" i="6" s="1"/>
  <c r="CL11" i="6"/>
  <c r="DC11" i="6" s="1"/>
  <c r="BU11" i="6"/>
  <c r="AR59" i="6"/>
  <c r="BH27" i="6" s="1"/>
  <c r="BH43" i="6" s="1"/>
  <c r="BI76" i="6" s="1"/>
  <c r="BJ11" i="6"/>
  <c r="CA11" i="6"/>
  <c r="CR11" i="6" s="1"/>
  <c r="BX10" i="6"/>
  <c r="CO10" i="6" s="1"/>
  <c r="BG10" i="6"/>
  <c r="BD28" i="6"/>
  <c r="BD12" i="6"/>
  <c r="AW28" i="6"/>
  <c r="AW12" i="6"/>
  <c r="E28" i="6"/>
  <c r="Z12" i="6" s="1"/>
  <c r="AA59" i="6" s="1"/>
  <c r="AB59" i="6" s="1"/>
  <c r="BC28" i="6"/>
  <c r="BC12" i="6"/>
  <c r="Y148" i="6"/>
  <c r="AW43" i="6"/>
  <c r="AX76" i="6" s="1"/>
  <c r="Y152" i="6"/>
  <c r="AW47" i="6"/>
  <c r="AX80" i="6" s="1"/>
  <c r="AX23" i="6"/>
  <c r="AX7" i="6"/>
  <c r="AH3" i="6"/>
  <c r="BP3" i="6" s="1"/>
  <c r="CX3" i="6" s="1"/>
  <c r="AX31" i="6"/>
  <c r="AX15" i="6"/>
  <c r="Y145" i="6"/>
  <c r="AW40" i="6"/>
  <c r="AX73" i="6" s="1"/>
  <c r="Y238" i="6"/>
  <c r="BC43" i="6"/>
  <c r="BD76" i="6" s="1"/>
  <c r="AQ59" i="6"/>
  <c r="BG27" i="6" s="1"/>
  <c r="BG43" i="6" s="1"/>
  <c r="BH76" i="6" s="1"/>
  <c r="Y118" i="6"/>
  <c r="AU43" i="6"/>
  <c r="AV76" i="6" s="1"/>
  <c r="Y151" i="6"/>
  <c r="AW46" i="6"/>
  <c r="AX79" i="6" s="1"/>
  <c r="CE9" i="6"/>
  <c r="CV9" i="6" s="1"/>
  <c r="BN9" i="6"/>
  <c r="Y147" i="6"/>
  <c r="AW42" i="6"/>
  <c r="AX75" i="6" s="1"/>
  <c r="Y133" i="6"/>
  <c r="AV43" i="6"/>
  <c r="AW76" i="6" s="1"/>
  <c r="AP59" i="6"/>
  <c r="BF27" i="6" s="1"/>
  <c r="BF43" i="6" s="1"/>
  <c r="BG76" i="6" s="1"/>
  <c r="Y143" i="6"/>
  <c r="AW38" i="6"/>
  <c r="AX71" i="6" s="1"/>
  <c r="Y57" i="6"/>
  <c r="AQ42" i="6"/>
  <c r="AR75" i="6" s="1"/>
  <c r="Y163" i="6"/>
  <c r="AX43" i="6"/>
  <c r="AY76" i="6" s="1"/>
  <c r="CG5" i="5"/>
  <c r="CX5" i="5" s="1"/>
  <c r="BP5" i="5"/>
  <c r="BU12" i="5"/>
  <c r="CL12" i="5"/>
  <c r="DC12" i="5" s="1"/>
  <c r="AZ22" i="5"/>
  <c r="AZ6" i="5"/>
  <c r="F29" i="5"/>
  <c r="CG14" i="5"/>
  <c r="CX14" i="5" s="1"/>
  <c r="BP14" i="5"/>
  <c r="Y172" i="5"/>
  <c r="AY37" i="5"/>
  <c r="AZ70" i="5" s="1"/>
  <c r="Y177" i="5"/>
  <c r="AY42" i="5"/>
  <c r="AZ75" i="5" s="1"/>
  <c r="AQ43" i="5"/>
  <c r="AR76" i="5" s="1"/>
  <c r="Y171" i="5"/>
  <c r="AY36" i="5"/>
  <c r="AZ69" i="5" s="1"/>
  <c r="AY44" i="5"/>
  <c r="AZ77" i="5" s="1"/>
  <c r="Y179" i="5"/>
  <c r="AZ9" i="5"/>
  <c r="AZ25" i="5"/>
  <c r="AZ5" i="5"/>
  <c r="AZ21" i="5"/>
  <c r="AZ15" i="5"/>
  <c r="AZ31" i="5"/>
  <c r="AZ18" i="5"/>
  <c r="AZ34" i="5"/>
  <c r="AT29" i="5"/>
  <c r="AT13" i="5"/>
  <c r="AX13" i="5"/>
  <c r="AX29" i="5"/>
  <c r="AV29" i="5"/>
  <c r="AV13" i="5"/>
  <c r="AS13" i="5"/>
  <c r="AS29" i="5"/>
  <c r="Y181" i="5"/>
  <c r="AY46" i="5"/>
  <c r="AZ79" i="5" s="1"/>
  <c r="Y185" i="5"/>
  <c r="AY50" i="5"/>
  <c r="AZ83" i="5" s="1"/>
  <c r="CF12" i="5"/>
  <c r="CW12" i="5" s="1"/>
  <c r="BO12" i="5"/>
  <c r="Y194" i="5"/>
  <c r="AZ44" i="5"/>
  <c r="BA77" i="5" s="1"/>
  <c r="CG16" i="5"/>
  <c r="CX16" i="5" s="1"/>
  <c r="BP16" i="5"/>
  <c r="CG4" i="5"/>
  <c r="CX4" i="5" s="1"/>
  <c r="BP4" i="5"/>
  <c r="AZ10" i="5"/>
  <c r="AZ26" i="5"/>
  <c r="AZ20" i="5"/>
  <c r="AZ4" i="5"/>
  <c r="AY29" i="5"/>
  <c r="AY13" i="5"/>
  <c r="CG18" i="5"/>
  <c r="CX18" i="5" s="1"/>
  <c r="BP18" i="5"/>
  <c r="Y183" i="5"/>
  <c r="AY48" i="5"/>
  <c r="AZ81" i="5" s="1"/>
  <c r="Y254" i="5"/>
  <c r="BD44" i="5"/>
  <c r="BE77" i="5" s="1"/>
  <c r="CG17" i="5"/>
  <c r="CX17" i="5" s="1"/>
  <c r="BP17" i="5"/>
  <c r="CG6" i="5"/>
  <c r="CX6" i="5" s="1"/>
  <c r="BP6" i="5"/>
  <c r="CK12" i="5"/>
  <c r="DB12" i="5" s="1"/>
  <c r="BT12" i="5"/>
  <c r="AT44" i="5"/>
  <c r="AU77" i="5" s="1"/>
  <c r="Y104" i="5"/>
  <c r="AZ8" i="5"/>
  <c r="AZ24" i="5"/>
  <c r="AJ3" i="5"/>
  <c r="BR3" i="5" s="1"/>
  <c r="CZ3" i="5" s="1"/>
  <c r="AZ16" i="5"/>
  <c r="AZ32" i="5"/>
  <c r="CG7" i="5"/>
  <c r="CX7" i="5" s="1"/>
  <c r="BP7" i="5"/>
  <c r="E29" i="5"/>
  <c r="D29" i="5"/>
  <c r="BD13" i="5"/>
  <c r="BD29" i="5"/>
  <c r="AW13" i="5"/>
  <c r="AW29" i="5"/>
  <c r="CC12" i="5"/>
  <c r="CT12" i="5" s="1"/>
  <c r="BL12" i="5"/>
  <c r="CA12" i="5"/>
  <c r="CR12" i="5" s="1"/>
  <c r="BJ12" i="5"/>
  <c r="CG15" i="5"/>
  <c r="CX15" i="5" s="1"/>
  <c r="BP15" i="5"/>
  <c r="CG8" i="5"/>
  <c r="CX8" i="5" s="1"/>
  <c r="BP8" i="5"/>
  <c r="CE12" i="5"/>
  <c r="CV12" i="5" s="1"/>
  <c r="BN12" i="5"/>
  <c r="W59" i="5"/>
  <c r="X59" i="5" s="1"/>
  <c r="CD12" i="5"/>
  <c r="CU12" i="5" s="1"/>
  <c r="BM12" i="5"/>
  <c r="CG9" i="5"/>
  <c r="CX9" i="5" s="1"/>
  <c r="BP9" i="5"/>
  <c r="CG10" i="5"/>
  <c r="CX10" i="5" s="1"/>
  <c r="BP10" i="5"/>
  <c r="CG12" i="5"/>
  <c r="CX12" i="5" s="1"/>
  <c r="BP12" i="5"/>
  <c r="AZ17" i="5"/>
  <c r="AZ33" i="5"/>
  <c r="BC29" i="5"/>
  <c r="BC13" i="5"/>
  <c r="Y164" i="5"/>
  <c r="AX44" i="5"/>
  <c r="AY77" i="5" s="1"/>
  <c r="CH12" i="5"/>
  <c r="CY12" i="5" s="1"/>
  <c r="BQ12" i="5"/>
  <c r="Y184" i="5"/>
  <c r="AY49" i="5"/>
  <c r="AZ82" i="5" s="1"/>
  <c r="Y173" i="5"/>
  <c r="AY38" i="5"/>
  <c r="AZ71" i="5" s="1"/>
  <c r="W29" i="5"/>
  <c r="X29" i="5" s="1"/>
  <c r="BC44" i="5"/>
  <c r="BD77" i="5" s="1"/>
  <c r="Y239" i="5"/>
  <c r="CB12" i="5"/>
  <c r="CS12" i="5" s="1"/>
  <c r="BK12" i="5"/>
  <c r="AZ27" i="5"/>
  <c r="AZ11" i="5"/>
  <c r="AZ7" i="5"/>
  <c r="AZ23" i="5"/>
  <c r="AZ30" i="5"/>
  <c r="AZ14" i="5"/>
  <c r="Y174" i="5"/>
  <c r="AY39" i="5"/>
  <c r="AZ72" i="5" s="1"/>
  <c r="AU29" i="5"/>
  <c r="AU13" i="5"/>
  <c r="AZ29" i="5"/>
  <c r="AZ13" i="5"/>
  <c r="C29" i="5"/>
  <c r="Y119" i="5"/>
  <c r="AU44" i="5"/>
  <c r="AV77" i="5" s="1"/>
  <c r="Y89" i="5"/>
  <c r="AS44" i="5"/>
  <c r="AT77" i="5" s="1"/>
  <c r="AY47" i="5"/>
  <c r="AZ80" i="5" s="1"/>
  <c r="Y182" i="5"/>
  <c r="Y175" i="5"/>
  <c r="AY40" i="5"/>
  <c r="AZ73" i="5" s="1"/>
  <c r="Y149" i="5"/>
  <c r="AW44" i="5"/>
  <c r="AX77" i="5" s="1"/>
  <c r="AQ60" i="5"/>
  <c r="BG28" i="5" s="1"/>
  <c r="BG44" i="5" s="1"/>
  <c r="BH77" i="5" s="1"/>
  <c r="Y134" i="5"/>
  <c r="AV44" i="5"/>
  <c r="AW77" i="5" s="1"/>
  <c r="Y176" i="5"/>
  <c r="AY41" i="5"/>
  <c r="AZ74" i="5" s="1"/>
  <c r="CF8" i="4"/>
  <c r="CW8" i="4" s="1"/>
  <c r="BO8" i="4"/>
  <c r="AY29" i="4"/>
  <c r="AY13" i="4"/>
  <c r="AY23" i="4"/>
  <c r="AY7" i="4"/>
  <c r="Y158" i="4"/>
  <c r="AX38" i="4"/>
  <c r="AY71" i="4" s="1"/>
  <c r="Y160" i="4"/>
  <c r="AX40" i="4"/>
  <c r="AY73" i="4" s="1"/>
  <c r="E29" i="4"/>
  <c r="Z13" i="4" s="1"/>
  <c r="AA60" i="4" s="1"/>
  <c r="AB60" i="4" s="1"/>
  <c r="AS29" i="4"/>
  <c r="AS13" i="4"/>
  <c r="AQ28" i="4"/>
  <c r="AQ12" i="4"/>
  <c r="CL12" i="4"/>
  <c r="DC12" i="4" s="1"/>
  <c r="BU12" i="4"/>
  <c r="CK12" i="4"/>
  <c r="DB12" i="4" s="1"/>
  <c r="BT12" i="4"/>
  <c r="AY26" i="4"/>
  <c r="AY10" i="4"/>
  <c r="AY6" i="4"/>
  <c r="AY22" i="4"/>
  <c r="AY30" i="4"/>
  <c r="AY14" i="4"/>
  <c r="AY33" i="4"/>
  <c r="AY17" i="4"/>
  <c r="CF4" i="4"/>
  <c r="CW4" i="4" s="1"/>
  <c r="BO4" i="4"/>
  <c r="Y179" i="4"/>
  <c r="AY44" i="4"/>
  <c r="AZ77" i="4" s="1"/>
  <c r="Y162" i="4"/>
  <c r="AX42" i="4"/>
  <c r="AY75" i="4" s="1"/>
  <c r="Y159" i="4"/>
  <c r="AX39" i="4"/>
  <c r="AY72" i="4" s="1"/>
  <c r="Y119" i="4"/>
  <c r="AU44" i="4"/>
  <c r="AV77" i="4" s="1"/>
  <c r="Y43" i="4"/>
  <c r="AP43" i="4"/>
  <c r="AQ76" i="4" s="1"/>
  <c r="Y170" i="4"/>
  <c r="AX50" i="4"/>
  <c r="AY83" i="4" s="1"/>
  <c r="CF15" i="4"/>
  <c r="CW15" i="4" s="1"/>
  <c r="BO15" i="4"/>
  <c r="AX29" i="4"/>
  <c r="AX13" i="4"/>
  <c r="Y157" i="4"/>
  <c r="AX37" i="4"/>
  <c r="AY70" i="4" s="1"/>
  <c r="AY27" i="4"/>
  <c r="AY11" i="4"/>
  <c r="AY21" i="4"/>
  <c r="AY5" i="4"/>
  <c r="CG12" i="4"/>
  <c r="CX12" i="4" s="1"/>
  <c r="BP12" i="4"/>
  <c r="CF18" i="4"/>
  <c r="CW18" i="4" s="1"/>
  <c r="BO18" i="4"/>
  <c r="Y167" i="4"/>
  <c r="AX47" i="4"/>
  <c r="AY80" i="4" s="1"/>
  <c r="AZ29" i="4"/>
  <c r="AZ13" i="4"/>
  <c r="CF14" i="4"/>
  <c r="CW14" i="4" s="1"/>
  <c r="BO14" i="4"/>
  <c r="CF12" i="4"/>
  <c r="CW12" i="4" s="1"/>
  <c r="BO12" i="4"/>
  <c r="F29" i="4"/>
  <c r="AA13" i="4" s="1"/>
  <c r="AA75" i="4" s="1"/>
  <c r="AB75" i="4" s="1"/>
  <c r="BD13" i="4"/>
  <c r="BD29" i="4"/>
  <c r="AW29" i="4"/>
  <c r="AW13" i="4"/>
  <c r="CD12" i="4"/>
  <c r="CU12" i="4" s="1"/>
  <c r="BM12" i="4"/>
  <c r="W59" i="4"/>
  <c r="X59" i="4" s="1"/>
  <c r="CF16" i="4"/>
  <c r="CW16" i="4" s="1"/>
  <c r="BO16" i="4"/>
  <c r="Y254" i="4"/>
  <c r="BD44" i="4"/>
  <c r="BE77" i="4" s="1"/>
  <c r="Y239" i="4"/>
  <c r="BC44" i="4"/>
  <c r="BD77" i="4" s="1"/>
  <c r="BY11" i="4"/>
  <c r="CP11" i="4" s="1"/>
  <c r="BH11" i="4"/>
  <c r="AY25" i="4"/>
  <c r="AY9" i="4"/>
  <c r="AI3" i="4"/>
  <c r="BQ3" i="4" s="1"/>
  <c r="CY3" i="4" s="1"/>
  <c r="AY31" i="4"/>
  <c r="AY15" i="4"/>
  <c r="AY34" i="4"/>
  <c r="AY18" i="4"/>
  <c r="Y156" i="4"/>
  <c r="AX36" i="4"/>
  <c r="AY69" i="4" s="1"/>
  <c r="CB12" i="4"/>
  <c r="CS12" i="4" s="1"/>
  <c r="BK12" i="4"/>
  <c r="AO28" i="4"/>
  <c r="AO12" i="4"/>
  <c r="BW11" i="4"/>
  <c r="CN11" i="4" s="1"/>
  <c r="BF11" i="4"/>
  <c r="BO17" i="4"/>
  <c r="CF17" i="4"/>
  <c r="CW17" i="4" s="1"/>
  <c r="CA12" i="4"/>
  <c r="CR12" i="4" s="1"/>
  <c r="BJ12" i="4"/>
  <c r="CE12" i="4"/>
  <c r="CV12" i="4" s="1"/>
  <c r="BN12" i="4"/>
  <c r="BZ11" i="4"/>
  <c r="CQ11" i="4" s="1"/>
  <c r="BI11" i="4"/>
  <c r="D29" i="4"/>
  <c r="Y13" i="4" s="1"/>
  <c r="AA45" i="4" s="1"/>
  <c r="AB45" i="4" s="1"/>
  <c r="AV13" i="4"/>
  <c r="AV29" i="4"/>
  <c r="AY20" i="4"/>
  <c r="AY4" i="4"/>
  <c r="Y161" i="4"/>
  <c r="AX41" i="4"/>
  <c r="AY74" i="4" s="1"/>
  <c r="CF10" i="4"/>
  <c r="CW10" i="4" s="1"/>
  <c r="BO10" i="4"/>
  <c r="CF7" i="4"/>
  <c r="CW7" i="4" s="1"/>
  <c r="BO7" i="4"/>
  <c r="CC12" i="4"/>
  <c r="CT12" i="4" s="1"/>
  <c r="BL12" i="4"/>
  <c r="BX11" i="4"/>
  <c r="CO11" i="4" s="1"/>
  <c r="BG11" i="4"/>
  <c r="BC29" i="4"/>
  <c r="BC13" i="4"/>
  <c r="Y166" i="4"/>
  <c r="AX46" i="4"/>
  <c r="AY79" i="4" s="1"/>
  <c r="Y164" i="4"/>
  <c r="AX44" i="4"/>
  <c r="AY77" i="4" s="1"/>
  <c r="AT29" i="4"/>
  <c r="AT13" i="4"/>
  <c r="AU29" i="4"/>
  <c r="AU13" i="4"/>
  <c r="C29" i="4"/>
  <c r="X13" i="4" s="1"/>
  <c r="AA30" i="4" s="1"/>
  <c r="AB30" i="4" s="1"/>
  <c r="Y134" i="4"/>
  <c r="AV44" i="4"/>
  <c r="AW77" i="4" s="1"/>
  <c r="AQ60" i="4"/>
  <c r="BG28" i="4" s="1"/>
  <c r="BG44" i="4" s="1"/>
  <c r="BH77" i="4" s="1"/>
  <c r="Y168" i="4"/>
  <c r="AX48" i="4"/>
  <c r="AY81" i="4" s="1"/>
  <c r="CF5" i="4"/>
  <c r="CW5" i="4" s="1"/>
  <c r="BO5" i="4"/>
  <c r="AP12" i="4"/>
  <c r="AP28" i="4"/>
  <c r="Y58" i="4"/>
  <c r="AQ43" i="4"/>
  <c r="AR76" i="4" s="1"/>
  <c r="AY24" i="4"/>
  <c r="AY8" i="4"/>
  <c r="AY32" i="4"/>
  <c r="AY16" i="4"/>
  <c r="CF6" i="4"/>
  <c r="CW6" i="4" s="1"/>
  <c r="BO6" i="4"/>
  <c r="CF9" i="4"/>
  <c r="CW9" i="4" s="1"/>
  <c r="BO9" i="4"/>
  <c r="Y104" i="4"/>
  <c r="AT44" i="4"/>
  <c r="AU77" i="4" s="1"/>
  <c r="Y28" i="4"/>
  <c r="AO43" i="4"/>
  <c r="AP76" i="4" s="1"/>
  <c r="Y169" i="4"/>
  <c r="AX49" i="4"/>
  <c r="AY82" i="4" s="1"/>
  <c r="AR28" i="4"/>
  <c r="AR12" i="4"/>
  <c r="Y89" i="4"/>
  <c r="AS44" i="4"/>
  <c r="AT77" i="4" s="1"/>
  <c r="Y149" i="4"/>
  <c r="AW44" i="4"/>
  <c r="AX77" i="4" s="1"/>
  <c r="Y73" i="4"/>
  <c r="AR43" i="4"/>
  <c r="AS76" i="4" s="1"/>
  <c r="W44" i="2"/>
  <c r="X44" i="2" s="1"/>
  <c r="AQ60" i="2"/>
  <c r="BG28" i="2" s="1"/>
  <c r="BG44" i="2" s="1"/>
  <c r="BH77" i="2" s="1"/>
  <c r="W59" i="2"/>
  <c r="X59" i="2" s="1"/>
  <c r="W45" i="2"/>
  <c r="X45" i="2" s="1"/>
  <c r="AP61" i="2"/>
  <c r="BF29" i="2" s="1"/>
  <c r="BF45" i="2" s="1"/>
  <c r="BG78" i="2" s="1"/>
  <c r="AR60" i="2"/>
  <c r="BH28" i="2" s="1"/>
  <c r="BH44" i="2" s="1"/>
  <c r="BI77" i="2" s="1"/>
  <c r="W74" i="2"/>
  <c r="X74" i="2" s="1"/>
  <c r="AQ27" i="2"/>
  <c r="Y58" i="2" s="1"/>
  <c r="Y238" i="2"/>
  <c r="BC43" i="2"/>
  <c r="BD76" i="2" s="1"/>
  <c r="Y253" i="2"/>
  <c r="BD43" i="2"/>
  <c r="BE76" i="2" s="1"/>
  <c r="Y133" i="2"/>
  <c r="AV43" i="2"/>
  <c r="AW76" i="2" s="1"/>
  <c r="Y129" i="2"/>
  <c r="AV39" i="2"/>
  <c r="AW72" i="2" s="1"/>
  <c r="Y127" i="2"/>
  <c r="AV37" i="2"/>
  <c r="AW70" i="2" s="1"/>
  <c r="Y132" i="2"/>
  <c r="AV42" i="2"/>
  <c r="AW75" i="2" s="1"/>
  <c r="Y131" i="2"/>
  <c r="AV41" i="2"/>
  <c r="AW74" i="2" s="1"/>
  <c r="Y126" i="2"/>
  <c r="AV36" i="2"/>
  <c r="AW69" i="2" s="1"/>
  <c r="Y128" i="2"/>
  <c r="AV38" i="2"/>
  <c r="AW71" i="2" s="1"/>
  <c r="Y130" i="2"/>
  <c r="AV40" i="2"/>
  <c r="AW73" i="2" s="1"/>
  <c r="Y118" i="2"/>
  <c r="AU43" i="2"/>
  <c r="AV76" i="2" s="1"/>
  <c r="Y88" i="2"/>
  <c r="AS43" i="2"/>
  <c r="AT76" i="2" s="1"/>
  <c r="Y103" i="2"/>
  <c r="AT43" i="2"/>
  <c r="AU76" i="2" s="1"/>
  <c r="BI10" i="2"/>
  <c r="AP11" i="2"/>
  <c r="BG11" i="2" s="1"/>
  <c r="AA12" i="2"/>
  <c r="Z12" i="2"/>
  <c r="BM10" i="2"/>
  <c r="CD10" i="2"/>
  <c r="CU10" i="2" s="1"/>
  <c r="BU11" i="2"/>
  <c r="CL11" i="2"/>
  <c r="DC11" i="2" s="1"/>
  <c r="BM4" i="2"/>
  <c r="CD4" i="2"/>
  <c r="CU4" i="2" s="1"/>
  <c r="BM7" i="2"/>
  <c r="CD7" i="2"/>
  <c r="CU7" i="2" s="1"/>
  <c r="BT11" i="2"/>
  <c r="CK11" i="2"/>
  <c r="DB11" i="2" s="1"/>
  <c r="BK11" i="2"/>
  <c r="CB11" i="2"/>
  <c r="CS11" i="2" s="1"/>
  <c r="BM8" i="2"/>
  <c r="CD8" i="2"/>
  <c r="CU8" i="2" s="1"/>
  <c r="BM9" i="2"/>
  <c r="CD9" i="2"/>
  <c r="CU9" i="2" s="1"/>
  <c r="BM6" i="2"/>
  <c r="CD6" i="2"/>
  <c r="CU6" i="2" s="1"/>
  <c r="BL11" i="2"/>
  <c r="CC11" i="2"/>
  <c r="CT11" i="2" s="1"/>
  <c r="BM5" i="2"/>
  <c r="CD5" i="2"/>
  <c r="CU5" i="2" s="1"/>
  <c r="BM11" i="2"/>
  <c r="CD11" i="2"/>
  <c r="CU11" i="2" s="1"/>
  <c r="BJ11" i="2"/>
  <c r="CA11" i="2"/>
  <c r="CR11" i="2" s="1"/>
  <c r="F29" i="2"/>
  <c r="E29" i="2"/>
  <c r="Z13" i="2" s="1"/>
  <c r="AA60" i="2" s="1"/>
  <c r="AB60" i="2" s="1"/>
  <c r="C29" i="2"/>
  <c r="AO27" i="2"/>
  <c r="AW28" i="2"/>
  <c r="AW12" i="2"/>
  <c r="AW20" i="2"/>
  <c r="AW4" i="2"/>
  <c r="AS28" i="2"/>
  <c r="AS12" i="2"/>
  <c r="BC12" i="2"/>
  <c r="BC28" i="2"/>
  <c r="AV28" i="2"/>
  <c r="AV12" i="2"/>
  <c r="AU12" i="2"/>
  <c r="AU28" i="2"/>
  <c r="AW24" i="2"/>
  <c r="AW8" i="2"/>
  <c r="AW21" i="2"/>
  <c r="AW5" i="2"/>
  <c r="AT28" i="2"/>
  <c r="AT12" i="2"/>
  <c r="AW11" i="2"/>
  <c r="AW27" i="2"/>
  <c r="AW9" i="2"/>
  <c r="AW25" i="2"/>
  <c r="AG5" i="2"/>
  <c r="AA157" i="2" s="1"/>
  <c r="AB157" i="2" s="1"/>
  <c r="AG4" i="2"/>
  <c r="AA156" i="2" s="1"/>
  <c r="AB156" i="2" s="1"/>
  <c r="AG6" i="2"/>
  <c r="AA158" i="2" s="1"/>
  <c r="AB158" i="2" s="1"/>
  <c r="AG7" i="2"/>
  <c r="AA159" i="2" s="1"/>
  <c r="AB159" i="2" s="1"/>
  <c r="AG8" i="2"/>
  <c r="AA160" i="2" s="1"/>
  <c r="AB160" i="2" s="1"/>
  <c r="AG9" i="2"/>
  <c r="AA161" i="2" s="1"/>
  <c r="AB161" i="2" s="1"/>
  <c r="AG10" i="2"/>
  <c r="AA162" i="2" s="1"/>
  <c r="AB162" i="2" s="1"/>
  <c r="AG11" i="2"/>
  <c r="AA163" i="2" s="1"/>
  <c r="AB163" i="2" s="1"/>
  <c r="AG12" i="2"/>
  <c r="AA164" i="2" s="1"/>
  <c r="AB164" i="2" s="1"/>
  <c r="AW7" i="2"/>
  <c r="AW23" i="2"/>
  <c r="AF13" i="2"/>
  <c r="AA150" i="2" s="1"/>
  <c r="AB150" i="2" s="1"/>
  <c r="B29" i="2"/>
  <c r="AM29" i="2" s="1"/>
  <c r="AN29" i="2" s="1"/>
  <c r="AN45" i="2" s="1"/>
  <c r="AO78" i="2" s="1"/>
  <c r="AD13" i="2"/>
  <c r="AA120" i="2" s="1"/>
  <c r="AB120" i="2" s="1"/>
  <c r="AL13" i="2"/>
  <c r="AA240" i="2" s="1"/>
  <c r="AB240" i="2" s="1"/>
  <c r="AC13" i="2"/>
  <c r="AA105" i="2" s="1"/>
  <c r="AB105" i="2" s="1"/>
  <c r="AB13" i="2"/>
  <c r="AA90" i="2" s="1"/>
  <c r="AB90" i="2" s="1"/>
  <c r="AH13" i="2"/>
  <c r="AA180" i="2" s="1"/>
  <c r="AB180" i="2" s="1"/>
  <c r="AE13" i="2"/>
  <c r="AA135" i="2" s="1"/>
  <c r="AB135" i="2" s="1"/>
  <c r="Y13" i="2"/>
  <c r="AA45" i="2" s="1"/>
  <c r="AB45" i="2" s="1"/>
  <c r="AM13" i="2"/>
  <c r="AA255" i="2" s="1"/>
  <c r="AB255" i="2" s="1"/>
  <c r="AG13" i="2"/>
  <c r="AA165" i="2" s="1"/>
  <c r="AB165" i="2" s="1"/>
  <c r="BD28" i="2"/>
  <c r="BD12" i="2"/>
  <c r="AW10" i="2"/>
  <c r="AW26" i="2"/>
  <c r="AW6" i="2"/>
  <c r="AW22" i="2"/>
  <c r="AG3" i="2"/>
  <c r="BO3" i="2" s="1"/>
  <c r="CW3" i="2" s="1"/>
  <c r="BY11" i="5" l="1"/>
  <c r="CP11" i="5" s="1"/>
  <c r="Y43" i="2"/>
  <c r="BG11" i="5"/>
  <c r="BF11" i="2"/>
  <c r="AR43" i="5"/>
  <c r="AS76" i="5" s="1"/>
  <c r="BH11" i="2"/>
  <c r="P51" i="9"/>
  <c r="H56" i="9" s="1"/>
  <c r="P52" i="9"/>
  <c r="H55" i="9" s="1"/>
  <c r="P53" i="9"/>
  <c r="H57" i="9" s="1"/>
  <c r="P54" i="9"/>
  <c r="H59" i="9" s="1"/>
  <c r="P55" i="9"/>
  <c r="H58" i="9" s="1"/>
  <c r="AO43" i="5"/>
  <c r="AP76" i="5" s="1"/>
  <c r="BZ11" i="2"/>
  <c r="CQ11" i="2" s="1"/>
  <c r="AR28" i="5"/>
  <c r="AR44" i="5" s="1"/>
  <c r="AS77" i="5" s="1"/>
  <c r="AA74" i="5"/>
  <c r="AB74" i="5" s="1"/>
  <c r="AP28" i="5"/>
  <c r="Y44" i="5" s="1"/>
  <c r="AA44" i="5"/>
  <c r="AB44" i="5" s="1"/>
  <c r="AQ12" i="5"/>
  <c r="BH12" i="5" s="1"/>
  <c r="AA59" i="5"/>
  <c r="AB59" i="5" s="1"/>
  <c r="AQ28" i="2"/>
  <c r="Y59" i="2" s="1"/>
  <c r="AA59" i="2"/>
  <c r="AB59" i="2" s="1"/>
  <c r="AP28" i="2"/>
  <c r="AP44" i="2" s="1"/>
  <c r="AQ77" i="2" s="1"/>
  <c r="AA44" i="2"/>
  <c r="AB44" i="2" s="1"/>
  <c r="AR28" i="2"/>
  <c r="AR44" i="2" s="1"/>
  <c r="AS77" i="2" s="1"/>
  <c r="AA74" i="2"/>
  <c r="AB74" i="2" s="1"/>
  <c r="AO28" i="5"/>
  <c r="Y29" i="5" s="1"/>
  <c r="AA29" i="5"/>
  <c r="AB29" i="5" s="1"/>
  <c r="AO28" i="2"/>
  <c r="AO44" i="2" s="1"/>
  <c r="AP77" i="2" s="1"/>
  <c r="AA29" i="2"/>
  <c r="AB29" i="2" s="1"/>
  <c r="Y73" i="2"/>
  <c r="BW11" i="5"/>
  <c r="CN11" i="5" s="1"/>
  <c r="AP12" i="2"/>
  <c r="BX12" i="2" s="1"/>
  <c r="CO12" i="2" s="1"/>
  <c r="AP43" i="5"/>
  <c r="AQ76" i="5" s="1"/>
  <c r="AO12" i="2"/>
  <c r="BF12" i="2" s="1"/>
  <c r="BI11" i="5"/>
  <c r="AO12" i="5"/>
  <c r="BF12" i="5" s="1"/>
  <c r="AR12" i="5"/>
  <c r="BZ12" i="5" s="1"/>
  <c r="CQ12" i="5" s="1"/>
  <c r="AQ28" i="5"/>
  <c r="Y59" i="5" s="1"/>
  <c r="AQ61" i="4"/>
  <c r="BG29" i="4" s="1"/>
  <c r="BG45" i="4" s="1"/>
  <c r="BH78" i="4" s="1"/>
  <c r="W59" i="6"/>
  <c r="X59" i="6" s="1"/>
  <c r="AR60" i="6"/>
  <c r="BH28" i="6" s="1"/>
  <c r="BH44" i="6" s="1"/>
  <c r="BI77" i="6" s="1"/>
  <c r="AQ60" i="6"/>
  <c r="BG28" i="6" s="1"/>
  <c r="BG44" i="6" s="1"/>
  <c r="BH77" i="6" s="1"/>
  <c r="W44" i="6"/>
  <c r="X44" i="6" s="1"/>
  <c r="AP60" i="6"/>
  <c r="BF28" i="6" s="1"/>
  <c r="BF44" i="6" s="1"/>
  <c r="BG77" i="6" s="1"/>
  <c r="W60" i="4"/>
  <c r="X60" i="4" s="1"/>
  <c r="AO61" i="4"/>
  <c r="BE29" i="4" s="1"/>
  <c r="BE45" i="4" s="1"/>
  <c r="BF78" i="4" s="1"/>
  <c r="AP61" i="4"/>
  <c r="BF29" i="4" s="1"/>
  <c r="BF45" i="4" s="1"/>
  <c r="BG78" i="4" s="1"/>
  <c r="AP12" i="5"/>
  <c r="BX12" i="5" s="1"/>
  <c r="CO12" i="5" s="1"/>
  <c r="AA13" i="5"/>
  <c r="F45" i="5"/>
  <c r="X13" i="5"/>
  <c r="C45" i="5"/>
  <c r="Z13" i="5"/>
  <c r="E45" i="5"/>
  <c r="Y13" i="5"/>
  <c r="D45" i="5"/>
  <c r="W60" i="5"/>
  <c r="X60" i="5" s="1"/>
  <c r="AQ61" i="5"/>
  <c r="BG29" i="5" s="1"/>
  <c r="BG45" i="5" s="1"/>
  <c r="BH78" i="5" s="1"/>
  <c r="W30" i="5"/>
  <c r="X30" i="5" s="1"/>
  <c r="AP61" i="5"/>
  <c r="BF29" i="5" s="1"/>
  <c r="BF45" i="5" s="1"/>
  <c r="BG78" i="5" s="1"/>
  <c r="W45" i="5"/>
  <c r="X45" i="5" s="1"/>
  <c r="W75" i="5"/>
  <c r="X75" i="5" s="1"/>
  <c r="AO61" i="5"/>
  <c r="BE29" i="5" s="1"/>
  <c r="BE45" i="5" s="1"/>
  <c r="BF78" i="5" s="1"/>
  <c r="V9" i="7"/>
  <c r="C194" i="9"/>
  <c r="AY25" i="6"/>
  <c r="AY9" i="6"/>
  <c r="AY34" i="6"/>
  <c r="AY18" i="6"/>
  <c r="BC44" i="6"/>
  <c r="BD77" i="6" s="1"/>
  <c r="Y239" i="6"/>
  <c r="BZ11" i="6"/>
  <c r="CQ11" i="6" s="1"/>
  <c r="BI11" i="6"/>
  <c r="BY11" i="6"/>
  <c r="CP11" i="6" s="1"/>
  <c r="BH11" i="6"/>
  <c r="CF5" i="6"/>
  <c r="CW5" i="6" s="1"/>
  <c r="BO5" i="6"/>
  <c r="CC12" i="6"/>
  <c r="CT12" i="6" s="1"/>
  <c r="BL12" i="6"/>
  <c r="AZ29" i="6"/>
  <c r="AZ13" i="6"/>
  <c r="D29" i="6"/>
  <c r="Y13" i="6" s="1"/>
  <c r="AA45" i="6" s="1"/>
  <c r="AB45" i="6" s="1"/>
  <c r="Y167" i="6"/>
  <c r="AX47" i="6"/>
  <c r="AY80" i="6" s="1"/>
  <c r="AY8" i="6"/>
  <c r="AY24" i="6"/>
  <c r="AY31" i="6"/>
  <c r="AY15" i="6"/>
  <c r="AI3" i="6"/>
  <c r="BQ3" i="6" s="1"/>
  <c r="CY3" i="6" s="1"/>
  <c r="CF7" i="6"/>
  <c r="CW7" i="6" s="1"/>
  <c r="BO7" i="6"/>
  <c r="CE12" i="6"/>
  <c r="CV12" i="6" s="1"/>
  <c r="BN12" i="6"/>
  <c r="Y162" i="6"/>
  <c r="AX42" i="6"/>
  <c r="AY75" i="6" s="1"/>
  <c r="AO60" i="6"/>
  <c r="BE28" i="6" s="1"/>
  <c r="BE44" i="6" s="1"/>
  <c r="BF77" i="6" s="1"/>
  <c r="Y169" i="6"/>
  <c r="AX49" i="6"/>
  <c r="AY82" i="6" s="1"/>
  <c r="Y179" i="6"/>
  <c r="AY44" i="6"/>
  <c r="AZ77" i="6" s="1"/>
  <c r="AR28" i="6"/>
  <c r="AR12" i="6"/>
  <c r="Y73" i="6"/>
  <c r="AR43" i="6"/>
  <c r="AS76" i="6" s="1"/>
  <c r="Y43" i="6"/>
  <c r="AP43" i="6"/>
  <c r="AQ76" i="6" s="1"/>
  <c r="AQ43" i="6"/>
  <c r="AR76" i="6" s="1"/>
  <c r="Y58" i="6"/>
  <c r="Y170" i="6"/>
  <c r="AX50" i="6"/>
  <c r="AY83" i="6" s="1"/>
  <c r="Y157" i="6"/>
  <c r="AX37" i="6"/>
  <c r="AY70" i="6" s="1"/>
  <c r="Y119" i="6"/>
  <c r="AU44" i="6"/>
  <c r="AV77" i="6" s="1"/>
  <c r="E29" i="6"/>
  <c r="Z13" i="6" s="1"/>
  <c r="AA60" i="6" s="1"/>
  <c r="AB60" i="6" s="1"/>
  <c r="F29" i="6"/>
  <c r="AA13" i="6" s="1"/>
  <c r="AA75" i="6" s="1"/>
  <c r="AB75" i="6" s="1"/>
  <c r="BD29" i="6"/>
  <c r="BD13" i="6"/>
  <c r="AS29" i="6"/>
  <c r="AS13" i="6"/>
  <c r="Y168" i="6"/>
  <c r="AX48" i="6"/>
  <c r="AY81" i="6" s="1"/>
  <c r="AY21" i="6"/>
  <c r="AY5" i="6"/>
  <c r="AO28" i="6"/>
  <c r="AO12" i="6"/>
  <c r="CF17" i="6"/>
  <c r="CW17" i="6" s="1"/>
  <c r="BO17" i="6"/>
  <c r="CG12" i="6"/>
  <c r="CX12" i="6" s="1"/>
  <c r="BP12" i="6"/>
  <c r="AY29" i="6"/>
  <c r="AY13" i="6"/>
  <c r="CF16" i="6"/>
  <c r="CW16" i="6" s="1"/>
  <c r="BO16" i="6"/>
  <c r="AY27" i="6"/>
  <c r="AY11" i="6"/>
  <c r="AY23" i="6"/>
  <c r="AY7" i="6"/>
  <c r="AY32" i="6"/>
  <c r="AY16" i="6"/>
  <c r="Y159" i="6"/>
  <c r="AX39" i="6"/>
  <c r="AY72" i="6" s="1"/>
  <c r="AQ28" i="6"/>
  <c r="AQ12" i="6"/>
  <c r="Y149" i="6"/>
  <c r="AW44" i="6"/>
  <c r="AX77" i="6" s="1"/>
  <c r="CF14" i="6"/>
  <c r="CW14" i="6" s="1"/>
  <c r="BO14" i="6"/>
  <c r="CF8" i="6"/>
  <c r="CW8" i="6" s="1"/>
  <c r="BO8" i="6"/>
  <c r="CA12" i="6"/>
  <c r="CR12" i="6" s="1"/>
  <c r="BJ12" i="6"/>
  <c r="CF6" i="6"/>
  <c r="CW6" i="6" s="1"/>
  <c r="BO6" i="6"/>
  <c r="BW11" i="6"/>
  <c r="CN11" i="6" s="1"/>
  <c r="BF11" i="6"/>
  <c r="CF4" i="6"/>
  <c r="CW4" i="6" s="1"/>
  <c r="BO4" i="6"/>
  <c r="CF9" i="6"/>
  <c r="CW9" i="6" s="1"/>
  <c r="BO9" i="6"/>
  <c r="CF12" i="6"/>
  <c r="CW12" i="6" s="1"/>
  <c r="BO12" i="6"/>
  <c r="BC29" i="6"/>
  <c r="BC13" i="6"/>
  <c r="AW29" i="6"/>
  <c r="AW13" i="6"/>
  <c r="AT29" i="6"/>
  <c r="AT13" i="6"/>
  <c r="CD12" i="6"/>
  <c r="CU12" i="6" s="1"/>
  <c r="BM12" i="6"/>
  <c r="CB12" i="6"/>
  <c r="CS12" i="6" s="1"/>
  <c r="BK12" i="6"/>
  <c r="CF15" i="6"/>
  <c r="CW15" i="6" s="1"/>
  <c r="BO15" i="6"/>
  <c r="AY30" i="6"/>
  <c r="AY14" i="6"/>
  <c r="Y254" i="6"/>
  <c r="BD44" i="6"/>
  <c r="BE77" i="6" s="1"/>
  <c r="CF10" i="6"/>
  <c r="CW10" i="6" s="1"/>
  <c r="BO10" i="6"/>
  <c r="BX11" i="6"/>
  <c r="CO11" i="6" s="1"/>
  <c r="BG11" i="6"/>
  <c r="CF18" i="6"/>
  <c r="CW18" i="6" s="1"/>
  <c r="BO18" i="6"/>
  <c r="AU29" i="6"/>
  <c r="AU13" i="6"/>
  <c r="AY26" i="6"/>
  <c r="AY10" i="6"/>
  <c r="AY22" i="6"/>
  <c r="AY6" i="6"/>
  <c r="AY20" i="6"/>
  <c r="AY4" i="6"/>
  <c r="AY33" i="6"/>
  <c r="AY17" i="6"/>
  <c r="CK12" i="6"/>
  <c r="DB12" i="6" s="1"/>
  <c r="BT12" i="6"/>
  <c r="CL12" i="6"/>
  <c r="DC12" i="6" s="1"/>
  <c r="BU12" i="6"/>
  <c r="W29" i="6"/>
  <c r="X29" i="6" s="1"/>
  <c r="Y166" i="6"/>
  <c r="AX46" i="6"/>
  <c r="AY79" i="6" s="1"/>
  <c r="Y160" i="6"/>
  <c r="AX40" i="6"/>
  <c r="AY73" i="6" s="1"/>
  <c r="AP28" i="6"/>
  <c r="AP12" i="6"/>
  <c r="Y89" i="6"/>
  <c r="AS44" i="6"/>
  <c r="AT77" i="6" s="1"/>
  <c r="W74" i="6"/>
  <c r="X74" i="6" s="1"/>
  <c r="Y158" i="6"/>
  <c r="AX38" i="6"/>
  <c r="AY71" i="6" s="1"/>
  <c r="AO43" i="6"/>
  <c r="AP76" i="6" s="1"/>
  <c r="Y28" i="6"/>
  <c r="Y156" i="6"/>
  <c r="AX36" i="6"/>
  <c r="AY69" i="6" s="1"/>
  <c r="Y161" i="6"/>
  <c r="AX41" i="6"/>
  <c r="AY74" i="6" s="1"/>
  <c r="Y164" i="6"/>
  <c r="AX44" i="6"/>
  <c r="AY77" i="6" s="1"/>
  <c r="AV29" i="6"/>
  <c r="AV13" i="6"/>
  <c r="C29" i="6"/>
  <c r="X13" i="6" s="1"/>
  <c r="AA30" i="6" s="1"/>
  <c r="AB30" i="6" s="1"/>
  <c r="AX29" i="6"/>
  <c r="AX13" i="6"/>
  <c r="Y134" i="6"/>
  <c r="AV44" i="6"/>
  <c r="AW77" i="6" s="1"/>
  <c r="AT44" i="6"/>
  <c r="AU77" i="6" s="1"/>
  <c r="Y104" i="6"/>
  <c r="CH13" i="5"/>
  <c r="CY13" i="5" s="1"/>
  <c r="BQ13" i="5"/>
  <c r="Y240" i="5"/>
  <c r="BC45" i="5"/>
  <c r="BD78" i="5" s="1"/>
  <c r="BA20" i="5"/>
  <c r="BA4" i="5"/>
  <c r="Y195" i="5"/>
  <c r="AZ45" i="5"/>
  <c r="BA78" i="5" s="1"/>
  <c r="CH7" i="5"/>
  <c r="CY7" i="5" s="1"/>
  <c r="BQ7" i="5"/>
  <c r="Y199" i="5"/>
  <c r="AZ49" i="5"/>
  <c r="BA82" i="5" s="1"/>
  <c r="CL13" i="5"/>
  <c r="DC13" i="5" s="1"/>
  <c r="BU13" i="5"/>
  <c r="BA11" i="5"/>
  <c r="BA27" i="5"/>
  <c r="BA23" i="5"/>
  <c r="BA7" i="5"/>
  <c r="AK3" i="5"/>
  <c r="BS3" i="5" s="1"/>
  <c r="DA3" i="5" s="1"/>
  <c r="BA30" i="5"/>
  <c r="BA14" i="5"/>
  <c r="CH8" i="5"/>
  <c r="CY8" i="5" s="1"/>
  <c r="BQ8" i="5"/>
  <c r="Y186" i="5"/>
  <c r="AZ36" i="5"/>
  <c r="BA69" i="5" s="1"/>
  <c r="Y135" i="5"/>
  <c r="AV45" i="5"/>
  <c r="AW78" i="5" s="1"/>
  <c r="Y105" i="5"/>
  <c r="AT45" i="5"/>
  <c r="AU78" i="5" s="1"/>
  <c r="CH15" i="5"/>
  <c r="CY15" i="5" s="1"/>
  <c r="BQ15" i="5"/>
  <c r="CH9" i="5"/>
  <c r="CY9" i="5" s="1"/>
  <c r="BQ9" i="5"/>
  <c r="Y188" i="5"/>
  <c r="AZ38" i="5"/>
  <c r="BA71" i="5" s="1"/>
  <c r="Y255" i="5"/>
  <c r="BD45" i="5"/>
  <c r="BE78" i="5" s="1"/>
  <c r="BA28" i="5"/>
  <c r="BA12" i="5"/>
  <c r="BA33" i="5"/>
  <c r="BA17" i="5"/>
  <c r="CH4" i="5"/>
  <c r="CY4" i="5" s="1"/>
  <c r="BQ4" i="5"/>
  <c r="Y197" i="5"/>
  <c r="AZ47" i="5"/>
  <c r="BA80" i="5" s="1"/>
  <c r="CC13" i="5"/>
  <c r="CT13" i="5" s="1"/>
  <c r="BL13" i="5"/>
  <c r="CH14" i="5"/>
  <c r="CY14" i="5" s="1"/>
  <c r="BQ14" i="5"/>
  <c r="CH11" i="5"/>
  <c r="CY11" i="5" s="1"/>
  <c r="BQ11" i="5"/>
  <c r="CH17" i="5"/>
  <c r="CY17" i="5" s="1"/>
  <c r="BQ17" i="5"/>
  <c r="Y150" i="5"/>
  <c r="AW45" i="5"/>
  <c r="AX78" i="5" s="1"/>
  <c r="Y198" i="5"/>
  <c r="AZ48" i="5"/>
  <c r="BA81" i="5" s="1"/>
  <c r="BA26" i="5"/>
  <c r="BA10" i="5"/>
  <c r="BA22" i="5"/>
  <c r="BA6" i="5"/>
  <c r="BA34" i="5"/>
  <c r="BA18" i="5"/>
  <c r="BA15" i="5"/>
  <c r="BA31" i="5"/>
  <c r="CG13" i="5"/>
  <c r="CX13" i="5" s="1"/>
  <c r="BP13" i="5"/>
  <c r="Y192" i="5"/>
  <c r="AZ42" i="5"/>
  <c r="BA75" i="5" s="1"/>
  <c r="BY12" i="5"/>
  <c r="CP12" i="5" s="1"/>
  <c r="Y90" i="5"/>
  <c r="AS45" i="5"/>
  <c r="AT78" i="5" s="1"/>
  <c r="Y165" i="5"/>
  <c r="AX45" i="5"/>
  <c r="AY78" i="5" s="1"/>
  <c r="Y200" i="5"/>
  <c r="AZ50" i="5"/>
  <c r="BA83" i="5" s="1"/>
  <c r="Y187" i="5"/>
  <c r="AZ37" i="5"/>
  <c r="BA70" i="5" s="1"/>
  <c r="AR61" i="5"/>
  <c r="BH29" i="5" s="1"/>
  <c r="BH45" i="5" s="1"/>
  <c r="BI78" i="5" s="1"/>
  <c r="Y189" i="5"/>
  <c r="AZ39" i="5"/>
  <c r="BA72" i="5" s="1"/>
  <c r="BA24" i="5"/>
  <c r="BA8" i="5"/>
  <c r="Y190" i="5"/>
  <c r="AZ40" i="5"/>
  <c r="BA73" i="5" s="1"/>
  <c r="CD13" i="5"/>
  <c r="CU13" i="5" s="1"/>
  <c r="BM13" i="5"/>
  <c r="CB13" i="5"/>
  <c r="CS13" i="5" s="1"/>
  <c r="BK13" i="5"/>
  <c r="Y191" i="5"/>
  <c r="AZ41" i="5"/>
  <c r="BA74" i="5" s="1"/>
  <c r="CH6" i="5"/>
  <c r="CY6" i="5" s="1"/>
  <c r="BQ6" i="5"/>
  <c r="BA29" i="5"/>
  <c r="BA13" i="5"/>
  <c r="AU45" i="5"/>
  <c r="AV78" i="5" s="1"/>
  <c r="Y120" i="5"/>
  <c r="Y196" i="5"/>
  <c r="AZ46" i="5"/>
  <c r="BA79" i="5" s="1"/>
  <c r="Y193" i="5"/>
  <c r="AZ43" i="5"/>
  <c r="BA76" i="5" s="1"/>
  <c r="CK13" i="5"/>
  <c r="DB13" i="5" s="1"/>
  <c r="BT13" i="5"/>
  <c r="Y74" i="5"/>
  <c r="CE13" i="5"/>
  <c r="CV13" i="5" s="1"/>
  <c r="BN13" i="5"/>
  <c r="CH16" i="5"/>
  <c r="CY16" i="5" s="1"/>
  <c r="BQ16" i="5"/>
  <c r="BA9" i="5"/>
  <c r="BA25" i="5"/>
  <c r="BA21" i="5"/>
  <c r="BA5" i="5"/>
  <c r="BA32" i="5"/>
  <c r="BA16" i="5"/>
  <c r="Y180" i="5"/>
  <c r="AY45" i="5"/>
  <c r="AZ78" i="5" s="1"/>
  <c r="CH10" i="5"/>
  <c r="CY10" i="5" s="1"/>
  <c r="BQ10" i="5"/>
  <c r="CA13" i="5"/>
  <c r="CR13" i="5" s="1"/>
  <c r="BJ13" i="5"/>
  <c r="CF13" i="5"/>
  <c r="CW13" i="5" s="1"/>
  <c r="BO13" i="5"/>
  <c r="CH18" i="5"/>
  <c r="CY18" i="5" s="1"/>
  <c r="BQ18" i="5"/>
  <c r="CH5" i="5"/>
  <c r="CY5" i="5" s="1"/>
  <c r="BQ5" i="5"/>
  <c r="CG8" i="4"/>
  <c r="CX8" i="4" s="1"/>
  <c r="BP8" i="4"/>
  <c r="Y44" i="4"/>
  <c r="AP44" i="4"/>
  <c r="AQ77" i="4" s="1"/>
  <c r="Y105" i="4"/>
  <c r="AT45" i="4"/>
  <c r="AU78" i="4" s="1"/>
  <c r="CD13" i="4"/>
  <c r="CU13" i="4" s="1"/>
  <c r="BM13" i="4"/>
  <c r="AO44" i="4"/>
  <c r="AP77" i="4" s="1"/>
  <c r="Y29" i="4"/>
  <c r="AY47" i="4"/>
  <c r="AZ80" i="4" s="1"/>
  <c r="Y182" i="4"/>
  <c r="AZ25" i="4"/>
  <c r="AZ9" i="4"/>
  <c r="AZ21" i="4"/>
  <c r="AZ5" i="4"/>
  <c r="AZ32" i="4"/>
  <c r="AZ16" i="4"/>
  <c r="Y255" i="4"/>
  <c r="BD45" i="4"/>
  <c r="BE78" i="4" s="1"/>
  <c r="AR29" i="4"/>
  <c r="AR13" i="4"/>
  <c r="CG11" i="4"/>
  <c r="CX11" i="4" s="1"/>
  <c r="BP11" i="4"/>
  <c r="CF13" i="4"/>
  <c r="CW13" i="4" s="1"/>
  <c r="BO13" i="4"/>
  <c r="CG14" i="4"/>
  <c r="CX14" i="4" s="1"/>
  <c r="BP14" i="4"/>
  <c r="CG10" i="4"/>
  <c r="CX10" i="4" s="1"/>
  <c r="BP10" i="4"/>
  <c r="CA13" i="4"/>
  <c r="CR13" i="4" s="1"/>
  <c r="BJ13" i="4"/>
  <c r="CG13" i="4"/>
  <c r="CX13" i="4" s="1"/>
  <c r="BP13" i="4"/>
  <c r="Y175" i="4"/>
  <c r="AY40" i="4"/>
  <c r="AZ73" i="4" s="1"/>
  <c r="BX12" i="4"/>
  <c r="CO12" i="4" s="1"/>
  <c r="BG12" i="4"/>
  <c r="AO29" i="4"/>
  <c r="AO13" i="4"/>
  <c r="CC13" i="4"/>
  <c r="CT13" i="4" s="1"/>
  <c r="BL13" i="4"/>
  <c r="CK13" i="4"/>
  <c r="DB13" i="4" s="1"/>
  <c r="BT13" i="4"/>
  <c r="CG4" i="4"/>
  <c r="CX4" i="4" s="1"/>
  <c r="BP4" i="4"/>
  <c r="CG18" i="4"/>
  <c r="CX18" i="4" s="1"/>
  <c r="BP18" i="4"/>
  <c r="AZ28" i="4"/>
  <c r="AZ12" i="4"/>
  <c r="AZ24" i="4"/>
  <c r="AZ8" i="4"/>
  <c r="AZ33" i="4"/>
  <c r="AZ17" i="4"/>
  <c r="AZ20" i="4"/>
  <c r="AZ4" i="4"/>
  <c r="CG9" i="4"/>
  <c r="CX9" i="4" s="1"/>
  <c r="BP9" i="4"/>
  <c r="CL13" i="4"/>
  <c r="DC13" i="4" s="1"/>
  <c r="BU13" i="4"/>
  <c r="W75" i="4"/>
  <c r="X75" i="4" s="1"/>
  <c r="Y178" i="4"/>
  <c r="AY43" i="4"/>
  <c r="AZ76" i="4" s="1"/>
  <c r="Y165" i="4"/>
  <c r="AX45" i="4"/>
  <c r="AY78" i="4" s="1"/>
  <c r="Y181" i="4"/>
  <c r="AY46" i="4"/>
  <c r="AZ79" i="4" s="1"/>
  <c r="Y177" i="4"/>
  <c r="AY42" i="4"/>
  <c r="AZ75" i="4" s="1"/>
  <c r="Y90" i="4"/>
  <c r="AS45" i="4"/>
  <c r="AT78" i="4" s="1"/>
  <c r="Y180" i="4"/>
  <c r="AY45" i="4"/>
  <c r="AZ78" i="4" s="1"/>
  <c r="BZ12" i="4"/>
  <c r="CQ12" i="4" s="1"/>
  <c r="BI12" i="4"/>
  <c r="CG16" i="4"/>
  <c r="CX16" i="4" s="1"/>
  <c r="BP16" i="4"/>
  <c r="AU45" i="4"/>
  <c r="AV78" i="4" s="1"/>
  <c r="Y120" i="4"/>
  <c r="Y240" i="4"/>
  <c r="BC45" i="4"/>
  <c r="BD78" i="4" s="1"/>
  <c r="Y171" i="4"/>
  <c r="AY36" i="4"/>
  <c r="AZ69" i="4" s="1"/>
  <c r="W45" i="4"/>
  <c r="X45" i="4" s="1"/>
  <c r="Y185" i="4"/>
  <c r="AY50" i="4"/>
  <c r="AZ83" i="4" s="1"/>
  <c r="AZ27" i="4"/>
  <c r="AZ11" i="4"/>
  <c r="AZ23" i="4"/>
  <c r="AZ7" i="4"/>
  <c r="AJ3" i="4"/>
  <c r="BR3" i="4" s="1"/>
  <c r="CZ3" i="4" s="1"/>
  <c r="AZ30" i="4"/>
  <c r="AZ14" i="4"/>
  <c r="Y176" i="4"/>
  <c r="AY41" i="4"/>
  <c r="AZ74" i="4" s="1"/>
  <c r="CE13" i="4"/>
  <c r="CV13" i="4" s="1"/>
  <c r="BN13" i="4"/>
  <c r="CH13" i="4"/>
  <c r="CY13" i="4" s="1"/>
  <c r="BQ13" i="4"/>
  <c r="CG5" i="4"/>
  <c r="CX5" i="4" s="1"/>
  <c r="BP5" i="4"/>
  <c r="CG17" i="4"/>
  <c r="CX17" i="4" s="1"/>
  <c r="BP17" i="4"/>
  <c r="Y173" i="4"/>
  <c r="AY38" i="4"/>
  <c r="AZ71" i="4" s="1"/>
  <c r="BY12" i="4"/>
  <c r="CP12" i="4" s="1"/>
  <c r="BH12" i="4"/>
  <c r="CG7" i="4"/>
  <c r="CX7" i="4" s="1"/>
  <c r="BP7" i="4"/>
  <c r="Y74" i="4"/>
  <c r="AR44" i="4"/>
  <c r="AS77" i="4" s="1"/>
  <c r="Y183" i="4"/>
  <c r="AY48" i="4"/>
  <c r="AZ81" i="4" s="1"/>
  <c r="W30" i="4"/>
  <c r="X30" i="4" s="1"/>
  <c r="CB13" i="4"/>
  <c r="CS13" i="4" s="1"/>
  <c r="BK13" i="4"/>
  <c r="Y135" i="4"/>
  <c r="AV45" i="4"/>
  <c r="AW78" i="4" s="1"/>
  <c r="AP29" i="4"/>
  <c r="AP13" i="4"/>
  <c r="BW12" i="4"/>
  <c r="CN12" i="4" s="1"/>
  <c r="BF12" i="4"/>
  <c r="CG15" i="4"/>
  <c r="CX15" i="4" s="1"/>
  <c r="BP15" i="4"/>
  <c r="AZ26" i="4"/>
  <c r="AZ10" i="4"/>
  <c r="AZ22" i="4"/>
  <c r="AZ6" i="4"/>
  <c r="AZ18" i="4"/>
  <c r="AZ34" i="4"/>
  <c r="AZ31" i="4"/>
  <c r="AZ15" i="4"/>
  <c r="Y150" i="4"/>
  <c r="AW45" i="4"/>
  <c r="AX78" i="4" s="1"/>
  <c r="AR61" i="4"/>
  <c r="BH29" i="4" s="1"/>
  <c r="BH45" i="4" s="1"/>
  <c r="BI78" i="4" s="1"/>
  <c r="Y195" i="4"/>
  <c r="AZ45" i="4"/>
  <c r="BA78" i="4" s="1"/>
  <c r="Y172" i="4"/>
  <c r="AY37" i="4"/>
  <c r="AZ70" i="4" s="1"/>
  <c r="Y184" i="4"/>
  <c r="AY49" i="4"/>
  <c r="AZ82" i="4" s="1"/>
  <c r="CG6" i="4"/>
  <c r="CX6" i="4" s="1"/>
  <c r="BP6" i="4"/>
  <c r="Y59" i="4"/>
  <c r="AQ44" i="4"/>
  <c r="AR77" i="4" s="1"/>
  <c r="AQ29" i="4"/>
  <c r="AQ13" i="4"/>
  <c r="Y174" i="4"/>
  <c r="AY39" i="4"/>
  <c r="AZ72" i="4" s="1"/>
  <c r="W30" i="2"/>
  <c r="X30" i="2" s="1"/>
  <c r="AO61" i="2"/>
  <c r="BE29" i="2" s="1"/>
  <c r="BE45" i="2" s="1"/>
  <c r="BF78" i="2" s="1"/>
  <c r="X13" i="2"/>
  <c r="W75" i="2"/>
  <c r="X75" i="2" s="1"/>
  <c r="AR61" i="2"/>
  <c r="BH29" i="2" s="1"/>
  <c r="BH45" i="2" s="1"/>
  <c r="BI78" i="2" s="1"/>
  <c r="AA13" i="2"/>
  <c r="AQ61" i="2"/>
  <c r="BG29" i="2" s="1"/>
  <c r="BG45" i="2" s="1"/>
  <c r="BH78" i="2" s="1"/>
  <c r="W60" i="2"/>
  <c r="X60" i="2" s="1"/>
  <c r="AQ43" i="2"/>
  <c r="AR76" i="2" s="1"/>
  <c r="Y28" i="2"/>
  <c r="AO43" i="2"/>
  <c r="AP76" i="2" s="1"/>
  <c r="Y44" i="2"/>
  <c r="Y239" i="2"/>
  <c r="BC44" i="2"/>
  <c r="BD77" i="2" s="1"/>
  <c r="Y254" i="2"/>
  <c r="BD44" i="2"/>
  <c r="BE77" i="2" s="1"/>
  <c r="Y148" i="2"/>
  <c r="AW43" i="2"/>
  <c r="AX76" i="2" s="1"/>
  <c r="Y143" i="2"/>
  <c r="AW38" i="2"/>
  <c r="AX71" i="2" s="1"/>
  <c r="Y142" i="2"/>
  <c r="AW37" i="2"/>
  <c r="AX70" i="2" s="1"/>
  <c r="Y141" i="2"/>
  <c r="AW36" i="2"/>
  <c r="AX69" i="2" s="1"/>
  <c r="Y146" i="2"/>
  <c r="AW41" i="2"/>
  <c r="AX74" i="2" s="1"/>
  <c r="Y147" i="2"/>
  <c r="AW42" i="2"/>
  <c r="AX75" i="2" s="1"/>
  <c r="Y144" i="2"/>
  <c r="AW39" i="2"/>
  <c r="AX72" i="2" s="1"/>
  <c r="Y145" i="2"/>
  <c r="AW40" i="2"/>
  <c r="AX73" i="2" s="1"/>
  <c r="Y134" i="2"/>
  <c r="AV44" i="2"/>
  <c r="AW77" i="2" s="1"/>
  <c r="Y149" i="2"/>
  <c r="AW44" i="2"/>
  <c r="AX77" i="2" s="1"/>
  <c r="Y119" i="2"/>
  <c r="AU44" i="2"/>
  <c r="AV77" i="2" s="1"/>
  <c r="Y104" i="2"/>
  <c r="AT44" i="2"/>
  <c r="AU77" i="2" s="1"/>
  <c r="Y89" i="2"/>
  <c r="AS44" i="2"/>
  <c r="AT77" i="2" s="1"/>
  <c r="AR12" i="2"/>
  <c r="BI12" i="2" s="1"/>
  <c r="BX11" i="2"/>
  <c r="CO11" i="2" s="1"/>
  <c r="AQ12" i="2"/>
  <c r="BH12" i="2" s="1"/>
  <c r="BU12" i="2"/>
  <c r="CL12" i="2"/>
  <c r="DC12" i="2" s="1"/>
  <c r="BT12" i="2"/>
  <c r="CK12" i="2"/>
  <c r="DB12" i="2" s="1"/>
  <c r="BN6" i="2"/>
  <c r="CE6" i="2"/>
  <c r="CV6" i="2" s="1"/>
  <c r="BK12" i="2"/>
  <c r="CB12" i="2"/>
  <c r="CS12" i="2" s="1"/>
  <c r="BN8" i="2"/>
  <c r="CE8" i="2"/>
  <c r="CV8" i="2" s="1"/>
  <c r="BM12" i="2"/>
  <c r="CD12" i="2"/>
  <c r="CU12" i="2" s="1"/>
  <c r="BJ12" i="2"/>
  <c r="CA12" i="2"/>
  <c r="CR12" i="2" s="1"/>
  <c r="BN12" i="2"/>
  <c r="CE12" i="2"/>
  <c r="CV12" i="2" s="1"/>
  <c r="BN9" i="2"/>
  <c r="CE9" i="2"/>
  <c r="CV9" i="2" s="1"/>
  <c r="BN11" i="2"/>
  <c r="CE11" i="2"/>
  <c r="CV11" i="2" s="1"/>
  <c r="BL12" i="2"/>
  <c r="CC12" i="2"/>
  <c r="CT12" i="2" s="1"/>
  <c r="BN10" i="2"/>
  <c r="CE10" i="2"/>
  <c r="CV10" i="2" s="1"/>
  <c r="BN7" i="2"/>
  <c r="CE7" i="2"/>
  <c r="CV7" i="2" s="1"/>
  <c r="BN5" i="2"/>
  <c r="CE5" i="2"/>
  <c r="CV5" i="2" s="1"/>
  <c r="BN4" i="2"/>
  <c r="CE4" i="2"/>
  <c r="CV4" i="2" s="1"/>
  <c r="BD13" i="2"/>
  <c r="BD29" i="2"/>
  <c r="AX27" i="2"/>
  <c r="AX11" i="2"/>
  <c r="AP13" i="2"/>
  <c r="AP29" i="2"/>
  <c r="BC13" i="2"/>
  <c r="BC29" i="2"/>
  <c r="AX6" i="2"/>
  <c r="AX22" i="2"/>
  <c r="AV29" i="2"/>
  <c r="AV13" i="2"/>
  <c r="AU13" i="2"/>
  <c r="AU29" i="2"/>
  <c r="B30" i="2"/>
  <c r="AM30" i="2" s="1"/>
  <c r="AN30" i="2" s="1"/>
  <c r="AN46" i="2" s="1"/>
  <c r="AO79" i="2" s="1"/>
  <c r="AC14" i="2"/>
  <c r="AA106" i="2" s="1"/>
  <c r="AB106" i="2" s="1"/>
  <c r="AA14" i="2"/>
  <c r="AA76" i="2" s="1"/>
  <c r="AB76" i="2" s="1"/>
  <c r="AG14" i="2"/>
  <c r="AA166" i="2" s="1"/>
  <c r="AB166" i="2" s="1"/>
  <c r="AF14" i="2"/>
  <c r="AA151" i="2" s="1"/>
  <c r="AB151" i="2" s="1"/>
  <c r="X14" i="2"/>
  <c r="AA31" i="2" s="1"/>
  <c r="AB31" i="2" s="1"/>
  <c r="AD14" i="2"/>
  <c r="AA121" i="2" s="1"/>
  <c r="AB121" i="2" s="1"/>
  <c r="Y14" i="2"/>
  <c r="AA46" i="2" s="1"/>
  <c r="AB46" i="2" s="1"/>
  <c r="AB14" i="2"/>
  <c r="AA91" i="2" s="1"/>
  <c r="AB91" i="2" s="1"/>
  <c r="AM14" i="2"/>
  <c r="AA256" i="2" s="1"/>
  <c r="AB256" i="2" s="1"/>
  <c r="AH14" i="2"/>
  <c r="AA181" i="2" s="1"/>
  <c r="AB181" i="2" s="1"/>
  <c r="AL14" i="2"/>
  <c r="AA241" i="2" s="1"/>
  <c r="AB241" i="2" s="1"/>
  <c r="AE14" i="2"/>
  <c r="AA136" i="2" s="1"/>
  <c r="AB136" i="2" s="1"/>
  <c r="Z14" i="2"/>
  <c r="AA61" i="2" s="1"/>
  <c r="AB61" i="2" s="1"/>
  <c r="AX9" i="2"/>
  <c r="AX25" i="2"/>
  <c r="AX20" i="2"/>
  <c r="AX4" i="2"/>
  <c r="AY13" i="2"/>
  <c r="AY29" i="2"/>
  <c r="AX23" i="2"/>
  <c r="AX7" i="2"/>
  <c r="AS29" i="2"/>
  <c r="AS13" i="2"/>
  <c r="AW29" i="2"/>
  <c r="AW13" i="2"/>
  <c r="AX26" i="2"/>
  <c r="AX10" i="2"/>
  <c r="AH5" i="2"/>
  <c r="AA172" i="2" s="1"/>
  <c r="AB172" i="2" s="1"/>
  <c r="AH4" i="2"/>
  <c r="AA171" i="2" s="1"/>
  <c r="AB171" i="2" s="1"/>
  <c r="AH6" i="2"/>
  <c r="AA173" i="2" s="1"/>
  <c r="AB173" i="2" s="1"/>
  <c r="AH7" i="2"/>
  <c r="AA174" i="2" s="1"/>
  <c r="AB174" i="2" s="1"/>
  <c r="AH8" i="2"/>
  <c r="AA175" i="2" s="1"/>
  <c r="AB175" i="2" s="1"/>
  <c r="AH9" i="2"/>
  <c r="AA176" i="2" s="1"/>
  <c r="AB176" i="2" s="1"/>
  <c r="AH10" i="2"/>
  <c r="AA177" i="2" s="1"/>
  <c r="AB177" i="2" s="1"/>
  <c r="AH11" i="2"/>
  <c r="AA178" i="2" s="1"/>
  <c r="AB178" i="2" s="1"/>
  <c r="AH12" i="2"/>
  <c r="AA179" i="2" s="1"/>
  <c r="AB179" i="2" s="1"/>
  <c r="AX29" i="2"/>
  <c r="AX13" i="2"/>
  <c r="AQ29" i="2"/>
  <c r="AQ13" i="2"/>
  <c r="AT29" i="2"/>
  <c r="AT13" i="2"/>
  <c r="AX12" i="2"/>
  <c r="AX28" i="2"/>
  <c r="AX24" i="2"/>
  <c r="AX8" i="2"/>
  <c r="AX5" i="2"/>
  <c r="AX21" i="2"/>
  <c r="AI14" i="2"/>
  <c r="AA196" i="2" s="1"/>
  <c r="AB196" i="2" s="1"/>
  <c r="AH3" i="2"/>
  <c r="BP3" i="2" s="1"/>
  <c r="CX3" i="2" s="1"/>
  <c r="BW12" i="5" l="1"/>
  <c r="CN12" i="5" s="1"/>
  <c r="Q53" i="9"/>
  <c r="I57" i="9" s="1"/>
  <c r="AQ44" i="2"/>
  <c r="AR77" i="2" s="1"/>
  <c r="Y74" i="2"/>
  <c r="AP44" i="5"/>
  <c r="AQ77" i="5" s="1"/>
  <c r="Y29" i="2"/>
  <c r="BG12" i="2"/>
  <c r="AO44" i="5"/>
  <c r="AP77" i="5" s="1"/>
  <c r="Q54" i="9"/>
  <c r="I59" i="9" s="1"/>
  <c r="Q51" i="9"/>
  <c r="I56" i="9" s="1"/>
  <c r="Q55" i="9"/>
  <c r="I58" i="9" s="1"/>
  <c r="Q52" i="9"/>
  <c r="I55" i="9" s="1"/>
  <c r="AO29" i="2"/>
  <c r="AO45" i="2" s="1"/>
  <c r="AP78" i="2" s="1"/>
  <c r="AA30" i="2"/>
  <c r="AB30" i="2" s="1"/>
  <c r="AQ29" i="5"/>
  <c r="AQ45" i="5" s="1"/>
  <c r="AR78" i="5" s="1"/>
  <c r="AA60" i="5"/>
  <c r="AB60" i="5" s="1"/>
  <c r="AR13" i="2"/>
  <c r="BZ13" i="2" s="1"/>
  <c r="CQ13" i="2" s="1"/>
  <c r="AA75" i="2"/>
  <c r="AB75" i="2" s="1"/>
  <c r="AP29" i="5"/>
  <c r="Y45" i="5" s="1"/>
  <c r="AA45" i="5"/>
  <c r="AB45" i="5" s="1"/>
  <c r="AO29" i="5"/>
  <c r="AO45" i="5" s="1"/>
  <c r="AP78" i="5" s="1"/>
  <c r="AA30" i="5"/>
  <c r="AB30" i="5" s="1"/>
  <c r="AR13" i="5"/>
  <c r="BZ13" i="5" s="1"/>
  <c r="CQ13" i="5" s="1"/>
  <c r="AA75" i="5"/>
  <c r="AB75" i="5" s="1"/>
  <c r="BW12" i="2"/>
  <c r="CN12" i="2" s="1"/>
  <c r="AQ13" i="5"/>
  <c r="BY13" i="5" s="1"/>
  <c r="CP13" i="5" s="1"/>
  <c r="BI12" i="5"/>
  <c r="AR29" i="5"/>
  <c r="Y75" i="5" s="1"/>
  <c r="AQ44" i="5"/>
  <c r="AR77" i="5" s="1"/>
  <c r="BG12" i="5"/>
  <c r="AO13" i="5"/>
  <c r="BF13" i="5" s="1"/>
  <c r="AO61" i="6"/>
  <c r="BE29" i="6" s="1"/>
  <c r="BE45" i="6" s="1"/>
  <c r="BF78" i="6" s="1"/>
  <c r="AQ61" i="6"/>
  <c r="BG29" i="6" s="1"/>
  <c r="BG45" i="6" s="1"/>
  <c r="BH78" i="6" s="1"/>
  <c r="W75" i="6"/>
  <c r="X75" i="6" s="1"/>
  <c r="W60" i="6"/>
  <c r="X60" i="6" s="1"/>
  <c r="AR61" i="6"/>
  <c r="BH29" i="6" s="1"/>
  <c r="BH45" i="6" s="1"/>
  <c r="BI78" i="6" s="1"/>
  <c r="AO13" i="2"/>
  <c r="BF13" i="2" s="1"/>
  <c r="AP13" i="5"/>
  <c r="BG13" i="5" s="1"/>
  <c r="B52" i="5"/>
  <c r="L40" i="9" s="1"/>
  <c r="AR29" i="2"/>
  <c r="Y75" i="2" s="1"/>
  <c r="Y165" i="6"/>
  <c r="AX45" i="6"/>
  <c r="AY78" i="6" s="1"/>
  <c r="BX12" i="6"/>
  <c r="CO12" i="6" s="1"/>
  <c r="BG12" i="6"/>
  <c r="Y184" i="6"/>
  <c r="AY49" i="6"/>
  <c r="AZ82" i="6" s="1"/>
  <c r="AU45" i="6"/>
  <c r="AV78" i="6" s="1"/>
  <c r="Y120" i="6"/>
  <c r="Y174" i="6"/>
  <c r="AY39" i="6"/>
  <c r="AZ72" i="6" s="1"/>
  <c r="AO44" i="6"/>
  <c r="AP77" i="6" s="1"/>
  <c r="Y29" i="6"/>
  <c r="Y255" i="6"/>
  <c r="BD45" i="6"/>
  <c r="BE78" i="6" s="1"/>
  <c r="AZ26" i="6"/>
  <c r="AZ10" i="6"/>
  <c r="AZ33" i="6"/>
  <c r="AZ17" i="6"/>
  <c r="CH13" i="6"/>
  <c r="CY13" i="6" s="1"/>
  <c r="BQ13" i="6"/>
  <c r="CD13" i="6"/>
  <c r="CU13" i="6" s="1"/>
  <c r="BM13" i="6"/>
  <c r="Y44" i="6"/>
  <c r="AP44" i="6"/>
  <c r="AQ77" i="6" s="1"/>
  <c r="CG4" i="6"/>
  <c r="CX4" i="6" s="1"/>
  <c r="BP4" i="6"/>
  <c r="CG10" i="6"/>
  <c r="CX10" i="6" s="1"/>
  <c r="BP10" i="6"/>
  <c r="CG14" i="6"/>
  <c r="CX14" i="6" s="1"/>
  <c r="BP14" i="6"/>
  <c r="CB13" i="6"/>
  <c r="CS13" i="6" s="1"/>
  <c r="BK13" i="6"/>
  <c r="CK13" i="6"/>
  <c r="DB13" i="6" s="1"/>
  <c r="BT13" i="6"/>
  <c r="BY12" i="6"/>
  <c r="CP12" i="6" s="1"/>
  <c r="BH12" i="6"/>
  <c r="CG16" i="6"/>
  <c r="CX16" i="6" s="1"/>
  <c r="BP16" i="6"/>
  <c r="CG11" i="6"/>
  <c r="CX11" i="6" s="1"/>
  <c r="BP11" i="6"/>
  <c r="CG13" i="6"/>
  <c r="CX13" i="6" s="1"/>
  <c r="BP13" i="6"/>
  <c r="CG5" i="6"/>
  <c r="CX5" i="6" s="1"/>
  <c r="BP5" i="6"/>
  <c r="CA13" i="6"/>
  <c r="CR13" i="6" s="1"/>
  <c r="BJ13" i="6"/>
  <c r="BZ12" i="6"/>
  <c r="CQ12" i="6" s="1"/>
  <c r="BI12" i="6"/>
  <c r="AZ25" i="6"/>
  <c r="AZ9" i="6"/>
  <c r="AZ21" i="6"/>
  <c r="AZ5" i="6"/>
  <c r="AZ30" i="6"/>
  <c r="AZ14" i="6"/>
  <c r="AZ34" i="6"/>
  <c r="AZ18" i="6"/>
  <c r="CG8" i="6"/>
  <c r="CX8" i="6" s="1"/>
  <c r="BP8" i="6"/>
  <c r="AP29" i="6"/>
  <c r="AP13" i="6"/>
  <c r="Y195" i="6"/>
  <c r="AZ45" i="6"/>
  <c r="BA78" i="6" s="1"/>
  <c r="Y185" i="6"/>
  <c r="AY50" i="6"/>
  <c r="AZ83" i="6" s="1"/>
  <c r="Y173" i="6"/>
  <c r="AY38" i="6"/>
  <c r="AZ71" i="6" s="1"/>
  <c r="Y150" i="6"/>
  <c r="AW45" i="6"/>
  <c r="AX78" i="6" s="1"/>
  <c r="AZ20" i="6"/>
  <c r="AZ4" i="6"/>
  <c r="AY40" i="6"/>
  <c r="AZ73" i="6" s="1"/>
  <c r="Y175" i="6"/>
  <c r="AO29" i="6"/>
  <c r="AO13" i="6"/>
  <c r="Y135" i="6"/>
  <c r="AV45" i="6"/>
  <c r="AW78" i="6" s="1"/>
  <c r="Y171" i="6"/>
  <c r="AY36" i="6"/>
  <c r="AZ69" i="6" s="1"/>
  <c r="Y177" i="6"/>
  <c r="AY42" i="6"/>
  <c r="AZ75" i="6" s="1"/>
  <c r="Y181" i="6"/>
  <c r="AY46" i="6"/>
  <c r="AZ79" i="6" s="1"/>
  <c r="Y105" i="6"/>
  <c r="AT45" i="6"/>
  <c r="AU78" i="6" s="1"/>
  <c r="Y240" i="6"/>
  <c r="BC45" i="6"/>
  <c r="BD78" i="6" s="1"/>
  <c r="AQ44" i="6"/>
  <c r="AR77" i="6" s="1"/>
  <c r="Y59" i="6"/>
  <c r="Y183" i="6"/>
  <c r="AY48" i="6"/>
  <c r="AZ81" i="6" s="1"/>
  <c r="Y178" i="6"/>
  <c r="AY43" i="6"/>
  <c r="AZ76" i="6" s="1"/>
  <c r="Y180" i="6"/>
  <c r="AY45" i="6"/>
  <c r="AZ78" i="6" s="1"/>
  <c r="Y172" i="6"/>
  <c r="AY37" i="6"/>
  <c r="AZ70" i="6" s="1"/>
  <c r="Y90" i="6"/>
  <c r="AS45" i="6"/>
  <c r="AT78" i="6" s="1"/>
  <c r="AR29" i="6"/>
  <c r="AR13" i="6"/>
  <c r="AQ29" i="6"/>
  <c r="AQ13" i="6"/>
  <c r="Y74" i="6"/>
  <c r="AR44" i="6"/>
  <c r="AS77" i="6" s="1"/>
  <c r="AZ28" i="6"/>
  <c r="AZ12" i="6"/>
  <c r="AZ24" i="6"/>
  <c r="AZ8" i="6"/>
  <c r="AJ3" i="6"/>
  <c r="BR3" i="6" s="1"/>
  <c r="CZ3" i="6" s="1"/>
  <c r="AZ31" i="6"/>
  <c r="AZ15" i="6"/>
  <c r="CG15" i="6"/>
  <c r="CX15" i="6" s="1"/>
  <c r="BP15" i="6"/>
  <c r="W45" i="6"/>
  <c r="X45" i="6" s="1"/>
  <c r="CG9" i="6"/>
  <c r="CX9" i="6" s="1"/>
  <c r="BP9" i="6"/>
  <c r="AZ22" i="6"/>
  <c r="AZ6" i="6"/>
  <c r="CG18" i="6"/>
  <c r="CX18" i="6" s="1"/>
  <c r="BP18" i="6"/>
  <c r="CF13" i="6"/>
  <c r="CW13" i="6" s="1"/>
  <c r="BO13" i="6"/>
  <c r="W30" i="6"/>
  <c r="X30" i="6" s="1"/>
  <c r="CG17" i="6"/>
  <c r="CX17" i="6" s="1"/>
  <c r="BP17" i="6"/>
  <c r="CG6" i="6"/>
  <c r="CX6" i="6" s="1"/>
  <c r="BP6" i="6"/>
  <c r="CC13" i="6"/>
  <c r="CT13" i="6" s="1"/>
  <c r="BL13" i="6"/>
  <c r="CE13" i="6"/>
  <c r="CV13" i="6" s="1"/>
  <c r="BN13" i="6"/>
  <c r="CG7" i="6"/>
  <c r="CX7" i="6" s="1"/>
  <c r="BP7" i="6"/>
  <c r="BW12" i="6"/>
  <c r="CN12" i="6" s="1"/>
  <c r="BF12" i="6"/>
  <c r="CL13" i="6"/>
  <c r="DC13" i="6" s="1"/>
  <c r="BU13" i="6"/>
  <c r="AZ27" i="6"/>
  <c r="AZ11" i="6"/>
  <c r="AZ23" i="6"/>
  <c r="AZ7" i="6"/>
  <c r="AZ32" i="6"/>
  <c r="AZ16" i="6"/>
  <c r="Y182" i="6"/>
  <c r="AY47" i="6"/>
  <c r="AZ80" i="6" s="1"/>
  <c r="AP61" i="6"/>
  <c r="BF29" i="6" s="1"/>
  <c r="BF45" i="6" s="1"/>
  <c r="BG78" i="6" s="1"/>
  <c r="Y176" i="6"/>
  <c r="AY41" i="6"/>
  <c r="AZ74" i="6" s="1"/>
  <c r="Y210" i="5"/>
  <c r="BA45" i="5"/>
  <c r="BB78" i="5" s="1"/>
  <c r="CI6" i="5"/>
  <c r="CZ6" i="5" s="1"/>
  <c r="BR6" i="5"/>
  <c r="CI17" i="5"/>
  <c r="CZ17" i="5" s="1"/>
  <c r="BR17" i="5"/>
  <c r="CI14" i="5"/>
  <c r="CZ14" i="5" s="1"/>
  <c r="BR14" i="5"/>
  <c r="BB23" i="5"/>
  <c r="BB7" i="5"/>
  <c r="BB22" i="5"/>
  <c r="BB6" i="5"/>
  <c r="Y208" i="5"/>
  <c r="BA43" i="5"/>
  <c r="BB76" i="5" s="1"/>
  <c r="CI5" i="5"/>
  <c r="CZ5" i="5" s="1"/>
  <c r="BR5" i="5"/>
  <c r="CI8" i="5"/>
  <c r="CZ8" i="5" s="1"/>
  <c r="BR8" i="5"/>
  <c r="CI15" i="5"/>
  <c r="CZ15" i="5" s="1"/>
  <c r="BR15" i="5"/>
  <c r="Y203" i="5"/>
  <c r="BA38" i="5"/>
  <c r="BB71" i="5" s="1"/>
  <c r="BA49" i="5"/>
  <c r="BB82" i="5" s="1"/>
  <c r="Y214" i="5"/>
  <c r="Y211" i="5"/>
  <c r="BA46" i="5"/>
  <c r="BB79" i="5" s="1"/>
  <c r="BB26" i="5"/>
  <c r="BB10" i="5"/>
  <c r="BB32" i="5"/>
  <c r="BB16" i="5"/>
  <c r="BB18" i="5"/>
  <c r="BB34" i="5"/>
  <c r="BR11" i="5"/>
  <c r="CI11" i="5"/>
  <c r="CZ11" i="5" s="1"/>
  <c r="BB11" i="5"/>
  <c r="BB27" i="5"/>
  <c r="Y202" i="5"/>
  <c r="BA37" i="5"/>
  <c r="BB70" i="5" s="1"/>
  <c r="Y205" i="5"/>
  <c r="BA40" i="5"/>
  <c r="BB73" i="5" s="1"/>
  <c r="CI18" i="5"/>
  <c r="CZ18" i="5" s="1"/>
  <c r="BR18" i="5"/>
  <c r="CI10" i="5"/>
  <c r="CZ10" i="5" s="1"/>
  <c r="BR10" i="5"/>
  <c r="CI12" i="5"/>
  <c r="CZ12" i="5" s="1"/>
  <c r="BR12" i="5"/>
  <c r="BB13" i="5"/>
  <c r="BB29" i="5"/>
  <c r="BB25" i="5"/>
  <c r="BB9" i="5"/>
  <c r="BB20" i="5"/>
  <c r="BB4" i="5"/>
  <c r="BB5" i="5"/>
  <c r="BB21" i="5"/>
  <c r="BR7" i="5"/>
  <c r="CI7" i="5"/>
  <c r="CZ7" i="5" s="1"/>
  <c r="CI4" i="5"/>
  <c r="CZ4" i="5" s="1"/>
  <c r="BR4" i="5"/>
  <c r="Y213" i="5"/>
  <c r="BA48" i="5"/>
  <c r="BB81" i="5" s="1"/>
  <c r="CI9" i="5"/>
  <c r="CZ9" i="5" s="1"/>
  <c r="BR9" i="5"/>
  <c r="Y212" i="5"/>
  <c r="BA47" i="5"/>
  <c r="BB80" i="5" s="1"/>
  <c r="BB17" i="5"/>
  <c r="BB33" i="5"/>
  <c r="CI16" i="5"/>
  <c r="CZ16" i="5" s="1"/>
  <c r="BR16" i="5"/>
  <c r="Y206" i="5"/>
  <c r="BA41" i="5"/>
  <c r="BB74" i="5" s="1"/>
  <c r="CI13" i="5"/>
  <c r="CZ13" i="5" s="1"/>
  <c r="BR13" i="5"/>
  <c r="Y215" i="5"/>
  <c r="BA50" i="5"/>
  <c r="BB83" i="5" s="1"/>
  <c r="Y207" i="5"/>
  <c r="BA42" i="5"/>
  <c r="BB75" i="5" s="1"/>
  <c r="Y209" i="5"/>
  <c r="BA44" i="5"/>
  <c r="BB77" i="5" s="1"/>
  <c r="BB12" i="5"/>
  <c r="BB28" i="5"/>
  <c r="BB8" i="5"/>
  <c r="BB24" i="5"/>
  <c r="BB14" i="5"/>
  <c r="BB30" i="5"/>
  <c r="BB31" i="5"/>
  <c r="BB15" i="5"/>
  <c r="Y204" i="5"/>
  <c r="BA39" i="5"/>
  <c r="BB72" i="5" s="1"/>
  <c r="Y201" i="5"/>
  <c r="BA36" i="5"/>
  <c r="BB69" i="5" s="1"/>
  <c r="BX13" i="4"/>
  <c r="CO13" i="4" s="1"/>
  <c r="BG13" i="4"/>
  <c r="Y196" i="4"/>
  <c r="AZ46" i="4"/>
  <c r="BA79" i="4" s="1"/>
  <c r="BA33" i="4"/>
  <c r="BA17" i="4"/>
  <c r="CH8" i="4"/>
  <c r="CY8" i="4" s="1"/>
  <c r="BQ8" i="4"/>
  <c r="BY13" i="4"/>
  <c r="CP13" i="4" s="1"/>
  <c r="BH13" i="4"/>
  <c r="Y197" i="4"/>
  <c r="AZ47" i="4"/>
  <c r="BA80" i="4" s="1"/>
  <c r="Y188" i="4"/>
  <c r="AZ38" i="4"/>
  <c r="BA71" i="4" s="1"/>
  <c r="Y45" i="4"/>
  <c r="AP45" i="4"/>
  <c r="AQ78" i="4" s="1"/>
  <c r="BA29" i="4"/>
  <c r="BA13" i="4"/>
  <c r="BA9" i="4"/>
  <c r="BA25" i="4"/>
  <c r="BA21" i="4"/>
  <c r="BA5" i="4"/>
  <c r="BA30" i="4"/>
  <c r="BA14" i="4"/>
  <c r="BA34" i="4"/>
  <c r="BA18" i="4"/>
  <c r="Y193" i="4"/>
  <c r="AZ43" i="4"/>
  <c r="BA76" i="4" s="1"/>
  <c r="Y186" i="4"/>
  <c r="AZ36" i="4"/>
  <c r="BA69" i="4" s="1"/>
  <c r="Y190" i="4"/>
  <c r="AZ40" i="4"/>
  <c r="BA73" i="4" s="1"/>
  <c r="AO45" i="4"/>
  <c r="AP78" i="4" s="1"/>
  <c r="Y30" i="4"/>
  <c r="Y187" i="4"/>
  <c r="AZ37" i="4"/>
  <c r="BA70" i="4" s="1"/>
  <c r="CH15" i="4"/>
  <c r="CY15" i="4" s="1"/>
  <c r="BQ15" i="4"/>
  <c r="BA22" i="4"/>
  <c r="BA6" i="4"/>
  <c r="CH5" i="4"/>
  <c r="CY5" i="4" s="1"/>
  <c r="BQ5" i="4"/>
  <c r="AQ45" i="4"/>
  <c r="AR78" i="4" s="1"/>
  <c r="Y60" i="4"/>
  <c r="Y200" i="4"/>
  <c r="AZ50" i="4"/>
  <c r="BA83" i="4" s="1"/>
  <c r="CH10" i="4"/>
  <c r="CY10" i="4" s="1"/>
  <c r="BQ10" i="4"/>
  <c r="BA28" i="4"/>
  <c r="BA12" i="4"/>
  <c r="BA24" i="4"/>
  <c r="BA8" i="4"/>
  <c r="AK3" i="4"/>
  <c r="BS3" i="4" s="1"/>
  <c r="DA3" i="4" s="1"/>
  <c r="BA31" i="4"/>
  <c r="BA15" i="4"/>
  <c r="CH7" i="4"/>
  <c r="CY7" i="4" s="1"/>
  <c r="BQ7" i="4"/>
  <c r="CH17" i="4"/>
  <c r="CY17" i="4" s="1"/>
  <c r="BQ17" i="4"/>
  <c r="CH12" i="4"/>
  <c r="CY12" i="4" s="1"/>
  <c r="BQ12" i="4"/>
  <c r="BZ13" i="4"/>
  <c r="CQ13" i="4" s="1"/>
  <c r="BI13" i="4"/>
  <c r="CH16" i="4"/>
  <c r="CY16" i="4" s="1"/>
  <c r="BQ16" i="4"/>
  <c r="CH9" i="4"/>
  <c r="CY9" i="4" s="1"/>
  <c r="BQ9" i="4"/>
  <c r="CH6" i="4"/>
  <c r="CY6" i="4" s="1"/>
  <c r="BQ6" i="4"/>
  <c r="BA26" i="4"/>
  <c r="BA10" i="4"/>
  <c r="BA20" i="4"/>
  <c r="BA4" i="4"/>
  <c r="CH11" i="4"/>
  <c r="CY11" i="4" s="1"/>
  <c r="BQ11" i="4"/>
  <c r="CH4" i="4"/>
  <c r="CY4" i="4" s="1"/>
  <c r="BQ4" i="4"/>
  <c r="BW13" i="4"/>
  <c r="CN13" i="4" s="1"/>
  <c r="BF13" i="4"/>
  <c r="CH18" i="4"/>
  <c r="CY18" i="4" s="1"/>
  <c r="BQ18" i="4"/>
  <c r="Y192" i="4"/>
  <c r="AZ42" i="4"/>
  <c r="BA75" i="4" s="1"/>
  <c r="CH14" i="4"/>
  <c r="CY14" i="4" s="1"/>
  <c r="BQ14" i="4"/>
  <c r="BA27" i="4"/>
  <c r="BA11" i="4"/>
  <c r="BA23" i="4"/>
  <c r="BA7" i="4"/>
  <c r="BA32" i="4"/>
  <c r="BA16" i="4"/>
  <c r="Y189" i="4"/>
  <c r="AZ39" i="4"/>
  <c r="BA72" i="4" s="1"/>
  <c r="Y199" i="4"/>
  <c r="AZ49" i="4"/>
  <c r="BA82" i="4" s="1"/>
  <c r="AZ44" i="4"/>
  <c r="BA77" i="4" s="1"/>
  <c r="Y194" i="4"/>
  <c r="Y75" i="4"/>
  <c r="AR45" i="4"/>
  <c r="AS78" i="4" s="1"/>
  <c r="Y198" i="4"/>
  <c r="AZ48" i="4"/>
  <c r="BA81" i="4" s="1"/>
  <c r="Y191" i="4"/>
  <c r="AZ41" i="4"/>
  <c r="BA74" i="4" s="1"/>
  <c r="Y60" i="2"/>
  <c r="AQ45" i="2"/>
  <c r="AR78" i="2" s="1"/>
  <c r="Y45" i="2"/>
  <c r="AP45" i="2"/>
  <c r="AQ78" i="2" s="1"/>
  <c r="Y240" i="2"/>
  <c r="BC45" i="2"/>
  <c r="BD78" i="2" s="1"/>
  <c r="Y255" i="2"/>
  <c r="BD45" i="2"/>
  <c r="BE78" i="2" s="1"/>
  <c r="Y180" i="2"/>
  <c r="AY45" i="2"/>
  <c r="AZ78" i="2" s="1"/>
  <c r="Y162" i="2"/>
  <c r="AX42" i="2"/>
  <c r="AY75" i="2" s="1"/>
  <c r="Y135" i="2"/>
  <c r="AV45" i="2"/>
  <c r="AW78" i="2" s="1"/>
  <c r="Y163" i="2"/>
  <c r="AX43" i="2"/>
  <c r="AY76" i="2" s="1"/>
  <c r="Y160" i="2"/>
  <c r="AX40" i="2"/>
  <c r="AY73" i="2" s="1"/>
  <c r="Y165" i="2"/>
  <c r="AX45" i="2"/>
  <c r="AY78" i="2" s="1"/>
  <c r="Y158" i="2"/>
  <c r="AX38" i="2"/>
  <c r="AY71" i="2" s="1"/>
  <c r="Y157" i="2"/>
  <c r="AX37" i="2"/>
  <c r="AY70" i="2" s="1"/>
  <c r="Y164" i="2"/>
  <c r="AX44" i="2"/>
  <c r="AY77" i="2" s="1"/>
  <c r="Y150" i="2"/>
  <c r="AW45" i="2"/>
  <c r="AX78" i="2" s="1"/>
  <c r="Y159" i="2"/>
  <c r="AX39" i="2"/>
  <c r="AY72" i="2" s="1"/>
  <c r="Y156" i="2"/>
  <c r="AX36" i="2"/>
  <c r="AY69" i="2" s="1"/>
  <c r="Y161" i="2"/>
  <c r="AX41" i="2"/>
  <c r="AY74" i="2" s="1"/>
  <c r="Y90" i="2"/>
  <c r="AS45" i="2"/>
  <c r="AT78" i="2" s="1"/>
  <c r="Y105" i="2"/>
  <c r="AT45" i="2"/>
  <c r="AU78" i="2" s="1"/>
  <c r="Y120" i="2"/>
  <c r="AU45" i="2"/>
  <c r="AV78" i="2" s="1"/>
  <c r="BZ12" i="2"/>
  <c r="CQ12" i="2" s="1"/>
  <c r="BY12" i="2"/>
  <c r="CP12" i="2" s="1"/>
  <c r="BP13" i="2"/>
  <c r="CG13" i="2"/>
  <c r="CX13" i="2" s="1"/>
  <c r="BO9" i="2"/>
  <c r="CF9" i="2"/>
  <c r="CW9" i="2" s="1"/>
  <c r="BL13" i="2"/>
  <c r="CC13" i="2"/>
  <c r="CT13" i="2" s="1"/>
  <c r="BT13" i="2"/>
  <c r="CK13" i="2"/>
  <c r="DB13" i="2" s="1"/>
  <c r="BU13" i="2"/>
  <c r="CL13" i="2"/>
  <c r="DC13" i="2" s="1"/>
  <c r="BO12" i="2"/>
  <c r="CF12" i="2"/>
  <c r="CW12" i="2" s="1"/>
  <c r="BO10" i="2"/>
  <c r="CF10" i="2"/>
  <c r="CW10" i="2" s="1"/>
  <c r="BJ13" i="2"/>
  <c r="CA13" i="2"/>
  <c r="CR13" i="2" s="1"/>
  <c r="BO11" i="2"/>
  <c r="CF11" i="2"/>
  <c r="CW11" i="2" s="1"/>
  <c r="BN13" i="2"/>
  <c r="CE13" i="2"/>
  <c r="CV13" i="2" s="1"/>
  <c r="BO7" i="2"/>
  <c r="CF7" i="2"/>
  <c r="CW7" i="2" s="1"/>
  <c r="BO4" i="2"/>
  <c r="CF4" i="2"/>
  <c r="CW4" i="2" s="1"/>
  <c r="BO5" i="2"/>
  <c r="CF5" i="2"/>
  <c r="CW5" i="2" s="1"/>
  <c r="BM13" i="2"/>
  <c r="CD13" i="2"/>
  <c r="CU13" i="2" s="1"/>
  <c r="BO8" i="2"/>
  <c r="CF8" i="2"/>
  <c r="CW8" i="2" s="1"/>
  <c r="BK13" i="2"/>
  <c r="CB13" i="2"/>
  <c r="CS13" i="2" s="1"/>
  <c r="BO13" i="2"/>
  <c r="CF13" i="2"/>
  <c r="CW13" i="2" s="1"/>
  <c r="BH13" i="2"/>
  <c r="BY13" i="2"/>
  <c r="CP13" i="2" s="1"/>
  <c r="BO6" i="2"/>
  <c r="CF6" i="2"/>
  <c r="CW6" i="2" s="1"/>
  <c r="BG13" i="2"/>
  <c r="BX13" i="2"/>
  <c r="CO13" i="2" s="1"/>
  <c r="AZ14" i="2"/>
  <c r="AZ30" i="2"/>
  <c r="B31" i="2"/>
  <c r="AM31" i="2" s="1"/>
  <c r="AN31" i="2" s="1"/>
  <c r="AN47" i="2" s="1"/>
  <c r="AO80" i="2" s="1"/>
  <c r="AH15" i="2"/>
  <c r="AA182" i="2" s="1"/>
  <c r="AB182" i="2" s="1"/>
  <c r="AL15" i="2"/>
  <c r="AA242" i="2" s="1"/>
  <c r="AB242" i="2" s="1"/>
  <c r="X15" i="2"/>
  <c r="AA32" i="2" s="1"/>
  <c r="AB32" i="2" s="1"/>
  <c r="AE15" i="2"/>
  <c r="AA137" i="2" s="1"/>
  <c r="AB137" i="2" s="1"/>
  <c r="AM15" i="2"/>
  <c r="AA257" i="2" s="1"/>
  <c r="AB257" i="2" s="1"/>
  <c r="AI15" i="2"/>
  <c r="AA197" i="2" s="1"/>
  <c r="AB197" i="2" s="1"/>
  <c r="AG15" i="2"/>
  <c r="AA167" i="2" s="1"/>
  <c r="AB167" i="2" s="1"/>
  <c r="Y15" i="2"/>
  <c r="AA47" i="2" s="1"/>
  <c r="AB47" i="2" s="1"/>
  <c r="AB15" i="2"/>
  <c r="AA92" i="2" s="1"/>
  <c r="AB92" i="2" s="1"/>
  <c r="AF15" i="2"/>
  <c r="AA152" i="2" s="1"/>
  <c r="AB152" i="2" s="1"/>
  <c r="AA15" i="2"/>
  <c r="AA77" i="2" s="1"/>
  <c r="AB77" i="2" s="1"/>
  <c r="Z15" i="2"/>
  <c r="AA62" i="2" s="1"/>
  <c r="AB62" i="2" s="1"/>
  <c r="AC15" i="2"/>
  <c r="AA107" i="2" s="1"/>
  <c r="AB107" i="2" s="1"/>
  <c r="AD15" i="2"/>
  <c r="AA122" i="2" s="1"/>
  <c r="AB122" i="2" s="1"/>
  <c r="AQ14" i="2"/>
  <c r="AQ30" i="2"/>
  <c r="AP30" i="2"/>
  <c r="AP14" i="2"/>
  <c r="AY12" i="2"/>
  <c r="AY28" i="2"/>
  <c r="AY8" i="2"/>
  <c r="AY24" i="2"/>
  <c r="AY21" i="2"/>
  <c r="AY5" i="2"/>
  <c r="AV30" i="2"/>
  <c r="AV14" i="2"/>
  <c r="AU14" i="2"/>
  <c r="AU30" i="2"/>
  <c r="AX30" i="2"/>
  <c r="AX14" i="2"/>
  <c r="AY9" i="2"/>
  <c r="AY25" i="2"/>
  <c r="AW14" i="2"/>
  <c r="AW30" i="2"/>
  <c r="AY11" i="2"/>
  <c r="AY27" i="2"/>
  <c r="AY7" i="2"/>
  <c r="AY23" i="2"/>
  <c r="BC30" i="2"/>
  <c r="BC14" i="2"/>
  <c r="BD30" i="2"/>
  <c r="BD14" i="2"/>
  <c r="AO14" i="2"/>
  <c r="AO30" i="2"/>
  <c r="AR30" i="2"/>
  <c r="AR14" i="2"/>
  <c r="AY20" i="2"/>
  <c r="AY4" i="2"/>
  <c r="AI4" i="2"/>
  <c r="AA186" i="2" s="1"/>
  <c r="AB186" i="2" s="1"/>
  <c r="AI5" i="2"/>
  <c r="AA187" i="2" s="1"/>
  <c r="AB187" i="2" s="1"/>
  <c r="AI6" i="2"/>
  <c r="AA188" i="2" s="1"/>
  <c r="AB188" i="2" s="1"/>
  <c r="AI7" i="2"/>
  <c r="AA189" i="2" s="1"/>
  <c r="AB189" i="2" s="1"/>
  <c r="AI8" i="2"/>
  <c r="AA190" i="2" s="1"/>
  <c r="AB190" i="2" s="1"/>
  <c r="AI9" i="2"/>
  <c r="AA191" i="2" s="1"/>
  <c r="AB191" i="2" s="1"/>
  <c r="AI10" i="2"/>
  <c r="AA192" i="2" s="1"/>
  <c r="AB192" i="2" s="1"/>
  <c r="AI11" i="2"/>
  <c r="AA193" i="2" s="1"/>
  <c r="AB193" i="2" s="1"/>
  <c r="AI12" i="2"/>
  <c r="AA194" i="2" s="1"/>
  <c r="AB194" i="2" s="1"/>
  <c r="AI13" i="2"/>
  <c r="AA195" i="2" s="1"/>
  <c r="AB195" i="2" s="1"/>
  <c r="AY10" i="2"/>
  <c r="AY26" i="2"/>
  <c r="AY22" i="2"/>
  <c r="AY6" i="2"/>
  <c r="AY30" i="2"/>
  <c r="AY14" i="2"/>
  <c r="AS14" i="2"/>
  <c r="AS30" i="2"/>
  <c r="AT30" i="2"/>
  <c r="AT14" i="2"/>
  <c r="AJ15" i="2"/>
  <c r="AA212" i="2" s="1"/>
  <c r="AB212" i="2" s="1"/>
  <c r="AI3" i="2"/>
  <c r="BQ3" i="2" s="1"/>
  <c r="CY3" i="2" s="1"/>
  <c r="N52" i="9" l="1"/>
  <c r="F55" i="9" s="1"/>
  <c r="BH13" i="5"/>
  <c r="Y30" i="2"/>
  <c r="BI13" i="2"/>
  <c r="Y30" i="5"/>
  <c r="BW13" i="5"/>
  <c r="CN13" i="5" s="1"/>
  <c r="N54" i="9"/>
  <c r="F59" i="9" s="1"/>
  <c r="N55" i="9"/>
  <c r="F58" i="9" s="1"/>
  <c r="N51" i="9"/>
  <c r="F56" i="9" s="1"/>
  <c r="N53" i="9"/>
  <c r="F57" i="9" s="1"/>
  <c r="Y60" i="5"/>
  <c r="BI13" i="5"/>
  <c r="AP45" i="5"/>
  <c r="AQ78" i="5" s="1"/>
  <c r="AR45" i="5"/>
  <c r="AS78" i="5" s="1"/>
  <c r="BX13" i="5"/>
  <c r="CO13" i="5" s="1"/>
  <c r="BW13" i="2"/>
  <c r="CN13" i="2" s="1"/>
  <c r="AR45" i="2"/>
  <c r="AS78" i="2" s="1"/>
  <c r="L41" i="9"/>
  <c r="Y189" i="6"/>
  <c r="AZ39" i="6"/>
  <c r="BA72" i="6" s="1"/>
  <c r="BA30" i="6"/>
  <c r="BA14" i="6"/>
  <c r="BX13" i="6"/>
  <c r="CO13" i="6" s="1"/>
  <c r="BG13" i="6"/>
  <c r="CH5" i="6"/>
  <c r="CY5" i="6" s="1"/>
  <c r="BQ5" i="6"/>
  <c r="CH16" i="6"/>
  <c r="CY16" i="6" s="1"/>
  <c r="BQ16" i="6"/>
  <c r="CH11" i="6"/>
  <c r="CY11" i="6" s="1"/>
  <c r="BQ11" i="6"/>
  <c r="CH15" i="6"/>
  <c r="CY15" i="6" s="1"/>
  <c r="BQ15" i="6"/>
  <c r="BA27" i="6"/>
  <c r="BA11" i="6"/>
  <c r="BA23" i="6"/>
  <c r="BA7" i="6"/>
  <c r="BA32" i="6"/>
  <c r="BA16" i="6"/>
  <c r="BA31" i="6"/>
  <c r="BA15" i="6"/>
  <c r="Y190" i="6"/>
  <c r="AZ40" i="6"/>
  <c r="BA73" i="6" s="1"/>
  <c r="Y75" i="6"/>
  <c r="AR45" i="6"/>
  <c r="AS78" i="6" s="1"/>
  <c r="Y45" i="6"/>
  <c r="AP45" i="6"/>
  <c r="AQ78" i="6" s="1"/>
  <c r="Y200" i="6"/>
  <c r="AZ50" i="6"/>
  <c r="BA83" i="6" s="1"/>
  <c r="Y187" i="6"/>
  <c r="AZ37" i="6"/>
  <c r="BA70" i="6" s="1"/>
  <c r="Y192" i="6"/>
  <c r="AZ42" i="6"/>
  <c r="BA75" i="6" s="1"/>
  <c r="BA28" i="6"/>
  <c r="BA12" i="6"/>
  <c r="AK3" i="6"/>
  <c r="BS3" i="6" s="1"/>
  <c r="DA3" i="6" s="1"/>
  <c r="BZ13" i="6"/>
  <c r="CQ13" i="6" s="1"/>
  <c r="BI13" i="6"/>
  <c r="Y198" i="6"/>
  <c r="AZ48" i="6"/>
  <c r="BA81" i="6" s="1"/>
  <c r="Y193" i="6"/>
  <c r="AZ43" i="6"/>
  <c r="BA76" i="6" s="1"/>
  <c r="CH6" i="6"/>
  <c r="CY6" i="6" s="1"/>
  <c r="BQ6" i="6"/>
  <c r="Y197" i="6"/>
  <c r="AZ47" i="6"/>
  <c r="BA80" i="6" s="1"/>
  <c r="BA26" i="6"/>
  <c r="BA10" i="6"/>
  <c r="BA22" i="6"/>
  <c r="BA6" i="6"/>
  <c r="BA33" i="6"/>
  <c r="BA17" i="6"/>
  <c r="CH12" i="6"/>
  <c r="CY12" i="6" s="1"/>
  <c r="BQ12" i="6"/>
  <c r="BY13" i="6"/>
  <c r="CP13" i="6" s="1"/>
  <c r="BH13" i="6"/>
  <c r="BW13" i="6"/>
  <c r="CN13" i="6" s="1"/>
  <c r="BF13" i="6"/>
  <c r="CH4" i="6"/>
  <c r="CY4" i="6" s="1"/>
  <c r="BQ4" i="6"/>
  <c r="CH14" i="6"/>
  <c r="CY14" i="6" s="1"/>
  <c r="BQ14" i="6"/>
  <c r="CH9" i="6"/>
  <c r="CY9" i="6" s="1"/>
  <c r="BQ9" i="6"/>
  <c r="CH17" i="6"/>
  <c r="CY17" i="6" s="1"/>
  <c r="BQ17" i="6"/>
  <c r="BA24" i="6"/>
  <c r="BA8" i="6"/>
  <c r="CH8" i="6"/>
  <c r="CY8" i="6" s="1"/>
  <c r="BQ8" i="6"/>
  <c r="CH18" i="6"/>
  <c r="CY18" i="6" s="1"/>
  <c r="BQ18" i="6"/>
  <c r="CH10" i="6"/>
  <c r="CY10" i="6" s="1"/>
  <c r="BQ10" i="6"/>
  <c r="CH7" i="6"/>
  <c r="CY7" i="6" s="1"/>
  <c r="BQ7" i="6"/>
  <c r="Y188" i="6"/>
  <c r="AZ38" i="6"/>
  <c r="BA71" i="6" s="1"/>
  <c r="BA29" i="6"/>
  <c r="BA13" i="6"/>
  <c r="BA9" i="6"/>
  <c r="BA25" i="6"/>
  <c r="BA21" i="6"/>
  <c r="BA5" i="6"/>
  <c r="BA20" i="6"/>
  <c r="BA4" i="6"/>
  <c r="BA18" i="6"/>
  <c r="BA34" i="6"/>
  <c r="Y194" i="6"/>
  <c r="AZ44" i="6"/>
  <c r="BA77" i="6" s="1"/>
  <c r="Y60" i="6"/>
  <c r="AQ45" i="6"/>
  <c r="AR78" i="6" s="1"/>
  <c r="AO45" i="6"/>
  <c r="AP78" i="6" s="1"/>
  <c r="Y30" i="6"/>
  <c r="Y186" i="6"/>
  <c r="AZ36" i="6"/>
  <c r="BA69" i="6" s="1"/>
  <c r="Y196" i="6"/>
  <c r="AZ46" i="6"/>
  <c r="BA79" i="6" s="1"/>
  <c r="Y191" i="6"/>
  <c r="AZ41" i="6"/>
  <c r="BA74" i="6" s="1"/>
  <c r="Y199" i="6"/>
  <c r="AZ49" i="6"/>
  <c r="BA82" i="6" s="1"/>
  <c r="Y226" i="5"/>
  <c r="BB46" i="5"/>
  <c r="BC79" i="5" s="1"/>
  <c r="Y224" i="5"/>
  <c r="BB44" i="5"/>
  <c r="BC77" i="5" s="1"/>
  <c r="CJ4" i="5"/>
  <c r="DA4" i="5" s="1"/>
  <c r="BS4" i="5"/>
  <c r="Y223" i="5"/>
  <c r="BB43" i="5"/>
  <c r="BC76" i="5" s="1"/>
  <c r="CJ10" i="5"/>
  <c r="DA10" i="5" s="1"/>
  <c r="BS10" i="5"/>
  <c r="CJ7" i="5"/>
  <c r="DA7" i="5" s="1"/>
  <c r="BS7" i="5"/>
  <c r="CJ14" i="5"/>
  <c r="DA14" i="5" s="1"/>
  <c r="BS14" i="5"/>
  <c r="CJ12" i="5"/>
  <c r="DA12" i="5" s="1"/>
  <c r="BS12" i="5"/>
  <c r="CJ17" i="5"/>
  <c r="DA17" i="5" s="1"/>
  <c r="BS17" i="5"/>
  <c r="Y216" i="5"/>
  <c r="BB36" i="5"/>
  <c r="BC69" i="5" s="1"/>
  <c r="BS13" i="5"/>
  <c r="CJ13" i="5"/>
  <c r="DA13" i="5" s="1"/>
  <c r="CJ11" i="5"/>
  <c r="DA11" i="5" s="1"/>
  <c r="BS11" i="5"/>
  <c r="CJ18" i="5"/>
  <c r="DA18" i="5" s="1"/>
  <c r="BS18" i="5"/>
  <c r="Y222" i="5"/>
  <c r="BB42" i="5"/>
  <c r="BC75" i="5" s="1"/>
  <c r="Y219" i="5"/>
  <c r="BB39" i="5"/>
  <c r="BC72" i="5" s="1"/>
  <c r="Y230" i="5"/>
  <c r="BB50" i="5"/>
  <c r="BC83" i="5" s="1"/>
  <c r="CJ15" i="5"/>
  <c r="DA15" i="5" s="1"/>
  <c r="BS15" i="5"/>
  <c r="Y220" i="5"/>
  <c r="BB40" i="5"/>
  <c r="BC73" i="5" s="1"/>
  <c r="Y217" i="5"/>
  <c r="BB37" i="5"/>
  <c r="BC70" i="5" s="1"/>
  <c r="CJ9" i="5"/>
  <c r="DA9" i="5" s="1"/>
  <c r="BS9" i="5"/>
  <c r="CJ16" i="5"/>
  <c r="DA16" i="5" s="1"/>
  <c r="BS16" i="5"/>
  <c r="CJ6" i="5"/>
  <c r="DA6" i="5" s="1"/>
  <c r="BS6" i="5"/>
  <c r="Y229" i="5"/>
  <c r="BB49" i="5"/>
  <c r="BC82" i="5" s="1"/>
  <c r="Y225" i="5"/>
  <c r="BB45" i="5"/>
  <c r="BC78" i="5" s="1"/>
  <c r="Y227" i="5"/>
  <c r="BB47" i="5"/>
  <c r="BC80" i="5" s="1"/>
  <c r="CJ8" i="5"/>
  <c r="DA8" i="5" s="1"/>
  <c r="BS8" i="5"/>
  <c r="CJ5" i="5"/>
  <c r="DA5" i="5" s="1"/>
  <c r="BS5" i="5"/>
  <c r="Y221" i="5"/>
  <c r="BB41" i="5"/>
  <c r="BC74" i="5" s="1"/>
  <c r="Y228" i="5"/>
  <c r="BB48" i="5"/>
  <c r="BC81" i="5" s="1"/>
  <c r="Y218" i="5"/>
  <c r="BB38" i="5"/>
  <c r="BC71" i="5" s="1"/>
  <c r="BB29" i="4"/>
  <c r="BB13" i="4"/>
  <c r="CI6" i="4"/>
  <c r="CZ6" i="4" s="1"/>
  <c r="BR6" i="4"/>
  <c r="CI14" i="4"/>
  <c r="CZ14" i="4" s="1"/>
  <c r="BR14" i="4"/>
  <c r="Y204" i="4"/>
  <c r="BA39" i="4"/>
  <c r="BB72" i="4" s="1"/>
  <c r="Y201" i="4"/>
  <c r="BA36" i="4"/>
  <c r="BB69" i="4" s="1"/>
  <c r="BB28" i="4"/>
  <c r="BB12" i="4"/>
  <c r="BB24" i="4"/>
  <c r="BB8" i="4"/>
  <c r="BB20" i="4"/>
  <c r="BB4" i="4"/>
  <c r="BB21" i="4"/>
  <c r="BB5" i="4"/>
  <c r="Y205" i="4"/>
  <c r="BA40" i="4"/>
  <c r="BB73" i="4" s="1"/>
  <c r="Y203" i="4"/>
  <c r="BA38" i="4"/>
  <c r="BB71" i="4" s="1"/>
  <c r="Y211" i="4"/>
  <c r="BA46" i="4"/>
  <c r="BB79" i="4" s="1"/>
  <c r="CI9" i="4"/>
  <c r="CZ9" i="4" s="1"/>
  <c r="BR9" i="4"/>
  <c r="CI7" i="4"/>
  <c r="CZ7" i="4" s="1"/>
  <c r="BR7" i="4"/>
  <c r="BB25" i="4"/>
  <c r="BB9" i="4"/>
  <c r="Y206" i="4"/>
  <c r="BA41" i="4"/>
  <c r="BB74" i="4" s="1"/>
  <c r="CI16" i="4"/>
  <c r="CZ16" i="4" s="1"/>
  <c r="BR16" i="4"/>
  <c r="CI11" i="4"/>
  <c r="CZ11" i="4" s="1"/>
  <c r="BR11" i="4"/>
  <c r="CI10" i="4"/>
  <c r="CZ10" i="4" s="1"/>
  <c r="BR10" i="4"/>
  <c r="CI15" i="4"/>
  <c r="CZ15" i="4" s="1"/>
  <c r="BR15" i="4"/>
  <c r="BB27" i="4"/>
  <c r="BB11" i="4"/>
  <c r="BB23" i="4"/>
  <c r="BB7" i="4"/>
  <c r="BB30" i="4"/>
  <c r="BB14" i="4"/>
  <c r="BB33" i="4"/>
  <c r="BB17" i="4"/>
  <c r="CI12" i="4"/>
  <c r="CZ12" i="4" s="1"/>
  <c r="BR12" i="4"/>
  <c r="CI18" i="4"/>
  <c r="CZ18" i="4" s="1"/>
  <c r="BR18" i="4"/>
  <c r="CI5" i="4"/>
  <c r="CZ5" i="4" s="1"/>
  <c r="BR5" i="4"/>
  <c r="CI13" i="4"/>
  <c r="CZ13" i="4" s="1"/>
  <c r="BR13" i="4"/>
  <c r="CI17" i="4"/>
  <c r="CZ17" i="4" s="1"/>
  <c r="BR17" i="4"/>
  <c r="CI4" i="4"/>
  <c r="CZ4" i="4" s="1"/>
  <c r="BR4" i="4"/>
  <c r="BB31" i="4"/>
  <c r="BB15" i="4"/>
  <c r="CI8" i="4"/>
  <c r="CZ8" i="4" s="1"/>
  <c r="BR8" i="4"/>
  <c r="Y213" i="4"/>
  <c r="BA48" i="4"/>
  <c r="BB81" i="4" s="1"/>
  <c r="Y208" i="4"/>
  <c r="BA43" i="4"/>
  <c r="BB76" i="4" s="1"/>
  <c r="Y207" i="4"/>
  <c r="BA42" i="4"/>
  <c r="BB75" i="4" s="1"/>
  <c r="Y212" i="4"/>
  <c r="BA47" i="4"/>
  <c r="BB80" i="4" s="1"/>
  <c r="BB26" i="4"/>
  <c r="BB10" i="4"/>
  <c r="BB22" i="4"/>
  <c r="BB6" i="4"/>
  <c r="BB32" i="4"/>
  <c r="BB16" i="4"/>
  <c r="BB34" i="4"/>
  <c r="BB18" i="4"/>
  <c r="Y209" i="4"/>
  <c r="BA44" i="4"/>
  <c r="BB77" i="4" s="1"/>
  <c r="Y215" i="4"/>
  <c r="BA50" i="4"/>
  <c r="BB83" i="4" s="1"/>
  <c r="Y202" i="4"/>
  <c r="BA37" i="4"/>
  <c r="BB70" i="4" s="1"/>
  <c r="Y210" i="4"/>
  <c r="BA45" i="4"/>
  <c r="BB78" i="4" s="1"/>
  <c r="Y214" i="4"/>
  <c r="BA49" i="4"/>
  <c r="BB82" i="4" s="1"/>
  <c r="Y181" i="2"/>
  <c r="AY46" i="2"/>
  <c r="AZ79" i="2" s="1"/>
  <c r="Y241" i="2"/>
  <c r="BC46" i="2"/>
  <c r="BD79" i="2" s="1"/>
  <c r="Y196" i="2"/>
  <c r="AZ46" i="2"/>
  <c r="BA79" i="2" s="1"/>
  <c r="Y91" i="2"/>
  <c r="AS46" i="2"/>
  <c r="AT79" i="2" s="1"/>
  <c r="Y151" i="2"/>
  <c r="AW46" i="2"/>
  <c r="AX79" i="2" s="1"/>
  <c r="Y76" i="2"/>
  <c r="AR46" i="2"/>
  <c r="AS79" i="2" s="1"/>
  <c r="Y136" i="2"/>
  <c r="AV46" i="2"/>
  <c r="AW79" i="2" s="1"/>
  <c r="Y106" i="2"/>
  <c r="AT46" i="2"/>
  <c r="AU79" i="2" s="1"/>
  <c r="Y256" i="2"/>
  <c r="BD46" i="2"/>
  <c r="BE79" i="2" s="1"/>
  <c r="Y166" i="2"/>
  <c r="AX46" i="2"/>
  <c r="AY79" i="2" s="1"/>
  <c r="Y46" i="2"/>
  <c r="AP46" i="2"/>
  <c r="AQ79" i="2" s="1"/>
  <c r="Y31" i="2"/>
  <c r="AO46" i="2"/>
  <c r="AP79" i="2" s="1"/>
  <c r="Y121" i="2"/>
  <c r="AU46" i="2"/>
  <c r="AV79" i="2" s="1"/>
  <c r="Y61" i="2"/>
  <c r="AQ46" i="2"/>
  <c r="AR79" i="2" s="1"/>
  <c r="Y172" i="2"/>
  <c r="AY37" i="2"/>
  <c r="AZ70" i="2" s="1"/>
  <c r="Y174" i="2"/>
  <c r="AY39" i="2"/>
  <c r="AZ72" i="2" s="1"/>
  <c r="Y175" i="2"/>
  <c r="AY40" i="2"/>
  <c r="AZ73" i="2" s="1"/>
  <c r="Y171" i="2"/>
  <c r="AY36" i="2"/>
  <c r="AZ69" i="2" s="1"/>
  <c r="Y173" i="2"/>
  <c r="AY38" i="2"/>
  <c r="AZ71" i="2" s="1"/>
  <c r="Y177" i="2"/>
  <c r="AY42" i="2"/>
  <c r="AZ75" i="2" s="1"/>
  <c r="Y178" i="2"/>
  <c r="AY43" i="2"/>
  <c r="AZ76" i="2" s="1"/>
  <c r="Y176" i="2"/>
  <c r="AY41" i="2"/>
  <c r="AZ74" i="2" s="1"/>
  <c r="Y179" i="2"/>
  <c r="AY44" i="2"/>
  <c r="AZ77" i="2" s="1"/>
  <c r="BP7" i="2"/>
  <c r="CG7" i="2"/>
  <c r="CX7" i="2" s="1"/>
  <c r="BP8" i="2"/>
  <c r="CG8" i="2"/>
  <c r="CX8" i="2" s="1"/>
  <c r="BK14" i="2"/>
  <c r="CB14" i="2"/>
  <c r="CS14" i="2" s="1"/>
  <c r="BP14" i="2"/>
  <c r="CG14" i="2"/>
  <c r="CX14" i="2" s="1"/>
  <c r="BP4" i="2"/>
  <c r="CG4" i="2"/>
  <c r="CX4" i="2" s="1"/>
  <c r="BT14" i="2"/>
  <c r="CK14" i="2"/>
  <c r="DB14" i="2" s="1"/>
  <c r="BP5" i="2"/>
  <c r="CG5" i="2"/>
  <c r="CX5" i="2" s="1"/>
  <c r="BJ14" i="2"/>
  <c r="CA14" i="2"/>
  <c r="CR14" i="2" s="1"/>
  <c r="BN14" i="2"/>
  <c r="CE14" i="2"/>
  <c r="CV14" i="2" s="1"/>
  <c r="BP10" i="2"/>
  <c r="CG10" i="2"/>
  <c r="CX10" i="2" s="1"/>
  <c r="BF14" i="2"/>
  <c r="BW14" i="2"/>
  <c r="CN14" i="2" s="1"/>
  <c r="BP11" i="2"/>
  <c r="CG11" i="2"/>
  <c r="CX11" i="2" s="1"/>
  <c r="BP9" i="2"/>
  <c r="CG9" i="2"/>
  <c r="CX9" i="2" s="1"/>
  <c r="BL14" i="2"/>
  <c r="CC14" i="2"/>
  <c r="CT14" i="2" s="1"/>
  <c r="BP12" i="2"/>
  <c r="CG12" i="2"/>
  <c r="CX12" i="2" s="1"/>
  <c r="BH14" i="2"/>
  <c r="BY14" i="2"/>
  <c r="CP14" i="2" s="1"/>
  <c r="BP6" i="2"/>
  <c r="CG6" i="2"/>
  <c r="CX6" i="2" s="1"/>
  <c r="BI14" i="2"/>
  <c r="BZ14" i="2"/>
  <c r="CQ14" i="2" s="1"/>
  <c r="BU14" i="2"/>
  <c r="CL14" i="2"/>
  <c r="DC14" i="2" s="1"/>
  <c r="BO14" i="2"/>
  <c r="CF14" i="2"/>
  <c r="CW14" i="2" s="1"/>
  <c r="BM14" i="2"/>
  <c r="CD14" i="2"/>
  <c r="CU14" i="2" s="1"/>
  <c r="BG14" i="2"/>
  <c r="BX14" i="2"/>
  <c r="CO14" i="2" s="1"/>
  <c r="BQ14" i="2"/>
  <c r="CH14" i="2"/>
  <c r="CY14" i="2" s="1"/>
  <c r="BA15" i="2"/>
  <c r="BA31" i="2"/>
  <c r="B32" i="2"/>
  <c r="AM32" i="2" s="1"/>
  <c r="AN32" i="2" s="1"/>
  <c r="AN48" i="2" s="1"/>
  <c r="AO81" i="2" s="1"/>
  <c r="AG16" i="2"/>
  <c r="AA168" i="2" s="1"/>
  <c r="AB168" i="2" s="1"/>
  <c r="AC16" i="2"/>
  <c r="AA108" i="2" s="1"/>
  <c r="AB108" i="2" s="1"/>
  <c r="AB16" i="2"/>
  <c r="AA93" i="2" s="1"/>
  <c r="AB93" i="2" s="1"/>
  <c r="AH16" i="2"/>
  <c r="AA183" i="2" s="1"/>
  <c r="AB183" i="2" s="1"/>
  <c r="Z16" i="2"/>
  <c r="AA63" i="2" s="1"/>
  <c r="AB63" i="2" s="1"/>
  <c r="AJ16" i="2"/>
  <c r="AA213" i="2" s="1"/>
  <c r="AB213" i="2" s="1"/>
  <c r="AM16" i="2"/>
  <c r="AA258" i="2" s="1"/>
  <c r="AB258" i="2" s="1"/>
  <c r="Y16" i="2"/>
  <c r="AA48" i="2" s="1"/>
  <c r="AB48" i="2" s="1"/>
  <c r="AF16" i="2"/>
  <c r="AA153" i="2" s="1"/>
  <c r="AB153" i="2" s="1"/>
  <c r="AE16" i="2"/>
  <c r="AA138" i="2" s="1"/>
  <c r="AB138" i="2" s="1"/>
  <c r="X16" i="2"/>
  <c r="AA33" i="2" s="1"/>
  <c r="AB33" i="2" s="1"/>
  <c r="AI16" i="2"/>
  <c r="AA198" i="2" s="1"/>
  <c r="AB198" i="2" s="1"/>
  <c r="AD16" i="2"/>
  <c r="AA123" i="2" s="1"/>
  <c r="AB123" i="2" s="1"/>
  <c r="AL16" i="2"/>
  <c r="AA243" i="2" s="1"/>
  <c r="AB243" i="2" s="1"/>
  <c r="AA16" i="2"/>
  <c r="AA78" i="2" s="1"/>
  <c r="AB78" i="2" s="1"/>
  <c r="AZ29" i="2"/>
  <c r="AZ13" i="2"/>
  <c r="AU15" i="2"/>
  <c r="AU31" i="2"/>
  <c r="AP15" i="2"/>
  <c r="AP31" i="2"/>
  <c r="AY31" i="2"/>
  <c r="AY15" i="2"/>
  <c r="AZ28" i="2"/>
  <c r="AZ12" i="2"/>
  <c r="AZ8" i="2"/>
  <c r="AZ24" i="2"/>
  <c r="AZ4" i="2"/>
  <c r="AZ20" i="2"/>
  <c r="AT31" i="2"/>
  <c r="AT15" i="2"/>
  <c r="AX15" i="2"/>
  <c r="AX31" i="2"/>
  <c r="AO31" i="2"/>
  <c r="AO15" i="2"/>
  <c r="AZ25" i="2"/>
  <c r="AZ9" i="2"/>
  <c r="AR31" i="2"/>
  <c r="AR15" i="2"/>
  <c r="AZ27" i="2"/>
  <c r="AZ11" i="2"/>
  <c r="AZ7" i="2"/>
  <c r="AZ23" i="2"/>
  <c r="AQ15" i="2"/>
  <c r="AQ31" i="2"/>
  <c r="AW31" i="2"/>
  <c r="AW15" i="2"/>
  <c r="AZ15" i="2"/>
  <c r="AZ31" i="2"/>
  <c r="BC31" i="2"/>
  <c r="BC15" i="2"/>
  <c r="AZ5" i="2"/>
  <c r="AZ21" i="2"/>
  <c r="AV15" i="2"/>
  <c r="AV31" i="2"/>
  <c r="AJ5" i="2"/>
  <c r="AA202" i="2" s="1"/>
  <c r="AB202" i="2" s="1"/>
  <c r="AJ4" i="2"/>
  <c r="AA201" i="2" s="1"/>
  <c r="AB201" i="2" s="1"/>
  <c r="AJ6" i="2"/>
  <c r="AA203" i="2" s="1"/>
  <c r="AB203" i="2" s="1"/>
  <c r="AJ7" i="2"/>
  <c r="AA204" i="2" s="1"/>
  <c r="AB204" i="2" s="1"/>
  <c r="AJ8" i="2"/>
  <c r="AA205" i="2" s="1"/>
  <c r="AB205" i="2" s="1"/>
  <c r="AJ9" i="2"/>
  <c r="AA206" i="2" s="1"/>
  <c r="AB206" i="2" s="1"/>
  <c r="AJ10" i="2"/>
  <c r="AA207" i="2" s="1"/>
  <c r="AB207" i="2" s="1"/>
  <c r="AJ11" i="2"/>
  <c r="AA208" i="2" s="1"/>
  <c r="AB208" i="2" s="1"/>
  <c r="AJ12" i="2"/>
  <c r="AA209" i="2" s="1"/>
  <c r="AB209" i="2" s="1"/>
  <c r="AJ13" i="2"/>
  <c r="AA210" i="2" s="1"/>
  <c r="AB210" i="2" s="1"/>
  <c r="AJ14" i="2"/>
  <c r="AA211" i="2" s="1"/>
  <c r="AB211" i="2" s="1"/>
  <c r="AZ26" i="2"/>
  <c r="AZ10" i="2"/>
  <c r="AZ6" i="2"/>
  <c r="AZ22" i="2"/>
  <c r="AS15" i="2"/>
  <c r="AS31" i="2"/>
  <c r="BD31" i="2"/>
  <c r="BD15" i="2"/>
  <c r="AJ3" i="2"/>
  <c r="BR3" i="2" s="1"/>
  <c r="CZ3" i="2" s="1"/>
  <c r="L42" i="9" l="1"/>
  <c r="CI5" i="6"/>
  <c r="CZ5" i="6" s="1"/>
  <c r="BR5" i="6"/>
  <c r="CI8" i="6"/>
  <c r="CZ8" i="6" s="1"/>
  <c r="BR8" i="6"/>
  <c r="CI17" i="6"/>
  <c r="CZ17" i="6" s="1"/>
  <c r="BR17" i="6"/>
  <c r="BB29" i="6"/>
  <c r="BB13" i="6"/>
  <c r="BB21" i="6"/>
  <c r="BB5" i="6"/>
  <c r="CI12" i="6"/>
  <c r="CZ12" i="6" s="1"/>
  <c r="BR12" i="6"/>
  <c r="CI16" i="6"/>
  <c r="CZ16" i="6" s="1"/>
  <c r="BR16" i="6"/>
  <c r="CI14" i="6"/>
  <c r="CZ14" i="6" s="1"/>
  <c r="BR14" i="6"/>
  <c r="CI18" i="6"/>
  <c r="CZ18" i="6" s="1"/>
  <c r="BR18" i="6"/>
  <c r="Y202" i="6"/>
  <c r="BA37" i="6"/>
  <c r="BB70" i="6" s="1"/>
  <c r="Y210" i="6"/>
  <c r="BA45" i="6"/>
  <c r="BB78" i="6" s="1"/>
  <c r="Y205" i="6"/>
  <c r="BA40" i="6"/>
  <c r="BB73" i="6" s="1"/>
  <c r="Y214" i="6"/>
  <c r="BA49" i="6"/>
  <c r="BB82" i="6" s="1"/>
  <c r="Y207" i="6"/>
  <c r="BA42" i="6"/>
  <c r="BB75" i="6" s="1"/>
  <c r="BB28" i="6"/>
  <c r="BB12" i="6"/>
  <c r="BB24" i="6"/>
  <c r="BB8" i="6"/>
  <c r="BB33" i="6"/>
  <c r="BB17" i="6"/>
  <c r="BB20" i="6"/>
  <c r="BB4" i="6"/>
  <c r="Y209" i="6"/>
  <c r="BA44" i="6"/>
  <c r="BB77" i="6" s="1"/>
  <c r="Y213" i="6"/>
  <c r="BA48" i="6"/>
  <c r="BB81" i="6" s="1"/>
  <c r="Y208" i="6"/>
  <c r="BA43" i="6"/>
  <c r="BB76" i="6" s="1"/>
  <c r="Y211" i="6"/>
  <c r="BA46" i="6"/>
  <c r="BB79" i="6" s="1"/>
  <c r="Y215" i="6"/>
  <c r="BA50" i="6"/>
  <c r="BB83" i="6" s="1"/>
  <c r="CI13" i="6"/>
  <c r="CZ13" i="6" s="1"/>
  <c r="BR13" i="6"/>
  <c r="CI10" i="6"/>
  <c r="CZ10" i="6" s="1"/>
  <c r="BR10" i="6"/>
  <c r="BB25" i="6"/>
  <c r="BB9" i="6"/>
  <c r="CI11" i="6"/>
  <c r="CZ11" i="6" s="1"/>
  <c r="BR11" i="6"/>
  <c r="CI4" i="6"/>
  <c r="CZ4" i="6" s="1"/>
  <c r="BR4" i="6"/>
  <c r="Y206" i="6"/>
  <c r="BA41" i="6"/>
  <c r="BB74" i="6" s="1"/>
  <c r="CI6" i="6"/>
  <c r="CZ6" i="6" s="1"/>
  <c r="BR6" i="6"/>
  <c r="BB27" i="6"/>
  <c r="BB11" i="6"/>
  <c r="BB23" i="6"/>
  <c r="BB7" i="6"/>
  <c r="BB32" i="6"/>
  <c r="BB16" i="6"/>
  <c r="BB30" i="6"/>
  <c r="BB14" i="6"/>
  <c r="CI15" i="6"/>
  <c r="CZ15" i="6" s="1"/>
  <c r="BR15" i="6"/>
  <c r="CI7" i="6"/>
  <c r="CZ7" i="6" s="1"/>
  <c r="BR7" i="6"/>
  <c r="Y201" i="6"/>
  <c r="BA36" i="6"/>
  <c r="BB69" i="6" s="1"/>
  <c r="CI9" i="6"/>
  <c r="CZ9" i="6" s="1"/>
  <c r="BR9" i="6"/>
  <c r="Y203" i="6"/>
  <c r="BA38" i="6"/>
  <c r="BB71" i="6" s="1"/>
  <c r="BB26" i="6"/>
  <c r="BB10" i="6"/>
  <c r="BB22" i="6"/>
  <c r="BB6" i="6"/>
  <c r="BB34" i="6"/>
  <c r="BB18" i="6"/>
  <c r="BB31" i="6"/>
  <c r="BB15" i="6"/>
  <c r="Y212" i="6"/>
  <c r="BA47" i="6"/>
  <c r="BB80" i="6" s="1"/>
  <c r="Y204" i="6"/>
  <c r="BA39" i="6"/>
  <c r="BB72" i="6" s="1"/>
  <c r="BJ1" i="5"/>
  <c r="CR1" i="5"/>
  <c r="V10" i="5" s="1"/>
  <c r="CJ7" i="4"/>
  <c r="DA7" i="4" s="1"/>
  <c r="BS7" i="4"/>
  <c r="CJ12" i="4"/>
  <c r="DA12" i="4" s="1"/>
  <c r="BS12" i="4"/>
  <c r="Y230" i="4"/>
  <c r="BB50" i="4"/>
  <c r="BC83" i="4" s="1"/>
  <c r="Y218" i="4"/>
  <c r="BB38" i="4"/>
  <c r="BC71" i="4" s="1"/>
  <c r="Y229" i="4"/>
  <c r="BB49" i="4"/>
  <c r="BC82" i="4" s="1"/>
  <c r="Y219" i="4"/>
  <c r="BB39" i="4"/>
  <c r="BC72" i="4" s="1"/>
  <c r="Y216" i="4"/>
  <c r="BB36" i="4"/>
  <c r="BC69" i="4" s="1"/>
  <c r="Y224" i="4"/>
  <c r="BB44" i="4"/>
  <c r="BC77" i="4" s="1"/>
  <c r="CJ6" i="4"/>
  <c r="DA6" i="4" s="1"/>
  <c r="BS6" i="4"/>
  <c r="CJ4" i="4"/>
  <c r="DA4" i="4" s="1"/>
  <c r="BS4" i="4"/>
  <c r="CJ16" i="4"/>
  <c r="DA16" i="4" s="1"/>
  <c r="BS16" i="4"/>
  <c r="CJ10" i="4"/>
  <c r="DA10" i="4" s="1"/>
  <c r="BS10" i="4"/>
  <c r="CJ15" i="4"/>
  <c r="DA15" i="4" s="1"/>
  <c r="BS15" i="4"/>
  <c r="CJ14" i="4"/>
  <c r="DA14" i="4" s="1"/>
  <c r="BS14" i="4"/>
  <c r="CJ11" i="4"/>
  <c r="DA11" i="4" s="1"/>
  <c r="BS11" i="4"/>
  <c r="CJ9" i="4"/>
  <c r="DA9" i="4" s="1"/>
  <c r="BS9" i="4"/>
  <c r="CJ5" i="4"/>
  <c r="DA5" i="4" s="1"/>
  <c r="BS5" i="4"/>
  <c r="CJ8" i="4"/>
  <c r="DA8" i="4" s="1"/>
  <c r="BS8" i="4"/>
  <c r="CJ13" i="4"/>
  <c r="DA13" i="4" s="1"/>
  <c r="BS13" i="4"/>
  <c r="CJ18" i="4"/>
  <c r="DA18" i="4" s="1"/>
  <c r="BS18" i="4"/>
  <c r="CJ17" i="4"/>
  <c r="DA17" i="4" s="1"/>
  <c r="BS17" i="4"/>
  <c r="Y228" i="4"/>
  <c r="BB48" i="4"/>
  <c r="BC81" i="4" s="1"/>
  <c r="Y222" i="4"/>
  <c r="BB42" i="4"/>
  <c r="BC75" i="4" s="1"/>
  <c r="Y227" i="4"/>
  <c r="BB47" i="4"/>
  <c r="BC80" i="4" s="1"/>
  <c r="Y226" i="4"/>
  <c r="BB46" i="4"/>
  <c r="BC79" i="4" s="1"/>
  <c r="Y223" i="4"/>
  <c r="BB43" i="4"/>
  <c r="BC76" i="4" s="1"/>
  <c r="Y221" i="4"/>
  <c r="BB41" i="4"/>
  <c r="BC74" i="4" s="1"/>
  <c r="Y217" i="4"/>
  <c r="BB37" i="4"/>
  <c r="BC70" i="4" s="1"/>
  <c r="Y220" i="4"/>
  <c r="BB40" i="4"/>
  <c r="BC73" i="4" s="1"/>
  <c r="Y225" i="4"/>
  <c r="BB45" i="4"/>
  <c r="BC78" i="4" s="1"/>
  <c r="Y92" i="2"/>
  <c r="AS47" i="2"/>
  <c r="AT80" i="2" s="1"/>
  <c r="Y137" i="2"/>
  <c r="AV47" i="2"/>
  <c r="AW80" i="2" s="1"/>
  <c r="Y122" i="2"/>
  <c r="AU47" i="2"/>
  <c r="AV80" i="2" s="1"/>
  <c r="Y242" i="2"/>
  <c r="BC47" i="2"/>
  <c r="BD80" i="2" s="1"/>
  <c r="Y152" i="2"/>
  <c r="AW47" i="2"/>
  <c r="AX80" i="2" s="1"/>
  <c r="Y77" i="2"/>
  <c r="AR47" i="2"/>
  <c r="AS80" i="2" s="1"/>
  <c r="Y32" i="2"/>
  <c r="AO47" i="2"/>
  <c r="AP80" i="2" s="1"/>
  <c r="Y107" i="2"/>
  <c r="AT47" i="2"/>
  <c r="AU80" i="2" s="1"/>
  <c r="Y182" i="2"/>
  <c r="AY47" i="2"/>
  <c r="AZ80" i="2" s="1"/>
  <c r="Y212" i="2"/>
  <c r="BA47" i="2"/>
  <c r="BB80" i="2" s="1"/>
  <c r="Y257" i="2"/>
  <c r="BD47" i="2"/>
  <c r="BE80" i="2" s="1"/>
  <c r="Y197" i="2"/>
  <c r="AZ47" i="2"/>
  <c r="BA80" i="2" s="1"/>
  <c r="Y62" i="2"/>
  <c r="AQ47" i="2"/>
  <c r="AR80" i="2" s="1"/>
  <c r="Y167" i="2"/>
  <c r="AX47" i="2"/>
  <c r="AY80" i="2" s="1"/>
  <c r="Y47" i="2"/>
  <c r="AP47" i="2"/>
  <c r="AQ80" i="2" s="1"/>
  <c r="Y191" i="2"/>
  <c r="AZ41" i="2"/>
  <c r="BA74" i="2" s="1"/>
  <c r="Y194" i="2"/>
  <c r="AZ44" i="2"/>
  <c r="BA77" i="2" s="1"/>
  <c r="Y192" i="2"/>
  <c r="AZ42" i="2"/>
  <c r="BA75" i="2" s="1"/>
  <c r="Y189" i="2"/>
  <c r="AZ39" i="2"/>
  <c r="BA72" i="2" s="1"/>
  <c r="Y190" i="2"/>
  <c r="AZ40" i="2"/>
  <c r="BA73" i="2" s="1"/>
  <c r="Y193" i="2"/>
  <c r="AZ43" i="2"/>
  <c r="BA76" i="2" s="1"/>
  <c r="Y195" i="2"/>
  <c r="AZ45" i="2"/>
  <c r="BA78" i="2" s="1"/>
  <c r="Y188" i="2"/>
  <c r="AZ38" i="2"/>
  <c r="BA71" i="2" s="1"/>
  <c r="Y187" i="2"/>
  <c r="AZ37" i="2"/>
  <c r="BA70" i="2" s="1"/>
  <c r="Y186" i="2"/>
  <c r="AZ36" i="2"/>
  <c r="BA69" i="2" s="1"/>
  <c r="BQ8" i="2"/>
  <c r="CH8" i="2"/>
  <c r="CY8" i="2" s="1"/>
  <c r="BQ6" i="2"/>
  <c r="CH6" i="2"/>
  <c r="CY6" i="2" s="1"/>
  <c r="BQ11" i="2"/>
  <c r="CH11" i="2"/>
  <c r="CY11" i="2" s="1"/>
  <c r="BQ9" i="2"/>
  <c r="CH9" i="2"/>
  <c r="CY9" i="2" s="1"/>
  <c r="BQ12" i="2"/>
  <c r="CH12" i="2"/>
  <c r="CY12" i="2" s="1"/>
  <c r="BQ13" i="2"/>
  <c r="CH13" i="2"/>
  <c r="CY13" i="2" s="1"/>
  <c r="BR15" i="2"/>
  <c r="CI15" i="2"/>
  <c r="CZ15" i="2" s="1"/>
  <c r="BM15" i="2"/>
  <c r="CD15" i="2"/>
  <c r="CU15" i="2" s="1"/>
  <c r="BQ7" i="2"/>
  <c r="CH7" i="2"/>
  <c r="CY7" i="2" s="1"/>
  <c r="BL15" i="2"/>
  <c r="CC15" i="2"/>
  <c r="CT15" i="2" s="1"/>
  <c r="BQ10" i="2"/>
  <c r="CH10" i="2"/>
  <c r="CY10" i="2" s="1"/>
  <c r="BQ5" i="2"/>
  <c r="CH5" i="2"/>
  <c r="CY5" i="2" s="1"/>
  <c r="BQ15" i="2"/>
  <c r="CH15" i="2"/>
  <c r="CY15" i="2" s="1"/>
  <c r="BH15" i="2"/>
  <c r="BY15" i="2"/>
  <c r="CP15" i="2" s="1"/>
  <c r="BO15" i="2"/>
  <c r="CF15" i="2"/>
  <c r="CW15" i="2" s="1"/>
  <c r="BQ4" i="2"/>
  <c r="CH4" i="2"/>
  <c r="CY4" i="2" s="1"/>
  <c r="BG15" i="2"/>
  <c r="BX15" i="2"/>
  <c r="CO15" i="2" s="1"/>
  <c r="BU15" i="2"/>
  <c r="CL15" i="2"/>
  <c r="DC15" i="2" s="1"/>
  <c r="BJ15" i="2"/>
  <c r="CA15" i="2"/>
  <c r="CR15" i="2" s="1"/>
  <c r="BT15" i="2"/>
  <c r="CK15" i="2"/>
  <c r="DB15" i="2" s="1"/>
  <c r="BN15" i="2"/>
  <c r="CE15" i="2"/>
  <c r="CV15" i="2" s="1"/>
  <c r="BI15" i="2"/>
  <c r="BZ15" i="2"/>
  <c r="CQ15" i="2" s="1"/>
  <c r="BF15" i="2"/>
  <c r="BW15" i="2"/>
  <c r="CN15" i="2" s="1"/>
  <c r="BK15" i="2"/>
  <c r="CB15" i="2"/>
  <c r="CS15" i="2" s="1"/>
  <c r="BP15" i="2"/>
  <c r="CG15" i="2"/>
  <c r="CX15" i="2" s="1"/>
  <c r="BA23" i="2"/>
  <c r="BA7" i="2"/>
  <c r="AR32" i="2"/>
  <c r="AR16" i="2"/>
  <c r="BD16" i="2"/>
  <c r="BD32" i="2"/>
  <c r="AJ17" i="2"/>
  <c r="AA214" i="2" s="1"/>
  <c r="AB214" i="2" s="1"/>
  <c r="B33" i="2"/>
  <c r="AM33" i="2" s="1"/>
  <c r="AN33" i="2" s="1"/>
  <c r="AN49" i="2" s="1"/>
  <c r="AO82" i="2" s="1"/>
  <c r="AL17" i="2"/>
  <c r="AA244" i="2" s="1"/>
  <c r="AB244" i="2" s="1"/>
  <c r="AD17" i="2"/>
  <c r="AA124" i="2" s="1"/>
  <c r="AB124" i="2" s="1"/>
  <c r="AG17" i="2"/>
  <c r="AA169" i="2" s="1"/>
  <c r="AB169" i="2" s="1"/>
  <c r="Y17" i="2"/>
  <c r="AA49" i="2" s="1"/>
  <c r="AB49" i="2" s="1"/>
  <c r="AM17" i="2"/>
  <c r="AA259" i="2" s="1"/>
  <c r="AB259" i="2" s="1"/>
  <c r="AE17" i="2"/>
  <c r="AA139" i="2" s="1"/>
  <c r="AB139" i="2" s="1"/>
  <c r="AB17" i="2"/>
  <c r="AA94" i="2" s="1"/>
  <c r="AB94" i="2" s="1"/>
  <c r="Z17" i="2"/>
  <c r="AA64" i="2" s="1"/>
  <c r="AB64" i="2" s="1"/>
  <c r="X17" i="2"/>
  <c r="AA34" i="2" s="1"/>
  <c r="AB34" i="2" s="1"/>
  <c r="AF17" i="2"/>
  <c r="AA154" i="2" s="1"/>
  <c r="AB154" i="2" s="1"/>
  <c r="AI17" i="2"/>
  <c r="AA199" i="2" s="1"/>
  <c r="AB199" i="2" s="1"/>
  <c r="AH17" i="2"/>
  <c r="AA184" i="2" s="1"/>
  <c r="AB184" i="2" s="1"/>
  <c r="AC17" i="2"/>
  <c r="AA109" i="2" s="1"/>
  <c r="AB109" i="2" s="1"/>
  <c r="AA17" i="2"/>
  <c r="AA79" i="2" s="1"/>
  <c r="AB79" i="2" s="1"/>
  <c r="AK17" i="2"/>
  <c r="AA229" i="2" s="1"/>
  <c r="AB229" i="2" s="1"/>
  <c r="BA30" i="2"/>
  <c r="BA14" i="2"/>
  <c r="BA26" i="2"/>
  <c r="BA10" i="2"/>
  <c r="BA6" i="2"/>
  <c r="BA22" i="2"/>
  <c r="BC32" i="2"/>
  <c r="BC16" i="2"/>
  <c r="AV32" i="2"/>
  <c r="AV16" i="2"/>
  <c r="BA32" i="2"/>
  <c r="BA16" i="2"/>
  <c r="AS32" i="2"/>
  <c r="AS16" i="2"/>
  <c r="BA11" i="2"/>
  <c r="BA27" i="2"/>
  <c r="BA13" i="2"/>
  <c r="BA29" i="2"/>
  <c r="BA25" i="2"/>
  <c r="BA9" i="2"/>
  <c r="BA4" i="2"/>
  <c r="BA20" i="2"/>
  <c r="AU32" i="2"/>
  <c r="AU16" i="2"/>
  <c r="AW32" i="2"/>
  <c r="AW16" i="2"/>
  <c r="AQ16" i="2"/>
  <c r="AQ32" i="2"/>
  <c r="AT16" i="2"/>
  <c r="AT32" i="2"/>
  <c r="AK5" i="2"/>
  <c r="AA217" i="2" s="1"/>
  <c r="AB217" i="2" s="1"/>
  <c r="AK4" i="2"/>
  <c r="AA216" i="2" s="1"/>
  <c r="AB216" i="2" s="1"/>
  <c r="AK6" i="2"/>
  <c r="AA218" i="2" s="1"/>
  <c r="AB218" i="2" s="1"/>
  <c r="AK7" i="2"/>
  <c r="AA219" i="2" s="1"/>
  <c r="AB219" i="2" s="1"/>
  <c r="AK8" i="2"/>
  <c r="AA220" i="2" s="1"/>
  <c r="AB220" i="2" s="1"/>
  <c r="AK9" i="2"/>
  <c r="AA221" i="2" s="1"/>
  <c r="AB221" i="2" s="1"/>
  <c r="AK10" i="2"/>
  <c r="AA222" i="2" s="1"/>
  <c r="AB222" i="2" s="1"/>
  <c r="AK11" i="2"/>
  <c r="AA223" i="2" s="1"/>
  <c r="AB223" i="2" s="1"/>
  <c r="AK12" i="2"/>
  <c r="AA224" i="2" s="1"/>
  <c r="AB224" i="2" s="1"/>
  <c r="AK13" i="2"/>
  <c r="AA225" i="2" s="1"/>
  <c r="AB225" i="2" s="1"/>
  <c r="AK14" i="2"/>
  <c r="AA226" i="2" s="1"/>
  <c r="AB226" i="2" s="1"/>
  <c r="AK15" i="2"/>
  <c r="AA227" i="2" s="1"/>
  <c r="AB227" i="2" s="1"/>
  <c r="AO32" i="2"/>
  <c r="AO16" i="2"/>
  <c r="AK16" i="2"/>
  <c r="AA228" i="2" s="1"/>
  <c r="AB228" i="2" s="1"/>
  <c r="BA12" i="2"/>
  <c r="BA28" i="2"/>
  <c r="BA24" i="2"/>
  <c r="BA8" i="2"/>
  <c r="BA21" i="2"/>
  <c r="BA5" i="2"/>
  <c r="AZ32" i="2"/>
  <c r="AZ16" i="2"/>
  <c r="AP32" i="2"/>
  <c r="AP16" i="2"/>
  <c r="AY32" i="2"/>
  <c r="AY16" i="2"/>
  <c r="AX16" i="2"/>
  <c r="AX32" i="2"/>
  <c r="AK3" i="2"/>
  <c r="BS3" i="2" s="1"/>
  <c r="DA3" i="2" s="1"/>
  <c r="L43" i="9" l="1"/>
  <c r="V9" i="5"/>
  <c r="J40" i="9"/>
  <c r="K40" i="9" s="1"/>
  <c r="CJ7" i="6"/>
  <c r="DA7" i="6" s="1"/>
  <c r="BS7" i="6"/>
  <c r="CJ8" i="6"/>
  <c r="DA8" i="6" s="1"/>
  <c r="BS8" i="6"/>
  <c r="Y230" i="6"/>
  <c r="BB50" i="6"/>
  <c r="BC83" i="6" s="1"/>
  <c r="Y222" i="6"/>
  <c r="BB42" i="6"/>
  <c r="BC75" i="6" s="1"/>
  <c r="Y226" i="6"/>
  <c r="BB46" i="6"/>
  <c r="BC79" i="6" s="1"/>
  <c r="Y219" i="6"/>
  <c r="BB39" i="6"/>
  <c r="BC72" i="6" s="1"/>
  <c r="Y221" i="6"/>
  <c r="BB41" i="6"/>
  <c r="BC74" i="6" s="1"/>
  <c r="Y216" i="6"/>
  <c r="BB36" i="6"/>
  <c r="BC69" i="6" s="1"/>
  <c r="Y220" i="6"/>
  <c r="BB40" i="6"/>
  <c r="BC73" i="6" s="1"/>
  <c r="Y225" i="6"/>
  <c r="BB45" i="6"/>
  <c r="BC78" i="6" s="1"/>
  <c r="CJ10" i="6"/>
  <c r="DA10" i="6" s="1"/>
  <c r="BS10" i="6"/>
  <c r="CJ14" i="6"/>
  <c r="DA14" i="6" s="1"/>
  <c r="BS14" i="6"/>
  <c r="CJ15" i="6"/>
  <c r="DA15" i="6" s="1"/>
  <c r="BS15" i="6"/>
  <c r="CJ6" i="6"/>
  <c r="DA6" i="6" s="1"/>
  <c r="BS6" i="6"/>
  <c r="BS16" i="6"/>
  <c r="CJ16" i="6"/>
  <c r="DA16" i="6" s="1"/>
  <c r="CJ11" i="6"/>
  <c r="DA11" i="6" s="1"/>
  <c r="BS11" i="6"/>
  <c r="CJ17" i="6"/>
  <c r="DA17" i="6" s="1"/>
  <c r="BS17" i="6"/>
  <c r="CJ12" i="6"/>
  <c r="DA12" i="6" s="1"/>
  <c r="BS12" i="6"/>
  <c r="CJ5" i="6"/>
  <c r="DA5" i="6" s="1"/>
  <c r="BS5" i="6"/>
  <c r="CJ18" i="6"/>
  <c r="DA18" i="6" s="1"/>
  <c r="BS18" i="6"/>
  <c r="CJ9" i="6"/>
  <c r="DA9" i="6" s="1"/>
  <c r="BS9" i="6"/>
  <c r="CJ4" i="6"/>
  <c r="DA4" i="6" s="1"/>
  <c r="BS4" i="6"/>
  <c r="CJ13" i="6"/>
  <c r="DA13" i="6" s="1"/>
  <c r="BS13" i="6"/>
  <c r="Y227" i="6"/>
  <c r="BB47" i="6"/>
  <c r="BC80" i="6" s="1"/>
  <c r="Y218" i="6"/>
  <c r="BB38" i="6"/>
  <c r="BC71" i="6" s="1"/>
  <c r="Y228" i="6"/>
  <c r="BB48" i="6"/>
  <c r="BC81" i="6" s="1"/>
  <c r="Y223" i="6"/>
  <c r="BB43" i="6"/>
  <c r="BC76" i="6" s="1"/>
  <c r="Y229" i="6"/>
  <c r="BB49" i="6"/>
  <c r="BC82" i="6" s="1"/>
  <c r="Y224" i="6"/>
  <c r="BB44" i="6"/>
  <c r="BC77" i="6" s="1"/>
  <c r="Y217" i="6"/>
  <c r="BB37" i="6"/>
  <c r="BC70" i="6" s="1"/>
  <c r="CR1" i="4"/>
  <c r="V10" i="4" s="1"/>
  <c r="BJ1" i="4"/>
  <c r="Y138" i="2"/>
  <c r="AV48" i="2"/>
  <c r="AW81" i="2" s="1"/>
  <c r="Y63" i="2"/>
  <c r="AQ48" i="2"/>
  <c r="AR81" i="2" s="1"/>
  <c r="Y78" i="2"/>
  <c r="AR48" i="2"/>
  <c r="AS81" i="2" s="1"/>
  <c r="Y153" i="2"/>
  <c r="AW48" i="2"/>
  <c r="AX81" i="2" s="1"/>
  <c r="Y93" i="2"/>
  <c r="AS48" i="2"/>
  <c r="AT81" i="2" s="1"/>
  <c r="Y211" i="2"/>
  <c r="BA46" i="2"/>
  <c r="BB79" i="2" s="1"/>
  <c r="Y183" i="2"/>
  <c r="AY48" i="2"/>
  <c r="AZ81" i="2" s="1"/>
  <c r="Y123" i="2"/>
  <c r="AU48" i="2"/>
  <c r="AV81" i="2" s="1"/>
  <c r="Y213" i="2"/>
  <c r="BA48" i="2"/>
  <c r="BB81" i="2" s="1"/>
  <c r="Y243" i="2"/>
  <c r="BC48" i="2"/>
  <c r="BD81" i="2" s="1"/>
  <c r="Y258" i="2"/>
  <c r="BD48" i="2"/>
  <c r="BE81" i="2" s="1"/>
  <c r="Y198" i="2"/>
  <c r="AZ48" i="2"/>
  <c r="BA81" i="2" s="1"/>
  <c r="Y168" i="2"/>
  <c r="AX48" i="2"/>
  <c r="AY81" i="2" s="1"/>
  <c r="Y33" i="2"/>
  <c r="AO48" i="2"/>
  <c r="AP81" i="2" s="1"/>
  <c r="Y48" i="2"/>
  <c r="AP48" i="2"/>
  <c r="AQ81" i="2" s="1"/>
  <c r="Y108" i="2"/>
  <c r="AT48" i="2"/>
  <c r="AU81" i="2" s="1"/>
  <c r="Y206" i="2"/>
  <c r="BA41" i="2"/>
  <c r="BB74" i="2" s="1"/>
  <c r="Y201" i="2"/>
  <c r="BA36" i="2"/>
  <c r="BB69" i="2" s="1"/>
  <c r="Y203" i="2"/>
  <c r="BA38" i="2"/>
  <c r="BB71" i="2" s="1"/>
  <c r="Y204" i="2"/>
  <c r="BA39" i="2"/>
  <c r="BB72" i="2" s="1"/>
  <c r="Y209" i="2"/>
  <c r="BA44" i="2"/>
  <c r="BB77" i="2" s="1"/>
  <c r="Y207" i="2"/>
  <c r="BA42" i="2"/>
  <c r="BB75" i="2" s="1"/>
  <c r="Y202" i="2"/>
  <c r="BA37" i="2"/>
  <c r="BB70" i="2" s="1"/>
  <c r="Y210" i="2"/>
  <c r="BA45" i="2"/>
  <c r="BB78" i="2" s="1"/>
  <c r="Y205" i="2"/>
  <c r="BA40" i="2"/>
  <c r="BB73" i="2" s="1"/>
  <c r="Y208" i="2"/>
  <c r="BA43" i="2"/>
  <c r="BB76" i="2" s="1"/>
  <c r="BR11" i="2"/>
  <c r="CI11" i="2"/>
  <c r="CZ11" i="2" s="1"/>
  <c r="BO16" i="2"/>
  <c r="CF16" i="2"/>
  <c r="CW16" i="2" s="1"/>
  <c r="BR12" i="2"/>
  <c r="CI12" i="2"/>
  <c r="CZ12" i="2" s="1"/>
  <c r="BN16" i="2"/>
  <c r="CE16" i="2"/>
  <c r="CV16" i="2" s="1"/>
  <c r="BJ16" i="2"/>
  <c r="CA16" i="2"/>
  <c r="CR16" i="2" s="1"/>
  <c r="BM16" i="2"/>
  <c r="CD16" i="2"/>
  <c r="CU16" i="2" s="1"/>
  <c r="BR14" i="2"/>
  <c r="CI14" i="2"/>
  <c r="CZ14" i="2" s="1"/>
  <c r="BU16" i="2"/>
  <c r="CL16" i="2"/>
  <c r="DC16" i="2" s="1"/>
  <c r="BH16" i="2"/>
  <c r="BY16" i="2"/>
  <c r="CP16" i="2" s="1"/>
  <c r="BQ16" i="2"/>
  <c r="CH16" i="2"/>
  <c r="CY16" i="2" s="1"/>
  <c r="BK16" i="2"/>
  <c r="CB16" i="2"/>
  <c r="CS16" i="2" s="1"/>
  <c r="BR4" i="2"/>
  <c r="CI4" i="2"/>
  <c r="CZ4" i="2" s="1"/>
  <c r="BR13" i="2"/>
  <c r="CI13" i="2"/>
  <c r="CZ13" i="2" s="1"/>
  <c r="BR6" i="2"/>
  <c r="CI6" i="2"/>
  <c r="CZ6" i="2" s="1"/>
  <c r="BI16" i="2"/>
  <c r="BZ16" i="2"/>
  <c r="CQ16" i="2" s="1"/>
  <c r="BG16" i="2"/>
  <c r="BX16" i="2"/>
  <c r="CO16" i="2" s="1"/>
  <c r="BR5" i="2"/>
  <c r="CI5" i="2"/>
  <c r="CZ5" i="2" s="1"/>
  <c r="BR7" i="2"/>
  <c r="CI7" i="2"/>
  <c r="CZ7" i="2" s="1"/>
  <c r="BP16" i="2"/>
  <c r="CG16" i="2"/>
  <c r="CX16" i="2" s="1"/>
  <c r="BR8" i="2"/>
  <c r="CI8" i="2"/>
  <c r="CZ8" i="2" s="1"/>
  <c r="BF16" i="2"/>
  <c r="BW16" i="2"/>
  <c r="CN16" i="2" s="1"/>
  <c r="BL16" i="2"/>
  <c r="CC16" i="2"/>
  <c r="CT16" i="2" s="1"/>
  <c r="BR9" i="2"/>
  <c r="CI9" i="2"/>
  <c r="CZ9" i="2" s="1"/>
  <c r="BR16" i="2"/>
  <c r="CI16" i="2"/>
  <c r="CZ16" i="2" s="1"/>
  <c r="BT16" i="2"/>
  <c r="CK16" i="2"/>
  <c r="DB16" i="2" s="1"/>
  <c r="BR10" i="2"/>
  <c r="CI10" i="2"/>
  <c r="CZ10" i="2" s="1"/>
  <c r="BB13" i="2"/>
  <c r="BB29" i="2"/>
  <c r="AZ17" i="2"/>
  <c r="AZ33" i="2"/>
  <c r="BB12" i="2"/>
  <c r="BB28" i="2"/>
  <c r="BB24" i="2"/>
  <c r="BB8" i="2"/>
  <c r="BB21" i="2"/>
  <c r="BB5" i="2"/>
  <c r="AR17" i="2"/>
  <c r="AR33" i="2"/>
  <c r="AW17" i="2"/>
  <c r="AW33" i="2"/>
  <c r="AV17" i="2"/>
  <c r="AV33" i="2"/>
  <c r="AU17" i="2"/>
  <c r="AU33" i="2"/>
  <c r="BA33" i="2"/>
  <c r="BA17" i="2"/>
  <c r="BB25" i="2"/>
  <c r="BB9" i="2"/>
  <c r="AS33" i="2"/>
  <c r="AS17" i="2"/>
  <c r="BB31" i="2"/>
  <c r="BB15" i="2"/>
  <c r="BB11" i="2"/>
  <c r="BB27" i="2"/>
  <c r="BB7" i="2"/>
  <c r="BB23" i="2"/>
  <c r="AT33" i="2"/>
  <c r="AT17" i="2"/>
  <c r="AO17" i="2"/>
  <c r="AO33" i="2"/>
  <c r="BD33" i="2"/>
  <c r="BD17" i="2"/>
  <c r="BC17" i="2"/>
  <c r="BC33" i="2"/>
  <c r="BB4" i="2"/>
  <c r="BB20" i="2"/>
  <c r="BB17" i="2"/>
  <c r="BB33" i="2"/>
  <c r="AX17" i="2"/>
  <c r="AX33" i="2"/>
  <c r="B34" i="2"/>
  <c r="AM34" i="2" s="1"/>
  <c r="AN34" i="2" s="1"/>
  <c r="AN50" i="2" s="1"/>
  <c r="AO83" i="2" s="1"/>
  <c r="AJ18" i="2"/>
  <c r="AA215" i="2" s="1"/>
  <c r="AB215" i="2" s="1"/>
  <c r="AG18" i="2"/>
  <c r="AA170" i="2" s="1"/>
  <c r="AB170" i="2" s="1"/>
  <c r="AB18" i="2"/>
  <c r="AA95" i="2" s="1"/>
  <c r="AB95" i="2" s="1"/>
  <c r="AM18" i="2"/>
  <c r="AA260" i="2" s="1"/>
  <c r="AB260" i="2" s="1"/>
  <c r="AE18" i="2"/>
  <c r="AA140" i="2" s="1"/>
  <c r="AB140" i="2" s="1"/>
  <c r="AH18" i="2"/>
  <c r="AA185" i="2" s="1"/>
  <c r="AB185" i="2" s="1"/>
  <c r="Z18" i="2"/>
  <c r="AA65" i="2" s="1"/>
  <c r="AB65" i="2" s="1"/>
  <c r="AI18" i="2"/>
  <c r="AA200" i="2" s="1"/>
  <c r="AB200" i="2" s="1"/>
  <c r="X18" i="2"/>
  <c r="AA35" i="2" s="1"/>
  <c r="AB35" i="2" s="1"/>
  <c r="AK18" i="2"/>
  <c r="AA230" i="2" s="1"/>
  <c r="AB230" i="2" s="1"/>
  <c r="AF18" i="2"/>
  <c r="AA155" i="2" s="1"/>
  <c r="AB155" i="2" s="1"/>
  <c r="AA18" i="2"/>
  <c r="AA80" i="2" s="1"/>
  <c r="AB80" i="2" s="1"/>
  <c r="AC18" i="2"/>
  <c r="AA110" i="2" s="1"/>
  <c r="AB110" i="2" s="1"/>
  <c r="Y18" i="2"/>
  <c r="AA50" i="2" s="1"/>
  <c r="AB50" i="2" s="1"/>
  <c r="AL18" i="2"/>
  <c r="AA245" i="2" s="1"/>
  <c r="AB245" i="2" s="1"/>
  <c r="AD18" i="2"/>
  <c r="AA125" i="2" s="1"/>
  <c r="AB125" i="2" s="1"/>
  <c r="BB32" i="2"/>
  <c r="BB16" i="2"/>
  <c r="BB14" i="2"/>
  <c r="BB30" i="2"/>
  <c r="BB10" i="2"/>
  <c r="BB26" i="2"/>
  <c r="BB6" i="2"/>
  <c r="BB22" i="2"/>
  <c r="AY33" i="2"/>
  <c r="AY17" i="2"/>
  <c r="AQ17" i="2"/>
  <c r="AQ33" i="2"/>
  <c r="AP33" i="2"/>
  <c r="AP17" i="2"/>
  <c r="AL3" i="2"/>
  <c r="BT3" i="2" s="1"/>
  <c r="DB3" i="2" s="1"/>
  <c r="O51" i="9" l="1"/>
  <c r="G56" i="9" s="1"/>
  <c r="O54" i="9"/>
  <c r="G59" i="9" s="1"/>
  <c r="O52" i="9"/>
  <c r="G55" i="9" s="1"/>
  <c r="O55" i="9"/>
  <c r="G58" i="9" s="1"/>
  <c r="O53" i="9"/>
  <c r="G57" i="9" s="1"/>
  <c r="N40" i="9"/>
  <c r="C72" i="9"/>
  <c r="L44" i="9"/>
  <c r="V9" i="4"/>
  <c r="J42" i="9"/>
  <c r="K42" i="9" s="1"/>
  <c r="BJ1" i="6"/>
  <c r="CR1" i="6"/>
  <c r="V10" i="6" s="1"/>
  <c r="Y259" i="2"/>
  <c r="BD49" i="2"/>
  <c r="BE82" i="2" s="1"/>
  <c r="Y109" i="2"/>
  <c r="AT49" i="2"/>
  <c r="AU82" i="2" s="1"/>
  <c r="Y94" i="2"/>
  <c r="AS49" i="2"/>
  <c r="AT82" i="2" s="1"/>
  <c r="Y214" i="2"/>
  <c r="BA49" i="2"/>
  <c r="BB82" i="2" s="1"/>
  <c r="Y139" i="2"/>
  <c r="AV49" i="2"/>
  <c r="AW82" i="2" s="1"/>
  <c r="Y199" i="2"/>
  <c r="AZ49" i="2"/>
  <c r="BA82" i="2" s="1"/>
  <c r="Y184" i="2"/>
  <c r="AY49" i="2"/>
  <c r="AZ82" i="2" s="1"/>
  <c r="Y228" i="2"/>
  <c r="BB48" i="2"/>
  <c r="BC81" i="2" s="1"/>
  <c r="Y229" i="2"/>
  <c r="BB49" i="2"/>
  <c r="BC82" i="2" s="1"/>
  <c r="Y244" i="2"/>
  <c r="BC49" i="2"/>
  <c r="BD82" i="2" s="1"/>
  <c r="Y34" i="2"/>
  <c r="AO49" i="2"/>
  <c r="AP82" i="2" s="1"/>
  <c r="Y124" i="2"/>
  <c r="AU49" i="2"/>
  <c r="AV82" i="2" s="1"/>
  <c r="Y154" i="2"/>
  <c r="AW49" i="2"/>
  <c r="AX82" i="2" s="1"/>
  <c r="Y169" i="2"/>
  <c r="AX49" i="2"/>
  <c r="AY82" i="2" s="1"/>
  <c r="Y79" i="2"/>
  <c r="AR49" i="2"/>
  <c r="AS82" i="2" s="1"/>
  <c r="Y49" i="2"/>
  <c r="AP49" i="2"/>
  <c r="AQ82" i="2" s="1"/>
  <c r="Y64" i="2"/>
  <c r="AQ49" i="2"/>
  <c r="AR82" i="2" s="1"/>
  <c r="Y226" i="2"/>
  <c r="BB46" i="2"/>
  <c r="BC79" i="2" s="1"/>
  <c r="Y227" i="2"/>
  <c r="BB47" i="2"/>
  <c r="BC80" i="2" s="1"/>
  <c r="Y223" i="2"/>
  <c r="BB43" i="2"/>
  <c r="BC76" i="2" s="1"/>
  <c r="Y222" i="2"/>
  <c r="BB42" i="2"/>
  <c r="BC75" i="2" s="1"/>
  <c r="Y220" i="2"/>
  <c r="BB40" i="2"/>
  <c r="BC73" i="2" s="1"/>
  <c r="Y219" i="2"/>
  <c r="BB39" i="2"/>
  <c r="BC72" i="2" s="1"/>
  <c r="Y224" i="2"/>
  <c r="BB44" i="2"/>
  <c r="BC77" i="2" s="1"/>
  <c r="Y225" i="2"/>
  <c r="BB45" i="2"/>
  <c r="BC78" i="2" s="1"/>
  <c r="Y216" i="2"/>
  <c r="BB36" i="2"/>
  <c r="BC69" i="2" s="1"/>
  <c r="Y218" i="2"/>
  <c r="BB38" i="2"/>
  <c r="BC71" i="2" s="1"/>
  <c r="Y221" i="2"/>
  <c r="BB41" i="2"/>
  <c r="BC74" i="2" s="1"/>
  <c r="Y217" i="2"/>
  <c r="BB37" i="2"/>
  <c r="BC70" i="2" s="1"/>
  <c r="BR17" i="2"/>
  <c r="CI17" i="2"/>
  <c r="CZ17" i="2" s="1"/>
  <c r="BG17" i="2"/>
  <c r="BX17" i="2"/>
  <c r="CO17" i="2" s="1"/>
  <c r="BP17" i="2"/>
  <c r="CG17" i="2"/>
  <c r="CX17" i="2" s="1"/>
  <c r="BS16" i="2"/>
  <c r="CJ16" i="2"/>
  <c r="DA16" i="2" s="1"/>
  <c r="BO17" i="2"/>
  <c r="CF17" i="2"/>
  <c r="CW17" i="2" s="1"/>
  <c r="BS4" i="2"/>
  <c r="CJ4" i="2"/>
  <c r="DA4" i="2" s="1"/>
  <c r="BS11" i="2"/>
  <c r="CJ11" i="2"/>
  <c r="DA11" i="2" s="1"/>
  <c r="BM17" i="2"/>
  <c r="CD17" i="2"/>
  <c r="CU17" i="2" s="1"/>
  <c r="BI17" i="2"/>
  <c r="BZ17" i="2"/>
  <c r="CQ17" i="2" s="1"/>
  <c r="BQ17" i="2"/>
  <c r="CH17" i="2"/>
  <c r="CY17" i="2" s="1"/>
  <c r="BH17" i="2"/>
  <c r="BY17" i="2"/>
  <c r="CP17" i="2" s="1"/>
  <c r="BS14" i="2"/>
  <c r="CJ14" i="2"/>
  <c r="DA14" i="2" s="1"/>
  <c r="BU17" i="2"/>
  <c r="CL17" i="2"/>
  <c r="DC17" i="2" s="1"/>
  <c r="BK17" i="2"/>
  <c r="CB17" i="2"/>
  <c r="CS17" i="2" s="1"/>
  <c r="BS15" i="2"/>
  <c r="CJ15" i="2"/>
  <c r="DA15" i="2" s="1"/>
  <c r="BS9" i="2"/>
  <c r="CJ9" i="2"/>
  <c r="DA9" i="2" s="1"/>
  <c r="BS5" i="2"/>
  <c r="CJ5" i="2"/>
  <c r="DA5" i="2" s="1"/>
  <c r="BS6" i="2"/>
  <c r="CJ6" i="2"/>
  <c r="DA6" i="2" s="1"/>
  <c r="BJ17" i="2"/>
  <c r="CA17" i="2"/>
  <c r="CR17" i="2" s="1"/>
  <c r="BS8" i="2"/>
  <c r="CJ8" i="2"/>
  <c r="DA8" i="2" s="1"/>
  <c r="BS10" i="2"/>
  <c r="CJ10" i="2"/>
  <c r="DA10" i="2" s="1"/>
  <c r="BS17" i="2"/>
  <c r="CJ17" i="2"/>
  <c r="DA17" i="2" s="1"/>
  <c r="BT17" i="2"/>
  <c r="CK17" i="2"/>
  <c r="DB17" i="2" s="1"/>
  <c r="BF17" i="2"/>
  <c r="BW17" i="2"/>
  <c r="CN17" i="2" s="1"/>
  <c r="BS7" i="2"/>
  <c r="CJ7" i="2"/>
  <c r="DA7" i="2" s="1"/>
  <c r="BL17" i="2"/>
  <c r="CC17" i="2"/>
  <c r="CT17" i="2" s="1"/>
  <c r="BN17" i="2"/>
  <c r="CE17" i="2"/>
  <c r="CV17" i="2" s="1"/>
  <c r="BS12" i="2"/>
  <c r="CJ12" i="2"/>
  <c r="DA12" i="2" s="1"/>
  <c r="BS13" i="2"/>
  <c r="CJ13" i="2"/>
  <c r="DA13" i="2" s="1"/>
  <c r="BB18" i="2"/>
  <c r="BB34" i="2"/>
  <c r="AT18" i="2"/>
  <c r="AT34" i="2"/>
  <c r="AO34" i="2"/>
  <c r="AO18" i="2"/>
  <c r="AV34" i="2"/>
  <c r="AV18" i="2"/>
  <c r="BA18" i="2"/>
  <c r="BA34" i="2"/>
  <c r="AP34" i="2"/>
  <c r="AP18" i="2"/>
  <c r="AX34" i="2"/>
  <c r="AX18" i="2"/>
  <c r="AR34" i="2"/>
  <c r="AR18" i="2"/>
  <c r="AZ34" i="2"/>
  <c r="AZ18" i="2"/>
  <c r="BD34" i="2"/>
  <c r="BD18" i="2"/>
  <c r="AY18" i="2"/>
  <c r="AY34" i="2"/>
  <c r="AU34" i="2"/>
  <c r="AU18" i="2"/>
  <c r="BC18" i="2"/>
  <c r="BC34" i="2"/>
  <c r="AW34" i="2"/>
  <c r="AW18" i="2"/>
  <c r="AQ34" i="2"/>
  <c r="AQ18" i="2"/>
  <c r="AS18" i="2"/>
  <c r="AS34" i="2"/>
  <c r="AM3" i="2"/>
  <c r="BU3" i="2" s="1"/>
  <c r="DC3" i="2" s="1"/>
  <c r="N44" i="9" l="1"/>
  <c r="K44" i="9"/>
  <c r="N42" i="9"/>
  <c r="C132" i="9"/>
  <c r="V9" i="6"/>
  <c r="J43" i="9"/>
  <c r="K43" i="9" s="1"/>
  <c r="Y155" i="2"/>
  <c r="AW50" i="2"/>
  <c r="AX83" i="2" s="1"/>
  <c r="Y125" i="2"/>
  <c r="AU50" i="2"/>
  <c r="AV83" i="2" s="1"/>
  <c r="Y260" i="2"/>
  <c r="BD50" i="2"/>
  <c r="BE83" i="2" s="1"/>
  <c r="Y80" i="2"/>
  <c r="AR50" i="2"/>
  <c r="AS83" i="2" s="1"/>
  <c r="Y50" i="2"/>
  <c r="AP50" i="2"/>
  <c r="AQ83" i="2" s="1"/>
  <c r="Y140" i="2"/>
  <c r="AV50" i="2"/>
  <c r="AW83" i="2" s="1"/>
  <c r="Y95" i="2"/>
  <c r="AS50" i="2"/>
  <c r="AT83" i="2" s="1"/>
  <c r="Y110" i="2"/>
  <c r="AT50" i="2"/>
  <c r="AU83" i="2" s="1"/>
  <c r="Y185" i="2"/>
  <c r="AY50" i="2"/>
  <c r="AZ83" i="2" s="1"/>
  <c r="Y230" i="2"/>
  <c r="BB50" i="2"/>
  <c r="BC83" i="2" s="1"/>
  <c r="Y245" i="2"/>
  <c r="BC50" i="2"/>
  <c r="BD83" i="2" s="1"/>
  <c r="Y215" i="2"/>
  <c r="BA50" i="2"/>
  <c r="BB83" i="2" s="1"/>
  <c r="Y65" i="2"/>
  <c r="AQ50" i="2"/>
  <c r="AR83" i="2" s="1"/>
  <c r="Y200" i="2"/>
  <c r="AZ50" i="2"/>
  <c r="BA83" i="2" s="1"/>
  <c r="Y170" i="2"/>
  <c r="AX50" i="2"/>
  <c r="AY83" i="2" s="1"/>
  <c r="Y35" i="2"/>
  <c r="AO50" i="2"/>
  <c r="AP83" i="2" s="1"/>
  <c r="BH18" i="2"/>
  <c r="BY18" i="2"/>
  <c r="CP18" i="2" s="1"/>
  <c r="BQ18" i="2"/>
  <c r="CH18" i="2"/>
  <c r="CY18" i="2" s="1"/>
  <c r="BO18" i="2"/>
  <c r="CF18" i="2"/>
  <c r="CW18" i="2" s="1"/>
  <c r="BP18" i="2"/>
  <c r="CG18" i="2"/>
  <c r="CX18" i="2" s="1"/>
  <c r="BS18" i="2"/>
  <c r="CJ18" i="2"/>
  <c r="DA18" i="2" s="1"/>
  <c r="BN18" i="2"/>
  <c r="CE18" i="2"/>
  <c r="CV18" i="2" s="1"/>
  <c r="BU18" i="2"/>
  <c r="CL18" i="2"/>
  <c r="DC18" i="2" s="1"/>
  <c r="BG18" i="2"/>
  <c r="BX18" i="2"/>
  <c r="CO18" i="2" s="1"/>
  <c r="BF18" i="2"/>
  <c r="BW18" i="2"/>
  <c r="CN18" i="2" s="1"/>
  <c r="BT18" i="2"/>
  <c r="CK18" i="2"/>
  <c r="DB18" i="2" s="1"/>
  <c r="BR18" i="2"/>
  <c r="CI18" i="2"/>
  <c r="CZ18" i="2" s="1"/>
  <c r="BL18" i="2"/>
  <c r="CC18" i="2"/>
  <c r="CT18" i="2" s="1"/>
  <c r="BI18" i="2"/>
  <c r="BZ18" i="2"/>
  <c r="CQ18" i="2" s="1"/>
  <c r="BM18" i="2"/>
  <c r="CD18" i="2"/>
  <c r="CU18" i="2" s="1"/>
  <c r="BJ18" i="2"/>
  <c r="CA18" i="2"/>
  <c r="CR18" i="2" s="1"/>
  <c r="BK18" i="2"/>
  <c r="CB18" i="2"/>
  <c r="CS18" i="2" s="1"/>
  <c r="N43" i="9" l="1"/>
  <c r="C163" i="9"/>
  <c r="BJ1" i="2"/>
  <c r="CR1" i="2"/>
  <c r="V10" i="2" s="1"/>
  <c r="V9" i="2" l="1"/>
  <c r="J41" i="9"/>
  <c r="C102" i="9" l="1"/>
  <c r="K41" i="9"/>
  <c r="N41" i="9"/>
</calcChain>
</file>

<file path=xl/sharedStrings.xml><?xml version="1.0" encoding="utf-8"?>
<sst xmlns="http://schemas.openxmlformats.org/spreadsheetml/2006/main" count="820" uniqueCount="105">
  <si>
    <t>No Inhibitor</t>
  </si>
  <si>
    <t>[I]1</t>
  </si>
  <si>
    <t>[I]2</t>
  </si>
  <si>
    <t>[I]3</t>
  </si>
  <si>
    <t>[I]4</t>
  </si>
  <si>
    <t>[I]5</t>
  </si>
  <si>
    <t>[I]6</t>
  </si>
  <si>
    <t>[I]7</t>
  </si>
  <si>
    <t>[I]8</t>
  </si>
  <si>
    <t>[I]9</t>
  </si>
  <si>
    <t>[I]10</t>
  </si>
  <si>
    <t>[I]11</t>
  </si>
  <si>
    <t>[I]12</t>
  </si>
  <si>
    <t>[I]13</t>
  </si>
  <si>
    <t>[I]14</t>
  </si>
  <si>
    <t>[I]15</t>
  </si>
  <si>
    <t>[S]1</t>
  </si>
  <si>
    <t>[S]2</t>
  </si>
  <si>
    <t>[S]3</t>
  </si>
  <si>
    <t>[S]4</t>
  </si>
  <si>
    <t>[S]5</t>
  </si>
  <si>
    <t>[S]6</t>
  </si>
  <si>
    <t>[S]7</t>
  </si>
  <si>
    <t>[S]8</t>
  </si>
  <si>
    <t>[S]9</t>
  </si>
  <si>
    <t>[S]10</t>
  </si>
  <si>
    <t>[S]11</t>
  </si>
  <si>
    <t>[S]12</t>
  </si>
  <si>
    <t>[S]13</t>
  </si>
  <si>
    <t>[S]14</t>
  </si>
  <si>
    <t>[S]15</t>
  </si>
  <si>
    <t>Ki</t>
  </si>
  <si>
    <t>Km</t>
  </si>
  <si>
    <t>Vmax</t>
  </si>
  <si>
    <t>Calculated values</t>
  </si>
  <si>
    <t>Residuals</t>
  </si>
  <si>
    <t>Residuals squared</t>
  </si>
  <si>
    <r>
      <t>Sum R</t>
    </r>
    <r>
      <rPr>
        <vertAlign val="superscript"/>
        <sz val="11"/>
        <color theme="1"/>
        <rFont val="Calibri"/>
        <family val="2"/>
        <scheme val="minor"/>
      </rPr>
      <t>2</t>
    </r>
  </si>
  <si>
    <t xml:space="preserve">absolute value of Residuals/calculated </t>
  </si>
  <si>
    <t>Sum residuals %</t>
  </si>
  <si>
    <t xml:space="preserve">Sum </t>
  </si>
  <si>
    <r>
      <rPr>
        <sz val="11"/>
        <color theme="1"/>
        <rFont val="Symbol"/>
        <family val="1"/>
        <charset val="2"/>
      </rPr>
      <t>a</t>
    </r>
    <r>
      <rPr>
        <sz val="11"/>
        <color theme="1"/>
        <rFont val="Calibri"/>
        <family val="2"/>
        <scheme val="minor"/>
      </rPr>
      <t>Ki</t>
    </r>
  </si>
  <si>
    <t>K1</t>
  </si>
  <si>
    <t>K2</t>
  </si>
  <si>
    <t>V1</t>
  </si>
  <si>
    <t>V2</t>
  </si>
  <si>
    <t xml:space="preserve"> </t>
  </si>
  <si>
    <t xml:space="preserve">Non-competitive </t>
  </si>
  <si>
    <t xml:space="preserve">Uncompetitive </t>
  </si>
  <si>
    <t xml:space="preserve">Competitive </t>
  </si>
  <si>
    <t>Mixed Non-competitive</t>
  </si>
  <si>
    <t>Modifier equation</t>
  </si>
  <si>
    <t>Km2</t>
  </si>
  <si>
    <t>Vmax2</t>
  </si>
  <si>
    <t>n</t>
  </si>
  <si>
    <t>BIC</t>
  </si>
  <si>
    <t>RSS</t>
  </si>
  <si>
    <t>k</t>
  </si>
  <si>
    <t>Km/Vmax direct plot</t>
  </si>
  <si>
    <t>Intercept points x-axis</t>
  </si>
  <si>
    <t>Line 1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</si>
  <si>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</si>
  <si>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</si>
  <si>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</si>
  <si>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</si>
  <si>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</si>
  <si>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</si>
  <si>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</si>
  <si>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</si>
  <si>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10</t>
  </si>
  <si>
    <t>Line 11</t>
  </si>
  <si>
    <t>Line 12</t>
  </si>
  <si>
    <t>Line 13</t>
  </si>
  <si>
    <t>Line 14</t>
  </si>
  <si>
    <t>Line 15</t>
  </si>
  <si>
    <t>x-intercept</t>
  </si>
  <si>
    <t>y-interecept</t>
  </si>
  <si>
    <t>[Substrate]</t>
  </si>
  <si>
    <t>v</t>
  </si>
  <si>
    <t>[Substrate]/v</t>
  </si>
  <si>
    <t>1/v</t>
  </si>
  <si>
    <r>
      <t>Km/Vmax</t>
    </r>
    <r>
      <rPr>
        <b/>
        <vertAlign val="subscript"/>
        <sz val="10"/>
        <rFont val="Arial"/>
        <family val="2"/>
      </rPr>
      <t xml:space="preserve"> </t>
    </r>
    <r>
      <rPr>
        <b/>
        <sz val="10"/>
        <rFont val="Arial"/>
        <family val="2"/>
      </rPr>
      <t>(x-axis):</t>
    </r>
  </si>
  <si>
    <r>
      <t>K</t>
    </r>
    <r>
      <rPr>
        <b/>
        <vertAlign val="subscript"/>
        <sz val="10"/>
        <rFont val="Arial"/>
        <family val="2"/>
      </rPr>
      <t>m</t>
    </r>
    <r>
      <rPr>
        <b/>
        <sz val="10"/>
        <rFont val="Arial"/>
        <family val="2"/>
      </rPr>
      <t>:</t>
    </r>
  </si>
  <si>
    <t>Standard dev:</t>
  </si>
  <si>
    <t>x</t>
  </si>
  <si>
    <t>y</t>
  </si>
  <si>
    <t>Slope:</t>
  </si>
  <si>
    <t>y-intercept:</t>
  </si>
  <si>
    <t>1/Intercept points y-axis</t>
  </si>
  <si>
    <r>
      <t>V</t>
    </r>
    <r>
      <rPr>
        <b/>
        <vertAlign val="subscript"/>
        <sz val="10"/>
        <rFont val="Arial"/>
        <family val="2"/>
      </rPr>
      <t>max</t>
    </r>
    <r>
      <rPr>
        <b/>
        <sz val="10"/>
        <rFont val="Arial"/>
        <family val="2"/>
      </rPr>
      <t>:</t>
    </r>
  </si>
  <si>
    <t>Direct linear plot Km, Vmax estimates</t>
  </si>
  <si>
    <t>Ki estimate based on linear decrease in activity</t>
  </si>
  <si>
    <t>Minimum value</t>
  </si>
  <si>
    <t>First quartile</t>
  </si>
  <si>
    <t>Median value</t>
  </si>
  <si>
    <t>Third quartile</t>
  </si>
  <si>
    <t>Maximum value</t>
  </si>
  <si>
    <t>Q1</t>
  </si>
  <si>
    <t>Min</t>
  </si>
  <si>
    <t>Median</t>
  </si>
  <si>
    <t>Max</t>
  </si>
  <si>
    <t>Q3</t>
  </si>
  <si>
    <t>Residual distribution</t>
  </si>
  <si>
    <t>1/s</t>
  </si>
  <si>
    <t>RSE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</si>
</sst>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E+00"/>
  </numFmts>
  <fonts count="13">
    <font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sz val="11"/>
      <color theme="1"/>
      <name val="Calibri"/>
      <family val="1"/>
      <charset val="2"/>
      <scheme val="minor"/>
    </font>
    <font>
      <b/>
      <sz val="11"/>
      <color theme="1"/>
      <name val="Calibri"/>
      <family val="2"/>
      <scheme val="minor"/>
    </font>
    <font>
      <sz val="10"/>
      <name val="Geneva"/>
    </font>
    <font>
      <b/>
      <u/>
      <sz val="14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0"/>
      <name val="Symbol"/>
      <family val="1"/>
      <charset val="2"/>
    </font>
    <font>
      <b/>
      <vertAlign val="subscript"/>
      <sz val="10"/>
      <name val="Arial"/>
      <family val="2"/>
    </font>
    <font>
      <b/>
      <sz val="10"/>
      <name val="Geneva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darkGrid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84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0" borderId="0" xfId="0" applyFill="1" applyBorder="1"/>
    <xf numFmtId="0" fontId="0" fillId="0" borderId="0" xfId="0" applyAlignment="1">
      <alignment horizontal="right"/>
    </xf>
    <xf numFmtId="0" fontId="3" fillId="0" borderId="0" xfId="0" applyFont="1"/>
    <xf numFmtId="0" fontId="0" fillId="4" borderId="3" xfId="0" applyFill="1" applyBorder="1"/>
    <xf numFmtId="0" fontId="0" fillId="0" borderId="3" xfId="0" applyBorder="1"/>
    <xf numFmtId="0" fontId="0" fillId="4" borderId="4" xfId="0" applyFill="1" applyBorder="1"/>
    <xf numFmtId="0" fontId="0" fillId="4" borderId="0" xfId="0" applyFill="1" applyBorder="1"/>
    <xf numFmtId="0" fontId="0" fillId="0" borderId="0" xfId="0" applyBorder="1"/>
    <xf numFmtId="0" fontId="0" fillId="4" borderId="6" xfId="0" applyFill="1" applyBorder="1"/>
    <xf numFmtId="0" fontId="0" fillId="0" borderId="6" xfId="0" applyBorder="1"/>
    <xf numFmtId="0" fontId="0" fillId="0" borderId="8" xfId="0" applyBorder="1"/>
    <xf numFmtId="0" fontId="0" fillId="4" borderId="9" xfId="0" applyFill="1" applyBorder="1"/>
    <xf numFmtId="0" fontId="0" fillId="0" borderId="4" xfId="0" applyBorder="1"/>
    <xf numFmtId="0" fontId="0" fillId="0" borderId="9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11" fontId="0" fillId="0" borderId="10" xfId="0" applyNumberFormat="1" applyBorder="1"/>
    <xf numFmtId="11" fontId="0" fillId="0" borderId="11" xfId="0" applyNumberFormat="1" applyBorder="1"/>
    <xf numFmtId="11" fontId="0" fillId="0" borderId="12" xfId="0" applyNumberFormat="1" applyBorder="1"/>
    <xf numFmtId="0" fontId="6" fillId="0" borderId="0" xfId="1" applyFont="1"/>
    <xf numFmtId="0" fontId="5" fillId="0" borderId="0" xfId="1"/>
    <xf numFmtId="0" fontId="7" fillId="0" borderId="0" xfId="1" applyFont="1" applyAlignment="1">
      <alignment horizontal="right"/>
    </xf>
    <xf numFmtId="164" fontId="5" fillId="0" borderId="0" xfId="1" applyNumberFormat="1" applyFont="1" applyAlignment="1">
      <alignment horizontal="left"/>
    </xf>
    <xf numFmtId="11" fontId="8" fillId="0" borderId="0" xfId="1" applyNumberFormat="1" applyFont="1"/>
    <xf numFmtId="11" fontId="5" fillId="0" borderId="0" xfId="1" applyNumberFormat="1"/>
    <xf numFmtId="11" fontId="5" fillId="0" borderId="0" xfId="1" applyNumberFormat="1" applyAlignment="1">
      <alignment horizontal="center"/>
    </xf>
    <xf numFmtId="11" fontId="7" fillId="0" borderId="8" xfId="1" applyNumberFormat="1" applyFont="1" applyBorder="1" applyAlignment="1">
      <alignment horizontal="center"/>
    </xf>
    <xf numFmtId="0" fontId="9" fillId="0" borderId="0" xfId="1" applyFont="1"/>
    <xf numFmtId="0" fontId="7" fillId="0" borderId="0" xfId="1" applyFont="1" applyAlignment="1">
      <alignment horizontal="center"/>
    </xf>
    <xf numFmtId="11" fontId="7" fillId="0" borderId="6" xfId="1" applyNumberFormat="1" applyFont="1" applyBorder="1" applyAlignment="1">
      <alignment horizontal="center"/>
    </xf>
    <xf numFmtId="165" fontId="5" fillId="0" borderId="0" xfId="1" applyNumberFormat="1" applyAlignment="1">
      <alignment horizontal="center"/>
    </xf>
    <xf numFmtId="164" fontId="5" fillId="0" borderId="0" xfId="1" applyNumberFormat="1" applyAlignment="1">
      <alignment horizontal="center"/>
    </xf>
    <xf numFmtId="11" fontId="7" fillId="0" borderId="0" xfId="1" applyNumberFormat="1" applyFont="1" applyAlignment="1">
      <alignment horizontal="right"/>
    </xf>
    <xf numFmtId="11" fontId="7" fillId="0" borderId="0" xfId="1" applyNumberFormat="1" applyFont="1"/>
    <xf numFmtId="11" fontId="7" fillId="0" borderId="0" xfId="1" applyNumberFormat="1" applyFont="1" applyFill="1" applyBorder="1" applyAlignment="1">
      <alignment horizontal="right"/>
    </xf>
    <xf numFmtId="0" fontId="7" fillId="0" borderId="0" xfId="1" applyFont="1"/>
    <xf numFmtId="0" fontId="5" fillId="0" borderId="0" xfId="1" applyAlignment="1">
      <alignment horizontal="right"/>
    </xf>
    <xf numFmtId="0" fontId="5" fillId="0" borderId="0" xfId="1" applyAlignment="1">
      <alignment horizontal="center"/>
    </xf>
    <xf numFmtId="11" fontId="7" fillId="0" borderId="0" xfId="1" applyNumberFormat="1" applyFont="1" applyAlignment="1">
      <alignment horizontal="center"/>
    </xf>
    <xf numFmtId="0" fontId="11" fillId="0" borderId="0" xfId="1" applyFont="1" applyAlignment="1">
      <alignment horizontal="right"/>
    </xf>
    <xf numFmtId="11" fontId="7" fillId="0" borderId="0" xfId="1" applyNumberFormat="1" applyFont="1" applyBorder="1" applyAlignment="1">
      <alignment horizontal="center"/>
    </xf>
    <xf numFmtId="0" fontId="5" fillId="0" borderId="0" xfId="1" applyBorder="1"/>
    <xf numFmtId="11" fontId="5" fillId="0" borderId="0" xfId="1" applyNumberFormat="1" applyBorder="1" applyAlignment="1">
      <alignment horizontal="center"/>
    </xf>
    <xf numFmtId="11" fontId="0" fillId="0" borderId="0" xfId="0" applyNumberFormat="1"/>
    <xf numFmtId="0" fontId="4" fillId="0" borderId="0" xfId="0" applyFont="1"/>
    <xf numFmtId="0" fontId="4" fillId="0" borderId="0" xfId="0" applyFont="1" applyAlignment="1">
      <alignment horizontal="right"/>
    </xf>
    <xf numFmtId="11" fontId="0" fillId="0" borderId="2" xfId="0" applyNumberFormat="1" applyBorder="1"/>
    <xf numFmtId="11" fontId="0" fillId="0" borderId="3" xfId="0" applyNumberFormat="1" applyBorder="1"/>
    <xf numFmtId="11" fontId="0" fillId="0" borderId="5" xfId="0" applyNumberFormat="1" applyBorder="1"/>
    <xf numFmtId="11" fontId="0" fillId="0" borderId="0" xfId="0" applyNumberFormat="1" applyBorder="1"/>
    <xf numFmtId="11" fontId="0" fillId="0" borderId="7" xfId="0" applyNumberFormat="1" applyBorder="1"/>
    <xf numFmtId="11" fontId="0" fillId="0" borderId="8" xfId="0" applyNumberFormat="1" applyBorder="1"/>
    <xf numFmtId="0" fontId="0" fillId="3" borderId="0" xfId="0" applyFill="1"/>
    <xf numFmtId="0" fontId="0" fillId="3" borderId="0" xfId="0" applyFill="1" applyAlignment="1">
      <alignment horizontal="left"/>
    </xf>
    <xf numFmtId="11" fontId="0" fillId="3" borderId="0" xfId="0" applyNumberFormat="1" applyFill="1"/>
    <xf numFmtId="0" fontId="0" fillId="5" borderId="0" xfId="0" applyFill="1"/>
    <xf numFmtId="0" fontId="0" fillId="5" borderId="0" xfId="0" applyFill="1" applyAlignment="1">
      <alignment horizontal="left"/>
    </xf>
    <xf numFmtId="11" fontId="0" fillId="5" borderId="0" xfId="0" applyNumberFormat="1" applyFill="1"/>
    <xf numFmtId="0" fontId="0" fillId="6" borderId="0" xfId="0" applyFill="1"/>
    <xf numFmtId="0" fontId="0" fillId="6" borderId="0" xfId="0" applyFill="1" applyAlignment="1">
      <alignment horizontal="left"/>
    </xf>
    <xf numFmtId="11" fontId="0" fillId="6" borderId="0" xfId="0" applyNumberFormat="1" applyFill="1"/>
    <xf numFmtId="0" fontId="3" fillId="3" borderId="0" xfId="0" applyFont="1" applyFill="1"/>
    <xf numFmtId="0" fontId="0" fillId="7" borderId="0" xfId="0" applyFill="1"/>
    <xf numFmtId="0" fontId="0" fillId="7" borderId="0" xfId="0" applyFill="1" applyAlignment="1">
      <alignment horizontal="left"/>
    </xf>
    <xf numFmtId="11" fontId="0" fillId="7" borderId="0" xfId="0" applyNumberFormat="1" applyFill="1"/>
    <xf numFmtId="164" fontId="0" fillId="0" borderId="0" xfId="0" applyNumberFormat="1"/>
    <xf numFmtId="0" fontId="0" fillId="0" borderId="13" xfId="0" applyBorder="1"/>
    <xf numFmtId="0" fontId="0" fillId="8" borderId="0" xfId="0" applyFill="1"/>
    <xf numFmtId="0" fontId="12" fillId="7" borderId="0" xfId="0" applyFont="1" applyFill="1"/>
    <xf numFmtId="0" fontId="0" fillId="8" borderId="0" xfId="0" applyFill="1" applyAlignment="1">
      <alignment horizontal="left"/>
    </xf>
    <xf numFmtId="11" fontId="0" fillId="8" borderId="0" xfId="0" applyNumberFormat="1" applyFill="1"/>
    <xf numFmtId="0" fontId="0" fillId="0" borderId="0" xfId="0" applyFill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11" fontId="0" fillId="0" borderId="0" xfId="0" applyNumberFormat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20053021010565"/>
          <c:y val="7.7017149394281781E-2"/>
          <c:w val="0.71628473074031573"/>
          <c:h val="0.7972254833610565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plot'!$N$67:$N$86</c:f>
              <c:numCache>
                <c:formatCode>General</c:formatCode>
                <c:ptCount val="20"/>
                <c:pt idx="0">
                  <c:v>7.3333333333333361E-2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BB-486A-AAB3-268F7953E56A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plot'!$O$67:$O$86</c:f>
              <c:numCache>
                <c:formatCode>General</c:formatCode>
                <c:ptCount val="20"/>
                <c:pt idx="0">
                  <c:v>7.5000000000000011E-2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BB-486A-AAB3-268F7953E56A}"/>
            </c:ext>
          </c:extLst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plot'!$P$67:$P$86</c:f>
              <c:numCache>
                <c:formatCode>General</c:formatCode>
                <c:ptCount val="20"/>
                <c:pt idx="0">
                  <c:v>7.7083333333333351E-2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0BB-486A-AAB3-268F7953E56A}"/>
            </c:ext>
          </c:extLst>
        </c:ser>
        <c:ser>
          <c:idx val="3"/>
          <c:order val="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plot'!$Q$67:$Q$86</c:f>
              <c:numCache>
                <c:formatCode>General</c:formatCode>
                <c:ptCount val="20"/>
                <c:pt idx="0">
                  <c:v>7.9687500000000008E-2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0BB-486A-AAB3-268F7953E56A}"/>
            </c:ext>
          </c:extLst>
        </c:ser>
        <c:ser>
          <c:idx val="4"/>
          <c:order val="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plot'!$R$67:$R$86</c:f>
              <c:numCache>
                <c:formatCode>General</c:formatCode>
                <c:ptCount val="20"/>
                <c:pt idx="0">
                  <c:v>8.2942708333333365E-2</c:v>
                </c:pt>
                <c:pt idx="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0BB-486A-AAB3-268F7953E56A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plot'!$S$67:$S$86</c:f>
              <c:numCache>
                <c:formatCode>General</c:formatCode>
                <c:ptCount val="20"/>
                <c:pt idx="0" formatCode="0.00E+00">
                  <c:v>8.7011718750000008E-2</c:v>
                </c:pt>
                <c:pt idx="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0BB-486A-AAB3-268F7953E56A}"/>
            </c:ext>
          </c:extLst>
        </c:ser>
        <c:ser>
          <c:idx val="6"/>
          <c:order val="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plot'!$T$67:$T$86</c:f>
              <c:numCache>
                <c:formatCode>General</c:formatCode>
                <c:ptCount val="20"/>
                <c:pt idx="0" formatCode="0.00E+00">
                  <c:v>9.2097981770833365E-2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0BB-486A-AAB3-268F7953E56A}"/>
            </c:ext>
          </c:extLst>
        </c:ser>
        <c:ser>
          <c:idx val="7"/>
          <c:order val="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plot'!$U$67:$U$86</c:f>
              <c:numCache>
                <c:formatCode>General</c:formatCode>
                <c:ptCount val="20"/>
                <c:pt idx="0" formatCode="0.00E+00">
                  <c:v>9.8455810546874994E-2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0BB-486A-AAB3-268F7953E56A}"/>
            </c:ext>
          </c:extLst>
        </c:ser>
        <c:ser>
          <c:idx val="8"/>
          <c:order val="8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plot'!$V$67:$V$86</c:f>
              <c:numCache>
                <c:formatCode>General</c:formatCode>
                <c:ptCount val="20"/>
                <c:pt idx="0" formatCode="0.00E+00">
                  <c:v>0.10640309651692709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0BB-486A-AAB3-268F7953E56A}"/>
            </c:ext>
          </c:extLst>
        </c:ser>
        <c:ser>
          <c:idx val="9"/>
          <c:order val="9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plot'!$W$67:$W$86</c:f>
              <c:numCache>
                <c:formatCode>General</c:formatCode>
                <c:ptCount val="20"/>
                <c:pt idx="0" formatCode="0.00E+00">
                  <c:v>0.11633720397949221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60BB-486A-AAB3-268F7953E56A}"/>
            </c:ext>
          </c:extLst>
        </c:ser>
        <c:ser>
          <c:idx val="10"/>
          <c:order val="1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plot'!$X$67:$X$86</c:f>
              <c:numCache>
                <c:formatCode>General</c:formatCode>
                <c:ptCount val="20"/>
                <c:pt idx="0" formatCode="0.00E+00">
                  <c:v>0.12875483830769857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60BB-486A-AAB3-268F7953E56A}"/>
            </c:ext>
          </c:extLst>
        </c:ser>
        <c:ser>
          <c:idx val="11"/>
          <c:order val="1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plot'!$Y$67:$Y$86</c:f>
              <c:numCache>
                <c:formatCode>General</c:formatCode>
                <c:ptCount val="20"/>
                <c:pt idx="0" formatCode="0.00E+00">
                  <c:v>0.14427688121795654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60BB-486A-AAB3-268F7953E56A}"/>
            </c:ext>
          </c:extLst>
        </c:ser>
        <c:ser>
          <c:idx val="12"/>
          <c:order val="1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plot'!$Z$67:$Z$86</c:f>
              <c:numCache>
                <c:formatCode>General</c:formatCode>
                <c:ptCount val="20"/>
                <c:pt idx="0" formatCode="0.00E+00">
                  <c:v>0.16367943485577899</c:v>
                </c:pt>
                <c:pt idx="1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60BB-486A-AAB3-268F7953E56A}"/>
            </c:ext>
          </c:extLst>
        </c:ser>
        <c:ser>
          <c:idx val="13"/>
          <c:order val="1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plot'!$AA$67:$AA$86</c:f>
              <c:numCache>
                <c:formatCode>General</c:formatCode>
                <c:ptCount val="20"/>
                <c:pt idx="0" formatCode="0.00E+00">
                  <c:v>0.18793262690305709</c:v>
                </c:pt>
                <c:pt idx="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60BB-486A-AAB3-268F7953E56A}"/>
            </c:ext>
          </c:extLst>
        </c:ser>
        <c:ser>
          <c:idx val="14"/>
          <c:order val="1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plot'!$AB$67:$AB$86</c:f>
              <c:numCache>
                <c:formatCode>General</c:formatCode>
                <c:ptCount val="20"/>
                <c:pt idx="0" formatCode="0.00E+00">
                  <c:v>0.21824911696215463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60BB-486A-AAB3-268F7953E56A}"/>
            </c:ext>
          </c:extLst>
        </c:ser>
        <c:ser>
          <c:idx val="15"/>
          <c:order val="1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plot'!$AC$67:$AC$86</c:f>
              <c:numCache>
                <c:formatCode>General</c:formatCode>
                <c:ptCount val="20"/>
                <c:pt idx="0" formatCode="0.00E+00">
                  <c:v>0</c:v>
                </c:pt>
                <c:pt idx="1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60BB-486A-AAB3-268F7953E56A}"/>
            </c:ext>
          </c:extLst>
        </c:ser>
        <c:ser>
          <c:idx val="16"/>
          <c:order val="1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plot'!$AD$67:$AD$86</c:f>
              <c:numCache>
                <c:formatCode>General</c:formatCode>
                <c:ptCount val="20"/>
                <c:pt idx="0" formatCode="0.00E+00">
                  <c:v>0</c:v>
                </c:pt>
                <c:pt idx="1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60BB-486A-AAB3-268F7953E56A}"/>
            </c:ext>
          </c:extLst>
        </c:ser>
        <c:ser>
          <c:idx val="17"/>
          <c:order val="1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plot'!$AE$67:$AE$86</c:f>
              <c:numCache>
                <c:formatCode>General</c:formatCode>
                <c:ptCount val="20"/>
                <c:pt idx="0" formatCode="0.00E+00">
                  <c:v>0</c:v>
                </c:pt>
                <c:pt idx="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60BB-486A-AAB3-268F7953E56A}"/>
            </c:ext>
          </c:extLst>
        </c:ser>
        <c:ser>
          <c:idx val="18"/>
          <c:order val="18"/>
          <c:spPr>
            <a:ln w="28575">
              <a:noFill/>
            </a:ln>
          </c:spPr>
          <c:marker>
            <c:symbol val="none"/>
          </c:marker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plot'!$AF$67:$AF$86</c:f>
              <c:numCache>
                <c:formatCode>General</c:formatCode>
                <c:ptCount val="20"/>
                <c:pt idx="0" formatCode="0.00E+00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60BB-486A-AAB3-268F7953E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348872"/>
        <c:axId val="1"/>
      </c:scatterChart>
      <c:valAx>
        <c:axId val="432348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CA" sz="1000"/>
                  <a:t>[substrate]/v</a:t>
                </a:r>
              </a:p>
            </c:rich>
          </c:tx>
          <c:layout>
            <c:manualLayout>
              <c:xMode val="edge"/>
              <c:yMode val="edge"/>
              <c:x val="0.43272740673406468"/>
              <c:y val="0.931540748862088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/>
                </a:pPr>
                <a:r>
                  <a:rPr lang="en-CA" sz="1000"/>
                  <a:t>1/v</a:t>
                </a:r>
              </a:p>
            </c:rich>
          </c:tx>
          <c:layout>
            <c:manualLayout>
              <c:xMode val="edge"/>
              <c:yMode val="edge"/>
              <c:x val="8.4847740366307579E-3"/>
              <c:y val="0.44621050533240308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323488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Uncompetitive!$AO$36:$AO$50</c:f>
              <c:numCache>
                <c:formatCode>General</c:formatCode>
                <c:ptCount val="15"/>
                <c:pt idx="0">
                  <c:v>6.5177058383105987E-2</c:v>
                </c:pt>
                <c:pt idx="1">
                  <c:v>6.8600268954901303E-2</c:v>
                </c:pt>
                <c:pt idx="2">
                  <c:v>7.2879282169645454E-2</c:v>
                </c:pt>
                <c:pt idx="3">
                  <c:v>7.822804868807566E-2</c:v>
                </c:pt>
                <c:pt idx="4">
                  <c:v>8.4914006836113415E-2</c:v>
                </c:pt>
                <c:pt idx="5">
                  <c:v>9.3271454521160591E-2</c:v>
                </c:pt>
                <c:pt idx="6">
                  <c:v>0.10371826412746957</c:v>
                </c:pt>
                <c:pt idx="7">
                  <c:v>0.11677677613535578</c:v>
                </c:pt>
                <c:pt idx="8">
                  <c:v>0.13309991614521352</c:v>
                </c:pt>
                <c:pt idx="9">
                  <c:v>0.15350384115753576</c:v>
                </c:pt>
                <c:pt idx="10">
                  <c:v>0.17900874742293851</c:v>
                </c:pt>
                <c:pt idx="11">
                  <c:v>0.21088988025469196</c:v>
                </c:pt>
                <c:pt idx="12">
                  <c:v>0.2507412962943838</c:v>
                </c:pt>
                <c:pt idx="13">
                  <c:v>0.30055556634399855</c:v>
                </c:pt>
                <c:pt idx="14">
                  <c:v>0.36282340390601697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522-4C1B-9735-4557B511DCF2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Uncompetitive!$AP$36:$AP$50</c:f>
              <c:numCache>
                <c:formatCode>General</c:formatCode>
                <c:ptCount val="15"/>
                <c:pt idx="0">
                  <c:v>7.0145913508099136E-2</c:v>
                </c:pt>
                <c:pt idx="1">
                  <c:v>7.3569124079894452E-2</c:v>
                </c:pt>
                <c:pt idx="2">
                  <c:v>7.7848137294638603E-2</c:v>
                </c:pt>
                <c:pt idx="3">
                  <c:v>8.3196903813068809E-2</c:v>
                </c:pt>
                <c:pt idx="4">
                  <c:v>8.9882861961106536E-2</c:v>
                </c:pt>
                <c:pt idx="5">
                  <c:v>9.8240309646153726E-2</c:v>
                </c:pt>
                <c:pt idx="6">
                  <c:v>0.10868711925246269</c:v>
                </c:pt>
                <c:pt idx="7">
                  <c:v>0.12174563126034892</c:v>
                </c:pt>
                <c:pt idx="8">
                  <c:v>0.13806877127020667</c:v>
                </c:pt>
                <c:pt idx="9">
                  <c:v>0.15847269628252891</c:v>
                </c:pt>
                <c:pt idx="10">
                  <c:v>0.18397760254793166</c:v>
                </c:pt>
                <c:pt idx="11">
                  <c:v>0.21585873537968511</c:v>
                </c:pt>
                <c:pt idx="12">
                  <c:v>0.25571015141937697</c:v>
                </c:pt>
                <c:pt idx="13">
                  <c:v>0.30552442146899172</c:v>
                </c:pt>
                <c:pt idx="14">
                  <c:v>0.36779225903101015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522-4C1B-9735-4557B511DCF2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Uncompetitive!$AQ$36:$AQ$50</c:f>
              <c:numCache>
                <c:formatCode>General</c:formatCode>
                <c:ptCount val="15"/>
                <c:pt idx="0">
                  <c:v>7.1388127289347417E-2</c:v>
                </c:pt>
                <c:pt idx="1">
                  <c:v>7.4811337861142718E-2</c:v>
                </c:pt>
                <c:pt idx="2">
                  <c:v>7.9090351075886883E-2</c:v>
                </c:pt>
                <c:pt idx="3">
                  <c:v>8.4439117594317076E-2</c:v>
                </c:pt>
                <c:pt idx="4">
                  <c:v>9.112507574235483E-2</c:v>
                </c:pt>
                <c:pt idx="5">
                  <c:v>9.9482523427401992E-2</c:v>
                </c:pt>
                <c:pt idx="6">
                  <c:v>0.109929333033711</c:v>
                </c:pt>
                <c:pt idx="7">
                  <c:v>0.12298784504159718</c:v>
                </c:pt>
                <c:pt idx="8">
                  <c:v>0.13931098505145498</c:v>
                </c:pt>
                <c:pt idx="9">
                  <c:v>0.15971491006377719</c:v>
                </c:pt>
                <c:pt idx="10">
                  <c:v>0.18521981632917994</c:v>
                </c:pt>
                <c:pt idx="11">
                  <c:v>0.21710094916093337</c:v>
                </c:pt>
                <c:pt idx="12">
                  <c:v>0.2569523652006252</c:v>
                </c:pt>
                <c:pt idx="13">
                  <c:v>0.30676663525023995</c:v>
                </c:pt>
                <c:pt idx="14">
                  <c:v>0.36903447281225843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522-4C1B-9735-4557B511DCF2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Uncompetitive!$AR$36:$AR$50</c:f>
              <c:numCache>
                <c:formatCode>General</c:formatCode>
                <c:ptCount val="15"/>
                <c:pt idx="0">
                  <c:v>7.2940894515907753E-2</c:v>
                </c:pt>
                <c:pt idx="1">
                  <c:v>7.6364105087703082E-2</c:v>
                </c:pt>
                <c:pt idx="2">
                  <c:v>8.0643118302447248E-2</c:v>
                </c:pt>
                <c:pt idx="3">
                  <c:v>8.599188482087744E-2</c:v>
                </c:pt>
                <c:pt idx="4">
                  <c:v>9.2677842968915194E-2</c:v>
                </c:pt>
                <c:pt idx="5">
                  <c:v>0.10103529065396237</c:v>
                </c:pt>
                <c:pt idx="6">
                  <c:v>0.11148210026027132</c:v>
                </c:pt>
                <c:pt idx="7">
                  <c:v>0.12454061226815756</c:v>
                </c:pt>
                <c:pt idx="8">
                  <c:v>0.14086375227801531</c:v>
                </c:pt>
                <c:pt idx="9">
                  <c:v>0.16126767729033753</c:v>
                </c:pt>
                <c:pt idx="10">
                  <c:v>0.18677258355574031</c:v>
                </c:pt>
                <c:pt idx="11">
                  <c:v>0.21865371638749373</c:v>
                </c:pt>
                <c:pt idx="12">
                  <c:v>0.25850513242718559</c:v>
                </c:pt>
                <c:pt idx="13">
                  <c:v>0.30831940247680034</c:v>
                </c:pt>
                <c:pt idx="14">
                  <c:v>0.37058724003881882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522-4C1B-9735-4557B511DCF2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Uncompetitive!$AS$36:$AS$50</c:f>
              <c:numCache>
                <c:formatCode>General</c:formatCode>
                <c:ptCount val="15"/>
                <c:pt idx="0">
                  <c:v>7.4881853549108202E-2</c:v>
                </c:pt>
                <c:pt idx="1">
                  <c:v>7.8305064120903517E-2</c:v>
                </c:pt>
                <c:pt idx="2">
                  <c:v>8.2584077335647668E-2</c:v>
                </c:pt>
                <c:pt idx="3">
                  <c:v>8.7932843854077888E-2</c:v>
                </c:pt>
                <c:pt idx="4">
                  <c:v>9.4618802002115615E-2</c:v>
                </c:pt>
                <c:pt idx="5">
                  <c:v>0.1029762496871628</c:v>
                </c:pt>
                <c:pt idx="6">
                  <c:v>0.11342305929347178</c:v>
                </c:pt>
                <c:pt idx="7">
                  <c:v>0.12648157130135801</c:v>
                </c:pt>
                <c:pt idx="8">
                  <c:v>0.14280471131121575</c:v>
                </c:pt>
                <c:pt idx="9">
                  <c:v>0.16320863632353799</c:v>
                </c:pt>
                <c:pt idx="10">
                  <c:v>0.18871354258894069</c:v>
                </c:pt>
                <c:pt idx="11">
                  <c:v>0.22059467542069416</c:v>
                </c:pt>
                <c:pt idx="12">
                  <c:v>0.26044609146038605</c:v>
                </c:pt>
                <c:pt idx="13">
                  <c:v>0.31026036151000075</c:v>
                </c:pt>
                <c:pt idx="14">
                  <c:v>0.37252819907201917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522-4C1B-9735-4557B511DCF2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Uncompetitive!$AT$36:$AT$50</c:f>
              <c:numCache>
                <c:formatCode>General</c:formatCode>
                <c:ptCount val="15"/>
                <c:pt idx="0">
                  <c:v>7.7308052340608752E-2</c:v>
                </c:pt>
                <c:pt idx="1">
                  <c:v>8.0731262912404081E-2</c:v>
                </c:pt>
                <c:pt idx="2">
                  <c:v>8.5010276127148246E-2</c:v>
                </c:pt>
                <c:pt idx="3">
                  <c:v>9.0359042645578438E-2</c:v>
                </c:pt>
                <c:pt idx="4">
                  <c:v>9.7045000793616193E-2</c:v>
                </c:pt>
                <c:pt idx="5">
                  <c:v>0.10540244847866337</c:v>
                </c:pt>
                <c:pt idx="6">
                  <c:v>0.11584925808497233</c:v>
                </c:pt>
                <c:pt idx="7">
                  <c:v>0.12890777009285853</c:v>
                </c:pt>
                <c:pt idx="8">
                  <c:v>0.1452309101027163</c:v>
                </c:pt>
                <c:pt idx="9">
                  <c:v>0.16563483511503854</c:v>
                </c:pt>
                <c:pt idx="10">
                  <c:v>0.19113974138044126</c:v>
                </c:pt>
                <c:pt idx="11">
                  <c:v>0.22302087421219474</c:v>
                </c:pt>
                <c:pt idx="12">
                  <c:v>0.26287229025188658</c:v>
                </c:pt>
                <c:pt idx="13">
                  <c:v>0.31268656030150133</c:v>
                </c:pt>
                <c:pt idx="14">
                  <c:v>0.37495439786351981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522-4C1B-9735-4557B511DCF2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Uncompetitive!$AU$36:$AU$50</c:f>
              <c:numCache>
                <c:formatCode>General</c:formatCode>
                <c:ptCount val="15"/>
                <c:pt idx="0">
                  <c:v>8.034080082998446E-2</c:v>
                </c:pt>
                <c:pt idx="1">
                  <c:v>8.3764011401779775E-2</c:v>
                </c:pt>
                <c:pt idx="2">
                  <c:v>8.8043024616523954E-2</c:v>
                </c:pt>
                <c:pt idx="3">
                  <c:v>9.3391791134954147E-2</c:v>
                </c:pt>
                <c:pt idx="4">
                  <c:v>0.10007774928299189</c:v>
                </c:pt>
                <c:pt idx="5">
                  <c:v>0.10843519696803908</c:v>
                </c:pt>
                <c:pt idx="6">
                  <c:v>0.11888200657434804</c:v>
                </c:pt>
                <c:pt idx="7">
                  <c:v>0.13194051858223427</c:v>
                </c:pt>
                <c:pt idx="8">
                  <c:v>0.14826365859209201</c:v>
                </c:pt>
                <c:pt idx="9">
                  <c:v>0.16866758360441425</c:v>
                </c:pt>
                <c:pt idx="10">
                  <c:v>0.19417248986981697</c:v>
                </c:pt>
                <c:pt idx="11">
                  <c:v>0.22605362270157042</c:v>
                </c:pt>
                <c:pt idx="12">
                  <c:v>0.26590503874126226</c:v>
                </c:pt>
                <c:pt idx="13">
                  <c:v>0.31571930879087706</c:v>
                </c:pt>
                <c:pt idx="14">
                  <c:v>0.37798714635289549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522-4C1B-9735-4557B511DCF2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Uncompetitive!$AV$36:$AV$50</c:f>
              <c:numCache>
                <c:formatCode>General</c:formatCode>
                <c:ptCount val="15"/>
                <c:pt idx="0">
                  <c:v>8.4131736441704075E-2</c:v>
                </c:pt>
                <c:pt idx="1">
                  <c:v>8.7554947013499404E-2</c:v>
                </c:pt>
                <c:pt idx="2">
                  <c:v>9.1833960228243555E-2</c:v>
                </c:pt>
                <c:pt idx="3">
                  <c:v>9.7182726746673748E-2</c:v>
                </c:pt>
                <c:pt idx="4">
                  <c:v>0.1038686848947115</c:v>
                </c:pt>
                <c:pt idx="5">
                  <c:v>0.11222613257975869</c:v>
                </c:pt>
                <c:pt idx="6">
                  <c:v>0.12267294218606764</c:v>
                </c:pt>
                <c:pt idx="7">
                  <c:v>0.13573145419395385</c:v>
                </c:pt>
                <c:pt idx="8">
                  <c:v>0.15205459420381165</c:v>
                </c:pt>
                <c:pt idx="9">
                  <c:v>0.17245851921613384</c:v>
                </c:pt>
                <c:pt idx="10">
                  <c:v>0.19796342548153661</c:v>
                </c:pt>
                <c:pt idx="11">
                  <c:v>0.22984455831329006</c:v>
                </c:pt>
                <c:pt idx="12">
                  <c:v>0.26969597435298193</c:v>
                </c:pt>
                <c:pt idx="13">
                  <c:v>0.31951024440259668</c:v>
                </c:pt>
                <c:pt idx="14">
                  <c:v>0.3817780819646151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522-4C1B-9735-4557B511DCF2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Uncompetitive!$AW$36:$AW$50</c:f>
              <c:numCache>
                <c:formatCode>General</c:formatCode>
                <c:ptCount val="15"/>
                <c:pt idx="0">
                  <c:v>8.8870405956353607E-2</c:v>
                </c:pt>
                <c:pt idx="1">
                  <c:v>9.2293616528148922E-2</c:v>
                </c:pt>
                <c:pt idx="2">
                  <c:v>9.6572629742893074E-2</c:v>
                </c:pt>
                <c:pt idx="3">
                  <c:v>0.10192139626132328</c:v>
                </c:pt>
                <c:pt idx="4">
                  <c:v>0.10860735440936103</c:v>
                </c:pt>
                <c:pt idx="5">
                  <c:v>0.11696480209440821</c:v>
                </c:pt>
                <c:pt idx="6">
                  <c:v>0.12741161170071719</c:v>
                </c:pt>
                <c:pt idx="7">
                  <c:v>0.14047012370860337</c:v>
                </c:pt>
                <c:pt idx="8">
                  <c:v>0.15679326371846114</c:v>
                </c:pt>
                <c:pt idx="9">
                  <c:v>0.17719718873078338</c:v>
                </c:pt>
                <c:pt idx="10">
                  <c:v>0.20270209499618613</c:v>
                </c:pt>
                <c:pt idx="11">
                  <c:v>0.23458322782793958</c:v>
                </c:pt>
                <c:pt idx="12">
                  <c:v>0.27443464386763144</c:v>
                </c:pt>
                <c:pt idx="13">
                  <c:v>0.3242489139172462</c:v>
                </c:pt>
                <c:pt idx="14">
                  <c:v>0.38651675147926456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4522-4C1B-9735-4557B511DCF2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Uncompetitive!$AX$36:$AX$50</c:f>
              <c:numCache>
                <c:formatCode>General</c:formatCode>
                <c:ptCount val="15"/>
                <c:pt idx="0">
                  <c:v>9.4793742849665505E-2</c:v>
                </c:pt>
                <c:pt idx="1">
                  <c:v>9.8216953421460834E-2</c:v>
                </c:pt>
                <c:pt idx="2">
                  <c:v>0.102495966636205</c:v>
                </c:pt>
                <c:pt idx="3">
                  <c:v>0.10784473315463518</c:v>
                </c:pt>
                <c:pt idx="4">
                  <c:v>0.11453069130267295</c:v>
                </c:pt>
                <c:pt idx="5">
                  <c:v>0.12288813898772011</c:v>
                </c:pt>
                <c:pt idx="6">
                  <c:v>0.13333494859402908</c:v>
                </c:pt>
                <c:pt idx="7">
                  <c:v>0.14639346060191533</c:v>
                </c:pt>
                <c:pt idx="8">
                  <c:v>0.16271660061177307</c:v>
                </c:pt>
                <c:pt idx="9">
                  <c:v>0.18312052562409525</c:v>
                </c:pt>
                <c:pt idx="10">
                  <c:v>0.20862543188949803</c:v>
                </c:pt>
                <c:pt idx="11">
                  <c:v>0.24050656472125148</c:v>
                </c:pt>
                <c:pt idx="12">
                  <c:v>0.28035798076094337</c:v>
                </c:pt>
                <c:pt idx="13">
                  <c:v>0.33017225081055812</c:v>
                </c:pt>
                <c:pt idx="14">
                  <c:v>0.39244008837257655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4522-4C1B-9735-4557B511DCF2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Uncompetitive!$AY$36:$AY$50</c:f>
              <c:numCache>
                <c:formatCode>General</c:formatCode>
                <c:ptCount val="15"/>
                <c:pt idx="0">
                  <c:v>0.10219791396630537</c:v>
                </c:pt>
                <c:pt idx="1">
                  <c:v>0.1056211245381007</c:v>
                </c:pt>
                <c:pt idx="2">
                  <c:v>0.10990013775284486</c:v>
                </c:pt>
                <c:pt idx="3">
                  <c:v>0.11524890427127507</c:v>
                </c:pt>
                <c:pt idx="4">
                  <c:v>0.12193486241931278</c:v>
                </c:pt>
                <c:pt idx="5">
                  <c:v>0.13029231010435999</c:v>
                </c:pt>
                <c:pt idx="6">
                  <c:v>0.14073911971066894</c:v>
                </c:pt>
                <c:pt idx="7">
                  <c:v>0.15379763171855521</c:v>
                </c:pt>
                <c:pt idx="8">
                  <c:v>0.17012077172841295</c:v>
                </c:pt>
                <c:pt idx="9">
                  <c:v>0.19052469674073516</c:v>
                </c:pt>
                <c:pt idx="10">
                  <c:v>0.21602960300613788</c:v>
                </c:pt>
                <c:pt idx="11">
                  <c:v>0.24791073583789136</c:v>
                </c:pt>
                <c:pt idx="12">
                  <c:v>0.28776215187758319</c:v>
                </c:pt>
                <c:pt idx="13">
                  <c:v>0.33757642192719794</c:v>
                </c:pt>
                <c:pt idx="14">
                  <c:v>0.39984425948921637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4522-4C1B-9735-4557B511DCF2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Uncompetitive!$AZ$36:$AZ$50</c:f>
              <c:numCache>
                <c:formatCode>General</c:formatCode>
                <c:ptCount val="15"/>
                <c:pt idx="0">
                  <c:v>0.11145312786210525</c:v>
                </c:pt>
                <c:pt idx="1">
                  <c:v>0.11487633843390056</c:v>
                </c:pt>
                <c:pt idx="2">
                  <c:v>0.11915535164864473</c:v>
                </c:pt>
                <c:pt idx="3">
                  <c:v>0.12450411816707493</c:v>
                </c:pt>
                <c:pt idx="4">
                  <c:v>0.13119007631511267</c:v>
                </c:pt>
                <c:pt idx="5">
                  <c:v>0.13954752400015985</c:v>
                </c:pt>
                <c:pt idx="6">
                  <c:v>0.1499943336064688</c:v>
                </c:pt>
                <c:pt idx="7">
                  <c:v>0.16305284561435504</c:v>
                </c:pt>
                <c:pt idx="8">
                  <c:v>0.17937598562421278</c:v>
                </c:pt>
                <c:pt idx="9">
                  <c:v>0.199779910636535</c:v>
                </c:pt>
                <c:pt idx="10">
                  <c:v>0.22528481690193772</c:v>
                </c:pt>
                <c:pt idx="11">
                  <c:v>0.25716594973369122</c:v>
                </c:pt>
                <c:pt idx="12">
                  <c:v>0.29701736577338306</c:v>
                </c:pt>
                <c:pt idx="13">
                  <c:v>0.34683163582299781</c:v>
                </c:pt>
                <c:pt idx="14">
                  <c:v>0.40909947338501623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4522-4C1B-9735-4557B511DCF2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Uncompetitive!$BA$36:$BA$50</c:f>
              <c:numCache>
                <c:formatCode>General</c:formatCode>
                <c:ptCount val="15"/>
                <c:pt idx="0">
                  <c:v>0.12302214523185503</c:v>
                </c:pt>
                <c:pt idx="1">
                  <c:v>0.12644535580365035</c:v>
                </c:pt>
                <c:pt idx="2">
                  <c:v>0.13072436901839452</c:v>
                </c:pt>
                <c:pt idx="3">
                  <c:v>0.13607313553682474</c:v>
                </c:pt>
                <c:pt idx="4">
                  <c:v>0.14275909368486248</c:v>
                </c:pt>
                <c:pt idx="5">
                  <c:v>0.15111654136990965</c:v>
                </c:pt>
                <c:pt idx="6">
                  <c:v>0.16156335097621863</c:v>
                </c:pt>
                <c:pt idx="7">
                  <c:v>0.17462186298410484</c:v>
                </c:pt>
                <c:pt idx="8">
                  <c:v>0.19094500299396255</c:v>
                </c:pt>
                <c:pt idx="9">
                  <c:v>0.2113489280062848</c:v>
                </c:pt>
                <c:pt idx="10">
                  <c:v>0.23685383427168757</c:v>
                </c:pt>
                <c:pt idx="11">
                  <c:v>0.26873496710344102</c:v>
                </c:pt>
                <c:pt idx="12">
                  <c:v>0.30858638314313291</c:v>
                </c:pt>
                <c:pt idx="13">
                  <c:v>0.35840065319274761</c:v>
                </c:pt>
                <c:pt idx="14">
                  <c:v>0.42066849075476603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4522-4C1B-9735-4557B511DCF2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Uncompetitive!$BB$36:$BB$50</c:f>
              <c:numCache>
                <c:formatCode>General</c:formatCode>
                <c:ptCount val="15"/>
                <c:pt idx="0">
                  <c:v>0.13748341694404229</c:v>
                </c:pt>
                <c:pt idx="1">
                  <c:v>0.1409066275158376</c:v>
                </c:pt>
                <c:pt idx="2">
                  <c:v>0.14518564073058177</c:v>
                </c:pt>
                <c:pt idx="3">
                  <c:v>0.15053440724901196</c:v>
                </c:pt>
                <c:pt idx="4">
                  <c:v>0.1572203653970497</c:v>
                </c:pt>
                <c:pt idx="5">
                  <c:v>0.1655778130820969</c:v>
                </c:pt>
                <c:pt idx="6">
                  <c:v>0.17602462268840585</c:v>
                </c:pt>
                <c:pt idx="7">
                  <c:v>0.18908313469629209</c:v>
                </c:pt>
                <c:pt idx="8">
                  <c:v>0.20540627470614983</c:v>
                </c:pt>
                <c:pt idx="9">
                  <c:v>0.22581019971847205</c:v>
                </c:pt>
                <c:pt idx="10">
                  <c:v>0.2513151059838748</c:v>
                </c:pt>
                <c:pt idx="11">
                  <c:v>0.28319623881562828</c:v>
                </c:pt>
                <c:pt idx="12">
                  <c:v>0.32304765485532011</c:v>
                </c:pt>
                <c:pt idx="13">
                  <c:v>0.37286192490493486</c:v>
                </c:pt>
                <c:pt idx="14">
                  <c:v>0.43512976246695323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4522-4C1B-9735-4557B511DCF2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Uncompetitive!$BC$36:$BC$50</c:f>
              <c:numCache>
                <c:formatCode>General</c:formatCode>
                <c:ptCount val="15"/>
                <c:pt idx="0">
                  <c:v>0.15556000658427635</c:v>
                </c:pt>
                <c:pt idx="1">
                  <c:v>0.15898321715607169</c:v>
                </c:pt>
                <c:pt idx="2">
                  <c:v>0.16326223037081586</c:v>
                </c:pt>
                <c:pt idx="3">
                  <c:v>0.16861099688924605</c:v>
                </c:pt>
                <c:pt idx="4">
                  <c:v>0.17529695503728382</c:v>
                </c:pt>
                <c:pt idx="5">
                  <c:v>0.18365440272233094</c:v>
                </c:pt>
                <c:pt idx="6">
                  <c:v>0.19410121232863994</c:v>
                </c:pt>
                <c:pt idx="7">
                  <c:v>0.20715972433652616</c:v>
                </c:pt>
                <c:pt idx="8">
                  <c:v>0.22348286434638387</c:v>
                </c:pt>
                <c:pt idx="9">
                  <c:v>0.24388678935870614</c:v>
                </c:pt>
                <c:pt idx="10">
                  <c:v>0.26939169562410881</c:v>
                </c:pt>
                <c:pt idx="11">
                  <c:v>0.30127282845586234</c:v>
                </c:pt>
                <c:pt idx="12">
                  <c:v>0.34112424449555417</c:v>
                </c:pt>
                <c:pt idx="13">
                  <c:v>0.39093851454516892</c:v>
                </c:pt>
                <c:pt idx="14">
                  <c:v>0.45320635210718735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4522-4C1B-9735-4557B511DCF2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Uncompetitive!$BD$36:$BD$50</c:f>
              <c:numCache>
                <c:formatCode>General</c:formatCode>
                <c:ptCount val="15"/>
                <c:pt idx="0">
                  <c:v>0.17815574363456896</c:v>
                </c:pt>
                <c:pt idx="1">
                  <c:v>0.18157895420636427</c:v>
                </c:pt>
                <c:pt idx="2">
                  <c:v>0.18585796742110844</c:v>
                </c:pt>
                <c:pt idx="3">
                  <c:v>0.19120673393953863</c:v>
                </c:pt>
                <c:pt idx="4">
                  <c:v>0.19789269208757637</c:v>
                </c:pt>
                <c:pt idx="5">
                  <c:v>0.20625013977262358</c:v>
                </c:pt>
                <c:pt idx="6">
                  <c:v>0.21669694937893255</c:v>
                </c:pt>
                <c:pt idx="7">
                  <c:v>0.22975546138681879</c:v>
                </c:pt>
                <c:pt idx="8">
                  <c:v>0.24607860139667648</c:v>
                </c:pt>
                <c:pt idx="9">
                  <c:v>0.26648252640899872</c:v>
                </c:pt>
                <c:pt idx="10">
                  <c:v>0.29198743267440141</c:v>
                </c:pt>
                <c:pt idx="11">
                  <c:v>0.32386856550615495</c:v>
                </c:pt>
                <c:pt idx="12">
                  <c:v>0.36371998154584684</c:v>
                </c:pt>
                <c:pt idx="13">
                  <c:v>0.41353425159546148</c:v>
                </c:pt>
                <c:pt idx="14">
                  <c:v>0.47580208915747996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4522-4C1B-9735-4557B511DCF2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Uncompetitive!$BE$36:$BE$50</c:f>
              <c:numCache>
                <c:formatCode>General</c:formatCode>
                <c:ptCount val="15"/>
                <c:pt idx="0">
                  <c:v>7.3333333333333361E-2</c:v>
                </c:pt>
                <c:pt idx="1">
                  <c:v>7.5000000000000011E-2</c:v>
                </c:pt>
                <c:pt idx="2">
                  <c:v>7.7083333333333351E-2</c:v>
                </c:pt>
                <c:pt idx="3">
                  <c:v>7.9687500000000008E-2</c:v>
                </c:pt>
                <c:pt idx="4">
                  <c:v>8.2942708333333365E-2</c:v>
                </c:pt>
                <c:pt idx="5">
                  <c:v>8.7011718750000008E-2</c:v>
                </c:pt>
                <c:pt idx="6">
                  <c:v>9.2097981770833365E-2</c:v>
                </c:pt>
                <c:pt idx="7">
                  <c:v>9.8455810546874994E-2</c:v>
                </c:pt>
                <c:pt idx="8">
                  <c:v>0.10640309651692709</c:v>
                </c:pt>
                <c:pt idx="9">
                  <c:v>0.11633720397949221</c:v>
                </c:pt>
                <c:pt idx="10">
                  <c:v>0.12875483830769857</c:v>
                </c:pt>
                <c:pt idx="11">
                  <c:v>0.14427688121795654</c:v>
                </c:pt>
                <c:pt idx="12">
                  <c:v>0.16367943485577899</c:v>
                </c:pt>
                <c:pt idx="13">
                  <c:v>0.18793262690305709</c:v>
                </c:pt>
                <c:pt idx="14">
                  <c:v>0.21824911696215463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4522-4C1B-9735-4557B511DCF2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Uncompetitive!$BF$36:$BF$50</c:f>
              <c:numCache>
                <c:formatCode>General</c:formatCode>
                <c:ptCount val="15"/>
                <c:pt idx="0">
                  <c:v>7.5588741800566184E-2</c:v>
                </c:pt>
                <c:pt idx="1">
                  <c:v>7.7819260584041039E-2</c:v>
                </c:pt>
                <c:pt idx="2">
                  <c:v>8.0607409063384636E-2</c:v>
                </c:pt>
                <c:pt idx="3">
                  <c:v>8.4092594662564121E-2</c:v>
                </c:pt>
                <c:pt idx="4">
                  <c:v>8.8449076661538492E-2</c:v>
                </c:pt>
                <c:pt idx="5">
                  <c:v>9.3894679160256414E-2</c:v>
                </c:pt>
                <c:pt idx="6">
                  <c:v>0.10070168228365386</c:v>
                </c:pt>
                <c:pt idx="7">
                  <c:v>0.10921043618790063</c:v>
                </c:pt>
                <c:pt idx="8">
                  <c:v>0.11984637856820915</c:v>
                </c:pt>
                <c:pt idx="9">
                  <c:v>0.1331413065435948</c:v>
                </c:pt>
                <c:pt idx="10">
                  <c:v>0.14975996651282678</c:v>
                </c:pt>
                <c:pt idx="11">
                  <c:v>0.17053329147436683</c:v>
                </c:pt>
                <c:pt idx="12">
                  <c:v>0.19649994767629184</c:v>
                </c:pt>
                <c:pt idx="13">
                  <c:v>0.22895826792869814</c:v>
                </c:pt>
                <c:pt idx="14">
                  <c:v>0.26953116824420592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4522-4C1B-9735-4557B511DCF2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Uncompetitive!$BG$36:$BG$50</c:f>
              <c:numCache>
                <c:formatCode>General</c:formatCode>
                <c:ptCount val="15"/>
                <c:pt idx="0">
                  <c:v>7.6152593917374389E-2</c:v>
                </c:pt>
                <c:pt idx="1">
                  <c:v>7.8524075730051296E-2</c:v>
                </c:pt>
                <c:pt idx="2">
                  <c:v>8.148842799589745E-2</c:v>
                </c:pt>
                <c:pt idx="3">
                  <c:v>8.519386832820515E-2</c:v>
                </c:pt>
                <c:pt idx="4">
                  <c:v>8.9825668743589784E-2</c:v>
                </c:pt>
                <c:pt idx="5">
                  <c:v>9.5615419262820536E-2</c:v>
                </c:pt>
                <c:pt idx="6">
                  <c:v>0.10285260741185899</c:v>
                </c:pt>
                <c:pt idx="7">
                  <c:v>0.11189909259815704</c:v>
                </c:pt>
                <c:pt idx="8">
                  <c:v>0.12320719908102964</c:v>
                </c:pt>
                <c:pt idx="9">
                  <c:v>0.13734233218462044</c:v>
                </c:pt>
                <c:pt idx="10">
                  <c:v>0.15501124856410883</c:v>
                </c:pt>
                <c:pt idx="11">
                  <c:v>0.17709739403846939</c:v>
                </c:pt>
                <c:pt idx="12">
                  <c:v>0.20470507588142003</c:v>
                </c:pt>
                <c:pt idx="13">
                  <c:v>0.23921467818510836</c:v>
                </c:pt>
                <c:pt idx="14">
                  <c:v>0.28235168106471875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4522-4C1B-9735-4557B511DCF2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Uncompetitive!$BH$36:$BH$50</c:f>
              <c:numCache>
                <c:formatCode>General</c:formatCode>
                <c:ptCount val="15"/>
                <c:pt idx="0">
                  <c:v>7.6857409063384632E-2</c:v>
                </c:pt>
                <c:pt idx="1">
                  <c:v>7.9405094662564124E-2</c:v>
                </c:pt>
                <c:pt idx="2">
                  <c:v>8.2589701661538464E-2</c:v>
                </c:pt>
                <c:pt idx="3">
                  <c:v>8.6570460410256442E-2</c:v>
                </c:pt>
                <c:pt idx="4">
                  <c:v>9.1546408846153879E-2</c:v>
                </c:pt>
                <c:pt idx="5">
                  <c:v>9.7766344391025647E-2</c:v>
                </c:pt>
                <c:pt idx="6">
                  <c:v>0.10554126382211541</c:v>
                </c:pt>
                <c:pt idx="7">
                  <c:v>0.11525991311097758</c:v>
                </c:pt>
                <c:pt idx="8">
                  <c:v>0.12740822472205532</c:v>
                </c:pt>
                <c:pt idx="9">
                  <c:v>0.14259361423590247</c:v>
                </c:pt>
                <c:pt idx="10">
                  <c:v>0.16157535112821142</c:v>
                </c:pt>
                <c:pt idx="11">
                  <c:v>0.18530252224359758</c:v>
                </c:pt>
                <c:pt idx="12">
                  <c:v>0.21496148613783031</c:v>
                </c:pt>
                <c:pt idx="13">
                  <c:v>0.25203519100562116</c:v>
                </c:pt>
                <c:pt idx="14">
                  <c:v>0.29837732209035978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4522-4C1B-9735-4557B511DCF2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Uncompetitive!$BI$36:$BI$50</c:f>
              <c:numCache>
                <c:formatCode>General</c:formatCode>
                <c:ptCount val="15"/>
                <c:pt idx="0">
                  <c:v>7.7738427995897461E-2</c:v>
                </c:pt>
                <c:pt idx="1">
                  <c:v>8.0506368328205152E-2</c:v>
                </c:pt>
                <c:pt idx="2">
                  <c:v>8.396629374358977E-2</c:v>
                </c:pt>
                <c:pt idx="3">
                  <c:v>8.8291200512820536E-2</c:v>
                </c:pt>
                <c:pt idx="4">
                  <c:v>9.3697333974359004E-2</c:v>
                </c:pt>
                <c:pt idx="5">
                  <c:v>0.10045500080128206</c:v>
                </c:pt>
                <c:pt idx="6">
                  <c:v>0.10890208433493592</c:v>
                </c:pt>
                <c:pt idx="7">
                  <c:v>0.11946093875200321</c:v>
                </c:pt>
                <c:pt idx="8">
                  <c:v>0.13265950677333735</c:v>
                </c:pt>
                <c:pt idx="9">
                  <c:v>0.14915771680000506</c:v>
                </c:pt>
                <c:pt idx="10">
                  <c:v>0.16978047933333962</c:v>
                </c:pt>
                <c:pt idx="11">
                  <c:v>0.19555893250000786</c:v>
                </c:pt>
                <c:pt idx="12">
                  <c:v>0.22778199895834311</c:v>
                </c:pt>
                <c:pt idx="13">
                  <c:v>0.26806083203126224</c:v>
                </c:pt>
                <c:pt idx="14">
                  <c:v>0.31840937337241104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4522-4C1B-9735-4557B511DCF2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Uncompetitive!$BJ$36:$BJ$50</c:f>
              <c:numCache>
                <c:formatCode>General</c:formatCode>
                <c:ptCount val="15"/>
                <c:pt idx="0">
                  <c:v>7.8839701661538489E-2</c:v>
                </c:pt>
                <c:pt idx="1">
                  <c:v>8.1882960410256431E-2</c:v>
                </c:pt>
                <c:pt idx="2">
                  <c:v>8.5687033846153865E-2</c:v>
                </c:pt>
                <c:pt idx="3">
                  <c:v>9.0442125641025661E-2</c:v>
                </c:pt>
                <c:pt idx="4">
                  <c:v>9.6385990384615414E-2</c:v>
                </c:pt>
                <c:pt idx="5">
                  <c:v>0.10381582131410258</c:v>
                </c:pt>
                <c:pt idx="6">
                  <c:v>0.11310310997596158</c:v>
                </c:pt>
                <c:pt idx="7">
                  <c:v>0.12471222080328526</c:v>
                </c:pt>
                <c:pt idx="8">
                  <c:v>0.13922360933743991</c:v>
                </c:pt>
                <c:pt idx="9">
                  <c:v>0.15736284500513326</c:v>
                </c:pt>
                <c:pt idx="10">
                  <c:v>0.18003688958974989</c:v>
                </c:pt>
                <c:pt idx="11">
                  <c:v>0.20837944532052069</c:v>
                </c:pt>
                <c:pt idx="12">
                  <c:v>0.24380763998398419</c:v>
                </c:pt>
                <c:pt idx="13">
                  <c:v>0.28809288331331351</c:v>
                </c:pt>
                <c:pt idx="14">
                  <c:v>0.34344943747497519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4522-4C1B-9735-4557B511DCF2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Uncompetitive!$BK$36:$BK$50</c:f>
              <c:numCache>
                <c:formatCode>General</c:formatCode>
                <c:ptCount val="15"/>
                <c:pt idx="0">
                  <c:v>8.0216293743589781E-2</c:v>
                </c:pt>
                <c:pt idx="1">
                  <c:v>8.3603700512820539E-2</c:v>
                </c:pt>
                <c:pt idx="2">
                  <c:v>8.7837958974359004E-2</c:v>
                </c:pt>
                <c:pt idx="3">
                  <c:v>9.3130782051282085E-2</c:v>
                </c:pt>
                <c:pt idx="4">
                  <c:v>9.9746810897435936E-2</c:v>
                </c:pt>
                <c:pt idx="5">
                  <c:v>0.10801684695512823</c:v>
                </c:pt>
                <c:pt idx="6">
                  <c:v>0.11835439202724361</c:v>
                </c:pt>
                <c:pt idx="7">
                  <c:v>0.13127632336738784</c:v>
                </c:pt>
                <c:pt idx="8">
                  <c:v>0.14742873754256813</c:v>
                </c:pt>
                <c:pt idx="9">
                  <c:v>0.16761925526154353</c:v>
                </c:pt>
                <c:pt idx="10">
                  <c:v>0.1928574024102627</c:v>
                </c:pt>
                <c:pt idx="11">
                  <c:v>0.22440508634616171</c:v>
                </c:pt>
                <c:pt idx="12">
                  <c:v>0.26383969126603546</c:v>
                </c:pt>
                <c:pt idx="13">
                  <c:v>0.31313294741587755</c:v>
                </c:pt>
                <c:pt idx="14">
                  <c:v>0.37474951760318032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4522-4C1B-9735-4557B511DCF2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Uncompetitive!$BL$36:$BL$50</c:f>
              <c:numCache>
                <c:formatCode>General</c:formatCode>
                <c:ptCount val="15"/>
                <c:pt idx="0">
                  <c:v>8.1937033846153876E-2</c:v>
                </c:pt>
                <c:pt idx="1">
                  <c:v>8.5754625641025664E-2</c:v>
                </c:pt>
                <c:pt idx="2">
                  <c:v>9.0526615384615414E-2</c:v>
                </c:pt>
                <c:pt idx="3">
                  <c:v>9.6491602564102594E-2</c:v>
                </c:pt>
                <c:pt idx="4">
                  <c:v>0.10394783653846158</c:v>
                </c:pt>
                <c:pt idx="5">
                  <c:v>0.11326812900641028</c:v>
                </c:pt>
                <c:pt idx="6">
                  <c:v>0.12491849459134617</c:v>
                </c:pt>
                <c:pt idx="7">
                  <c:v>0.13948145157251604</c:v>
                </c:pt>
                <c:pt idx="8">
                  <c:v>0.15768514779897835</c:v>
                </c:pt>
                <c:pt idx="9">
                  <c:v>0.18043976808205633</c:v>
                </c:pt>
                <c:pt idx="10">
                  <c:v>0.20888304343590372</c:v>
                </c:pt>
                <c:pt idx="11">
                  <c:v>0.24443713762821295</c:v>
                </c:pt>
                <c:pt idx="12">
                  <c:v>0.2888797553685995</c:v>
                </c:pt>
                <c:pt idx="13">
                  <c:v>0.34443302754408273</c:v>
                </c:pt>
                <c:pt idx="14">
                  <c:v>0.4138746177634367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4522-4C1B-9735-4557B511DCF2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Uncompetitive!$BM$36:$BM$50</c:f>
              <c:numCache>
                <c:formatCode>General</c:formatCode>
                <c:ptCount val="15"/>
                <c:pt idx="0">
                  <c:v>8.4087958974359001E-2</c:v>
                </c:pt>
                <c:pt idx="1">
                  <c:v>8.8443282051282074E-2</c:v>
                </c:pt>
                <c:pt idx="2">
                  <c:v>9.3887435897435922E-2</c:v>
                </c:pt>
                <c:pt idx="3">
                  <c:v>0.10069262820512823</c:v>
                </c:pt>
                <c:pt idx="4">
                  <c:v>0.10919911858974363</c:v>
                </c:pt>
                <c:pt idx="5">
                  <c:v>0.11983223157051281</c:v>
                </c:pt>
                <c:pt idx="6">
                  <c:v>0.13312362279647438</c:v>
                </c:pt>
                <c:pt idx="7">
                  <c:v>0.14973786182892629</c:v>
                </c:pt>
                <c:pt idx="8">
                  <c:v>0.17050566061949121</c:v>
                </c:pt>
                <c:pt idx="9">
                  <c:v>0.19646540910769733</c:v>
                </c:pt>
                <c:pt idx="10">
                  <c:v>0.22891509471795501</c:v>
                </c:pt>
                <c:pt idx="11">
                  <c:v>0.26947720173077705</c:v>
                </c:pt>
                <c:pt idx="12">
                  <c:v>0.32017983549680462</c:v>
                </c:pt>
                <c:pt idx="13">
                  <c:v>0.38355812770433911</c:v>
                </c:pt>
                <c:pt idx="14">
                  <c:v>0.46278099296375713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4522-4C1B-9735-4557B511DCF2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Uncompetitive!$BN$36:$BN$50</c:f>
              <c:numCache>
                <c:formatCode>General</c:formatCode>
                <c:ptCount val="15"/>
                <c:pt idx="0">
                  <c:v>8.677661538461541E-2</c:v>
                </c:pt>
                <c:pt idx="1">
                  <c:v>9.1804102564102597E-2</c:v>
                </c:pt>
                <c:pt idx="2">
                  <c:v>9.8088461538461555E-2</c:v>
                </c:pt>
                <c:pt idx="3">
                  <c:v>0.1059439102564103</c:v>
                </c:pt>
                <c:pt idx="4">
                  <c:v>0.1157632211538462</c:v>
                </c:pt>
                <c:pt idx="5">
                  <c:v>0.12803735977564107</c:v>
                </c:pt>
                <c:pt idx="6">
                  <c:v>0.14338003305288466</c:v>
                </c:pt>
                <c:pt idx="7">
                  <c:v>0.16255837464943912</c:v>
                </c:pt>
                <c:pt idx="8">
                  <c:v>0.18653130164513224</c:v>
                </c:pt>
                <c:pt idx="9">
                  <c:v>0.21649746038974868</c:v>
                </c:pt>
                <c:pt idx="10">
                  <c:v>0.25395515882051917</c:v>
                </c:pt>
                <c:pt idx="11">
                  <c:v>0.30077728185898223</c:v>
                </c:pt>
                <c:pt idx="12">
                  <c:v>0.35930493565706106</c:v>
                </c:pt>
                <c:pt idx="13">
                  <c:v>0.43246450290465965</c:v>
                </c:pt>
                <c:pt idx="14">
                  <c:v>0.52391396196415785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4522-4C1B-9735-4557B511DCF2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Uncompetitive!$BO$36:$BO$50</c:f>
              <c:numCache>
                <c:formatCode>General</c:formatCode>
                <c:ptCount val="15"/>
                <c:pt idx="0">
                  <c:v>9.0137435897435933E-2</c:v>
                </c:pt>
                <c:pt idx="1">
                  <c:v>9.6005128205128243E-2</c:v>
                </c:pt>
                <c:pt idx="2">
                  <c:v>0.10333974358974363</c:v>
                </c:pt>
                <c:pt idx="3">
                  <c:v>0.11250801282051284</c:v>
                </c:pt>
                <c:pt idx="4">
                  <c:v>0.12396834935897438</c:v>
                </c:pt>
                <c:pt idx="5">
                  <c:v>0.13829377003205129</c:v>
                </c:pt>
                <c:pt idx="6">
                  <c:v>0.15620054587339746</c:v>
                </c:pt>
                <c:pt idx="7">
                  <c:v>0.17858401567508014</c:v>
                </c:pt>
                <c:pt idx="8">
                  <c:v>0.20656335292718353</c:v>
                </c:pt>
                <c:pt idx="9">
                  <c:v>0.24153752449231278</c:v>
                </c:pt>
                <c:pt idx="10">
                  <c:v>0.28525523894872423</c:v>
                </c:pt>
                <c:pt idx="11">
                  <c:v>0.33990238201923861</c:v>
                </c:pt>
                <c:pt idx="12">
                  <c:v>0.40821131085738155</c:v>
                </c:pt>
                <c:pt idx="13">
                  <c:v>0.49359747190506031</c:v>
                </c:pt>
                <c:pt idx="14">
                  <c:v>0.60033017321465865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4522-4C1B-9735-4557B511DCF2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Uncompetitive!$BP$36:$BP$50</c:f>
              <c:numCache>
                <c:formatCode>General</c:formatCode>
                <c:ptCount val="15"/>
                <c:pt idx="0">
                  <c:v>9.4338461538461552E-2</c:v>
                </c:pt>
                <c:pt idx="1">
                  <c:v>0.10125641025641027</c:v>
                </c:pt>
                <c:pt idx="2">
                  <c:v>0.10990384615384617</c:v>
                </c:pt>
                <c:pt idx="3">
                  <c:v>0.12071314102564107</c:v>
                </c:pt>
                <c:pt idx="4">
                  <c:v>0.13422475961538463</c:v>
                </c:pt>
                <c:pt idx="5">
                  <c:v>0.15111428285256412</c:v>
                </c:pt>
                <c:pt idx="6">
                  <c:v>0.17222618689903849</c:v>
                </c:pt>
                <c:pt idx="7">
                  <c:v>0.19861606695713144</c:v>
                </c:pt>
                <c:pt idx="8">
                  <c:v>0.23160341702974763</c:v>
                </c:pt>
                <c:pt idx="9">
                  <c:v>0.27283760462051787</c:v>
                </c:pt>
                <c:pt idx="10">
                  <c:v>0.32438033910898062</c:v>
                </c:pt>
                <c:pt idx="11">
                  <c:v>0.38880875721955915</c:v>
                </c:pt>
                <c:pt idx="12">
                  <c:v>0.46934427985778215</c:v>
                </c:pt>
                <c:pt idx="13">
                  <c:v>0.570013683155561</c:v>
                </c:pt>
                <c:pt idx="14">
                  <c:v>0.69585043727778451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4522-4C1B-9735-4557B511DCF2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Uncompetitive!$BQ$36:$BQ$50</c:f>
              <c:numCache>
                <c:formatCode>General</c:formatCode>
                <c:ptCount val="15"/>
                <c:pt idx="0">
                  <c:v>9.958974358974361E-2</c:v>
                </c:pt>
                <c:pt idx="1">
                  <c:v>0.10782051282051283</c:v>
                </c:pt>
                <c:pt idx="2">
                  <c:v>0.11810897435897437</c:v>
                </c:pt>
                <c:pt idx="3">
                  <c:v>0.13096955128205132</c:v>
                </c:pt>
                <c:pt idx="4">
                  <c:v>0.14704527243589746</c:v>
                </c:pt>
                <c:pt idx="5">
                  <c:v>0.16713992387820512</c:v>
                </c:pt>
                <c:pt idx="6">
                  <c:v>0.19225823818108975</c:v>
                </c:pt>
                <c:pt idx="7">
                  <c:v>0.22365613105969551</c:v>
                </c:pt>
                <c:pt idx="8">
                  <c:v>0.26290349715795269</c:v>
                </c:pt>
                <c:pt idx="9">
                  <c:v>0.31196270478077426</c:v>
                </c:pt>
                <c:pt idx="10">
                  <c:v>0.3732867143093011</c:v>
                </c:pt>
                <c:pt idx="11">
                  <c:v>0.44994172621995965</c:v>
                </c:pt>
                <c:pt idx="12">
                  <c:v>0.54576049110828284</c:v>
                </c:pt>
                <c:pt idx="13">
                  <c:v>0.66553394721868686</c:v>
                </c:pt>
                <c:pt idx="14">
                  <c:v>0.81525076735669177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4522-4C1B-9735-4557B511DCF2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Uncompetitive!$BR$36:$BR$50</c:f>
              <c:numCache>
                <c:formatCode>General</c:formatCode>
                <c:ptCount val="15"/>
                <c:pt idx="0">
                  <c:v>0.10615384615384618</c:v>
                </c:pt>
                <c:pt idx="1">
                  <c:v>0.11602564102564104</c:v>
                </c:pt>
                <c:pt idx="2">
                  <c:v>0.12836538461538463</c:v>
                </c:pt>
                <c:pt idx="3">
                  <c:v>0.14379006410256412</c:v>
                </c:pt>
                <c:pt idx="4">
                  <c:v>0.16307091346153851</c:v>
                </c:pt>
                <c:pt idx="5">
                  <c:v>0.18717197516025641</c:v>
                </c:pt>
                <c:pt idx="6">
                  <c:v>0.21729830228365388</c:v>
                </c:pt>
                <c:pt idx="7">
                  <c:v>0.25495621118790063</c:v>
                </c:pt>
                <c:pt idx="8">
                  <c:v>0.30202859731820914</c:v>
                </c:pt>
                <c:pt idx="9">
                  <c:v>0.3608690799810948</c:v>
                </c:pt>
                <c:pt idx="10">
                  <c:v>0.43441968330970177</c:v>
                </c:pt>
                <c:pt idx="11">
                  <c:v>0.52635793747046045</c:v>
                </c:pt>
                <c:pt idx="12">
                  <c:v>0.64128075517140881</c:v>
                </c:pt>
                <c:pt idx="13">
                  <c:v>0.78493427729759435</c:v>
                </c:pt>
                <c:pt idx="14">
                  <c:v>0.96450117995532625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4522-4C1B-9735-4557B511DCF2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Uncompetitive!$BS$36:$BS$50</c:f>
              <c:numCache>
                <c:formatCode>General</c:formatCode>
                <c:ptCount val="15"/>
                <c:pt idx="0">
                  <c:v>0.11435897435897438</c:v>
                </c:pt>
                <c:pt idx="1">
                  <c:v>0.12628205128205131</c:v>
                </c:pt>
                <c:pt idx="2">
                  <c:v>0.14118589743589746</c:v>
                </c:pt>
                <c:pt idx="3">
                  <c:v>0.15981570512820514</c:v>
                </c:pt>
                <c:pt idx="4">
                  <c:v>0.18310296474358981</c:v>
                </c:pt>
                <c:pt idx="5">
                  <c:v>0.21221203926282053</c:v>
                </c:pt>
                <c:pt idx="6">
                  <c:v>0.24859838241185903</c:v>
                </c:pt>
                <c:pt idx="7">
                  <c:v>0.29408131134815702</c:v>
                </c:pt>
                <c:pt idx="8">
                  <c:v>0.35093497251852962</c:v>
                </c:pt>
                <c:pt idx="9">
                  <c:v>0.42200204898149546</c:v>
                </c:pt>
                <c:pt idx="10">
                  <c:v>0.51083589456020262</c:v>
                </c:pt>
                <c:pt idx="11">
                  <c:v>0.62187820153358653</c:v>
                </c:pt>
                <c:pt idx="12">
                  <c:v>0.76068108525031619</c:v>
                </c:pt>
                <c:pt idx="13">
                  <c:v>0.93418468989622871</c:v>
                </c:pt>
                <c:pt idx="14">
                  <c:v>1.1510641957036192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4522-4C1B-9735-4557B511DCF2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Uncompetitive!$BT$36:$BT$50</c:f>
              <c:numCache>
                <c:formatCode>General</c:formatCode>
                <c:ptCount val="15"/>
                <c:pt idx="0">
                  <c:v>0.12461538461538464</c:v>
                </c:pt>
                <c:pt idx="1">
                  <c:v>0.13910256410256411</c:v>
                </c:pt>
                <c:pt idx="2">
                  <c:v>0.15721153846153849</c:v>
                </c:pt>
                <c:pt idx="3">
                  <c:v>0.17984775641025641</c:v>
                </c:pt>
                <c:pt idx="4">
                  <c:v>0.20814302884615385</c:v>
                </c:pt>
                <c:pt idx="5">
                  <c:v>0.2435121193910256</c:v>
                </c:pt>
                <c:pt idx="6">
                  <c:v>0.28772348257211539</c:v>
                </c:pt>
                <c:pt idx="7">
                  <c:v>0.3429876865484775</c:v>
                </c:pt>
                <c:pt idx="8">
                  <c:v>0.41206794151893023</c:v>
                </c:pt>
                <c:pt idx="9">
                  <c:v>0.49841826023199626</c:v>
                </c:pt>
                <c:pt idx="10">
                  <c:v>0.60635615862332848</c:v>
                </c:pt>
                <c:pt idx="11">
                  <c:v>0.7412785316124938</c:v>
                </c:pt>
                <c:pt idx="12">
                  <c:v>0.90993149784895055</c:v>
                </c:pt>
                <c:pt idx="13">
                  <c:v>1.1207477056445214</c:v>
                </c:pt>
                <c:pt idx="14">
                  <c:v>1.3842679653889851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4522-4C1B-9735-4557B511D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'Mixed Non-competitive'!$X$21:$X$260</c:f>
              <c:numCache>
                <c:formatCode>General</c:formatCode>
                <c:ptCount val="240"/>
                <c:pt idx="0">
                  <c:v>13.636363636363631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12.056514913657766</c:v>
                </c:pt>
                <c:pt idx="5">
                  <c:v>11.492704826038159</c:v>
                </c:pt>
                <c:pt idx="6">
                  <c:v>10.858001237076961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8.5957025422089295</c:v>
                </c:pt>
                <c:pt idx="10">
                  <c:v>7.7666984258113709</c:v>
                </c:pt>
                <c:pt idx="11">
                  <c:v>6.931117387333301</c:v>
                </c:pt>
                <c:pt idx="12">
                  <c:v>6.109503010449167</c:v>
                </c:pt>
                <c:pt idx="13">
                  <c:v>5.3210558298418222</c:v>
                </c:pt>
                <c:pt idx="14">
                  <c:v>4.5819200275316785</c:v>
                </c:pt>
                <c:pt idx="15">
                  <c:v>13.229483335473507</c:v>
                </c:pt>
                <c:pt idx="16">
                  <c:v>12.850289150718007</c:v>
                </c:pt>
                <c:pt idx="17">
                  <c:v>12.405807501065595</c:v>
                </c:pt>
                <c:pt idx="18">
                  <c:v>11.891653528026701</c:v>
                </c:pt>
                <c:pt idx="19">
                  <c:v>11.305940522438981</c:v>
                </c:pt>
                <c:pt idx="20">
                  <c:v>10.650230757945636</c:v>
                </c:pt>
                <c:pt idx="21">
                  <c:v>9.9303206989454864</c:v>
                </c:pt>
                <c:pt idx="22">
                  <c:v>9.1566340626958276</c:v>
                </c:pt>
                <c:pt idx="23">
                  <c:v>8.344015162968498</c:v>
                </c:pt>
                <c:pt idx="24">
                  <c:v>7.5108170856996024</c:v>
                </c:pt>
                <c:pt idx="25">
                  <c:v>6.6773519204436456</c:v>
                </c:pt>
                <c:pt idx="26">
                  <c:v>5.8639576551556321</c:v>
                </c:pt>
                <c:pt idx="27">
                  <c:v>5.0890598792798167</c:v>
                </c:pt>
                <c:pt idx="28">
                  <c:v>4.3676081630361505</c:v>
                </c:pt>
                <c:pt idx="29">
                  <c:v>3.7101460529194172</c:v>
                </c:pt>
                <c:pt idx="30">
                  <c:v>13.131529059732367</c:v>
                </c:pt>
                <c:pt idx="31">
                  <c:v>12.734947730397778</c:v>
                </c:pt>
                <c:pt idx="32">
                  <c:v>12.271681079064933</c:v>
                </c:pt>
                <c:pt idx="33">
                  <c:v>11.737933957260276</c:v>
                </c:pt>
                <c:pt idx="34">
                  <c:v>11.132675258500237</c:v>
                </c:pt>
                <c:pt idx="35">
                  <c:v>10.45856419089974</c:v>
                </c:pt>
                <c:pt idx="36">
                  <c:v>9.722650938693647</c:v>
                </c:pt>
                <c:pt idx="37">
                  <c:v>8.9366229589646355</c:v>
                </c:pt>
                <c:pt idx="38">
                  <c:v>8.1164088418431639</c:v>
                </c:pt>
                <c:pt idx="39">
                  <c:v>7.2810763010472588</c:v>
                </c:pt>
                <c:pt idx="40">
                  <c:v>6.4511447347411348</c:v>
                </c:pt>
                <c:pt idx="41">
                  <c:v>5.6466104734594706</c:v>
                </c:pt>
                <c:pt idx="42">
                  <c:v>4.8850767168043854</c:v>
                </c:pt>
                <c:pt idx="43">
                  <c:v>4.1803454854312205</c:v>
                </c:pt>
                <c:pt idx="44">
                  <c:v>3.5416824728264564</c:v>
                </c:pt>
                <c:pt idx="45">
                  <c:v>13.011107350435086</c:v>
                </c:pt>
                <c:pt idx="46">
                  <c:v>12.593650372807305</c:v>
                </c:pt>
                <c:pt idx="47">
                  <c:v>12.108047127935007</c:v>
                </c:pt>
                <c:pt idx="48">
                  <c:v>11.551284297911911</c:v>
                </c:pt>
                <c:pt idx="49">
                  <c:v>10.923421383798091</c:v>
                </c:pt>
                <c:pt idx="50">
                  <c:v>10.228468766310893</c:v>
                </c:pt>
                <c:pt idx="51">
                  <c:v>9.4749670771940977</c:v>
                </c:pt>
                <c:pt idx="52">
                  <c:v>8.6760433268516675</c:v>
                </c:pt>
                <c:pt idx="53">
                  <c:v>7.8487868595730657</c:v>
                </c:pt>
                <c:pt idx="54">
                  <c:v>7.0129367668991893</c:v>
                </c:pt>
                <c:pt idx="55">
                  <c:v>6.1890628305458018</c:v>
                </c:pt>
                <c:pt idx="56">
                  <c:v>5.3965806179659337</c:v>
                </c:pt>
                <c:pt idx="57">
                  <c:v>4.651996122499888</c:v>
                </c:pt>
                <c:pt idx="58">
                  <c:v>3.9676998914714923</c:v>
                </c:pt>
                <c:pt idx="59">
                  <c:v>3.3514611398555374</c:v>
                </c:pt>
                <c:pt idx="60">
                  <c:v>12.863650909596135</c:v>
                </c:pt>
                <c:pt idx="61">
                  <c:v>12.421377597399996</c:v>
                </c:pt>
                <c:pt idx="62">
                  <c:v>11.909540786136496</c:v>
                </c:pt>
                <c:pt idx="63">
                  <c:v>11.326157014421755</c:v>
                </c:pt>
                <c:pt idx="64">
                  <c:v>10.672662258177567</c:v>
                </c:pt>
                <c:pt idx="65">
                  <c:v>9.9547060078987872</c:v>
                </c:pt>
                <c:pt idx="66">
                  <c:v>9.1825607021848228</c:v>
                </c:pt>
                <c:pt idx="67">
                  <c:v>8.3709370648423036</c:v>
                </c:pt>
                <c:pt idx="68">
                  <c:v>7.5380952660151577</c:v>
                </c:pt>
                <c:pt idx="69">
                  <c:v>6.7043128673042691</c:v>
                </c:pt>
                <c:pt idx="70">
                  <c:v>5.8899586332103793</c:v>
                </c:pt>
                <c:pt idx="71">
                  <c:v>5.113548060505801</c:v>
                </c:pt>
                <c:pt idx="72">
                  <c:v>4.3901625438930338</c:v>
                </c:pt>
                <c:pt idx="73">
                  <c:v>3.7304965161168209</c:v>
                </c:pt>
                <c:pt idx="74">
                  <c:v>3.1406110611900919</c:v>
                </c:pt>
                <c:pt idx="75">
                  <c:v>12.683964790899816</c:v>
                </c:pt>
                <c:pt idx="76">
                  <c:v>12.212553075630407</c:v>
                </c:pt>
                <c:pt idx="77">
                  <c:v>11.670377128416446</c:v>
                </c:pt>
                <c:pt idx="78">
                  <c:v>11.056794529234148</c:v>
                </c:pt>
                <c:pt idx="79">
                  <c:v>10.374951753980362</c:v>
                </c:pt>
                <c:pt idx="80">
                  <c:v>9.6324431800662129</c:v>
                </c:pt>
                <c:pt idx="81">
                  <c:v>8.8414898601155656</c:v>
                </c:pt>
                <c:pt idx="82">
                  <c:v>8.0184603686702793</c:v>
                </c:pt>
                <c:pt idx="83">
                  <c:v>7.1826898092856775</c:v>
                </c:pt>
                <c:pt idx="84">
                  <c:v>6.3547402181714467</c:v>
                </c:pt>
                <c:pt idx="85">
                  <c:v>5.5544172212633773</c:v>
                </c:pt>
                <c:pt idx="86">
                  <c:v>4.7989378149166351</c:v>
                </c:pt>
                <c:pt idx="87">
                  <c:v>4.1015941914933034</c:v>
                </c:pt>
                <c:pt idx="88">
                  <c:v>3.4711027516513022</c:v>
                </c:pt>
                <c:pt idx="89">
                  <c:v>2.9116367385893978</c:v>
                </c:pt>
                <c:pt idx="90">
                  <c:v>12.466295229202256</c:v>
                </c:pt>
                <c:pt idx="91">
                  <c:v>11.961193031720541</c:v>
                </c:pt>
                <c:pt idx="92">
                  <c:v>11.38459968419704</c:v>
                </c:pt>
                <c:pt idx="93">
                  <c:v>10.737588345917187</c:v>
                </c:pt>
                <c:pt idx="94">
                  <c:v>10.025383177696218</c:v>
                </c:pt>
                <c:pt idx="95">
                  <c:v>9.257815129665973</c:v>
                </c:pt>
                <c:pt idx="96">
                  <c:v>8.4492005989081775</c:v>
                </c:pt>
                <c:pt idx="97">
                  <c:v>7.6175198569616844</c:v>
                </c:pt>
                <c:pt idx="98">
                  <c:v>6.7829380938113442</c:v>
                </c:pt>
                <c:pt idx="99">
                  <c:v>5.965901700491731</c:v>
                </c:pt>
                <c:pt idx="100">
                  <c:v>5.1851782068116563</c:v>
                </c:pt>
                <c:pt idx="101">
                  <c:v>4.4562269789973694</c:v>
                </c:pt>
                <c:pt idx="102">
                  <c:v>3.7901802992623943</c:v>
                </c:pt>
                <c:pt idx="103">
                  <c:v>3.1935317195219377</c:v>
                </c:pt>
                <c:pt idx="104">
                  <c:v>2.6684490653805009</c:v>
                </c:pt>
                <c:pt idx="105">
                  <c:v>12.204493536800637</c:v>
                </c:pt>
                <c:pt idx="106">
                  <c:v>11.661178537307874</c:v>
                </c:pt>
                <c:pt idx="107">
                  <c:v>11.046475069805222</c:v>
                </c:pt>
                <c:pt idx="108">
                  <c:v>10.363596141287701</c:v>
                </c:pt>
                <c:pt idx="109">
                  <c:v>9.6202098408271493</c:v>
                </c:pt>
                <c:pt idx="110">
                  <c:v>8.8286087955368817</c:v>
                </c:pt>
                <c:pt idx="111">
                  <c:v>8.0052197496564759</c:v>
                </c:pt>
                <c:pt idx="112">
                  <c:v>7.1694120524699487</c:v>
                </c:pt>
                <c:pt idx="113">
                  <c:v>6.3417513567912511</c:v>
                </c:pt>
                <c:pt idx="114">
                  <c:v>5.5420155469566028</c:v>
                </c:pt>
                <c:pt idx="115">
                  <c:v>4.7873680101125702</c:v>
                </c:pt>
                <c:pt idx="116">
                  <c:v>4.0910313780592231</c:v>
                </c:pt>
                <c:pt idx="117">
                  <c:v>3.4616479051086091</c:v>
                </c:pt>
                <c:pt idx="118">
                  <c:v>2.9033220394987054</c:v>
                </c:pt>
                <c:pt idx="119">
                  <c:v>2.4161906941864748</c:v>
                </c:pt>
                <c:pt idx="120">
                  <c:v>11.892309103434544</c:v>
                </c:pt>
                <c:pt idx="121">
                  <c:v>11.306681262915706</c:v>
                </c:pt>
                <c:pt idx="122">
                  <c:v>10.651052405908873</c:v>
                </c:pt>
                <c:pt idx="123">
                  <c:v>9.9312136134020434</c:v>
                </c:pt>
                <c:pt idx="124">
                  <c:v>9.1575830731469257</c:v>
                </c:pt>
                <c:pt idx="125">
                  <c:v>8.345000229855275</c:v>
                </c:pt>
                <c:pt idx="126">
                  <c:v>7.5118148003592626</c:v>
                </c:pt>
                <c:pt idx="127">
                  <c:v>6.6783376481125929</c:v>
                </c:pt>
                <c:pt idx="128">
                  <c:v>5.8649079236826571</c:v>
                </c:pt>
                <c:pt idx="129">
                  <c:v>5.0899545347029793</c:v>
                </c:pt>
                <c:pt idx="130">
                  <c:v>4.3684318905753869</c:v>
                </c:pt>
                <c:pt idx="131">
                  <c:v>3.7108890606599685</c:v>
                </c:pt>
                <c:pt idx="132">
                  <c:v>3.1232447803852406</c:v>
                </c:pt>
                <c:pt idx="133">
                  <c:v>2.6071667571879411</c:v>
                </c:pt>
                <c:pt idx="134">
                  <c:v>2.1608493330630703</c:v>
                </c:pt>
                <c:pt idx="135">
                  <c:v>11.52384194252971</c:v>
                </c:pt>
                <c:pt idx="136">
                  <c:v>10.892759387324176</c:v>
                </c:pt>
                <c:pt idx="137">
                  <c:v>10.194879033839154</c:v>
                </c:pt>
                <c:pt idx="138">
                  <c:v>9.4389568742531242</c:v>
                </c:pt>
                <c:pt idx="139">
                  <c:v>8.6383221720396577</c:v>
                </c:pt>
                <c:pt idx="140">
                  <c:v>7.8102204056089004</c:v>
                </c:pt>
                <c:pt idx="141">
                  <c:v>6.9744718194559026</c:v>
                </c:pt>
                <c:pt idx="142">
                  <c:v>6.1516363100733695</c:v>
                </c:pt>
                <c:pt idx="143">
                  <c:v>5.3610305143447556</c:v>
                </c:pt>
                <c:pt idx="144">
                  <c:v>4.6189918265080525</c:v>
                </c:pt>
                <c:pt idx="145">
                  <c:v>3.9377030364118033</c:v>
                </c:pt>
                <c:pt idx="146">
                  <c:v>3.3247191869658712</c:v>
                </c:pt>
                <c:pt idx="147">
                  <c:v>2.7831513034222577</c:v>
                </c:pt>
                <c:pt idx="148">
                  <c:v>2.3123285108568972</c:v>
                </c:pt>
                <c:pt idx="149">
                  <c:v>1.9087103467351616</c:v>
                </c:pt>
                <c:pt idx="150">
                  <c:v>11.094169587183101</c:v>
                </c:pt>
                <c:pt idx="151">
                  <c:v>10.416110250520802</c:v>
                </c:pt>
                <c:pt idx="152">
                  <c:v>9.6768190558898297</c:v>
                </c:pt>
                <c:pt idx="153">
                  <c:v>8.888255822234882</c:v>
                </c:pt>
                <c:pt idx="154">
                  <c:v>8.0665750989739013</c:v>
                </c:pt>
                <c:pt idx="155">
                  <c:v>7.2309837223197952</c:v>
                </c:pt>
                <c:pt idx="156">
                  <c:v>6.4020262823569949</c:v>
                </c:pt>
                <c:pt idx="157">
                  <c:v>5.5996052962512781</c:v>
                </c:pt>
                <c:pt idx="158">
                  <c:v>4.8411297833285749</c:v>
                </c:pt>
                <c:pt idx="159">
                  <c:v>4.1401434501819043</c:v>
                </c:pt>
                <c:pt idx="160">
                  <c:v>3.5056323722059806</c:v>
                </c:pt>
                <c:pt idx="161">
                  <c:v>2.9420211593086147</c:v>
                </c:pt>
                <c:pt idx="162">
                  <c:v>2.4497116405218229</c:v>
                </c:pt>
                <c:pt idx="163">
                  <c:v>2.025942305053666</c:v>
                </c:pt>
                <c:pt idx="164">
                  <c:v>1.6657500232666673</c:v>
                </c:pt>
                <c:pt idx="165">
                  <c:v>10.60013046314416</c:v>
                </c:pt>
                <c:pt idx="166">
                  <c:v>9.8759179539123814</c:v>
                </c:pt>
                <c:pt idx="167">
                  <c:v>9.0988626421697276</c:v>
                </c:pt>
                <c:pt idx="168">
                  <c:v>8.2841022236973085</c:v>
                </c:pt>
                <c:pt idx="169">
                  <c:v>7.4501902843071397</c:v>
                </c:pt>
                <c:pt idx="170">
                  <c:v>6.6175081608643058</c:v>
                </c:pt>
                <c:pt idx="171">
                  <c:v>5.8063179473758808</c:v>
                </c:pt>
                <c:pt idx="172">
                  <c:v>5.0348394030772763</c:v>
                </c:pt>
                <c:pt idx="173">
                  <c:v>4.3177255880968195</c:v>
                </c:pt>
                <c:pt idx="174">
                  <c:v>3.6651839155048727</c:v>
                </c:pt>
                <c:pt idx="175">
                  <c:v>3.0828008958460162</c:v>
                </c:pt>
                <c:pt idx="176">
                  <c:v>2.5719585308499187</c:v>
                </c:pt>
                <c:pt idx="177">
                  <c:v>2.1306321242543191</c:v>
                </c:pt>
                <c:pt idx="178">
                  <c:v>1.7543438509476841</c:v>
                </c:pt>
                <c:pt idx="179">
                  <c:v>1.437090424074561</c:v>
                </c:pt>
                <c:pt idx="180">
                  <c:v>10.041194644696187</c:v>
                </c:pt>
                <c:pt idx="181">
                  <c:v>9.2746730083234237</c:v>
                </c:pt>
                <c:pt idx="182">
                  <c:v>8.4667571234735401</c:v>
                </c:pt>
                <c:pt idx="183">
                  <c:v>7.6353624961761986</c:v>
                </c:pt>
                <c:pt idx="184">
                  <c:v>6.8006266603092422</c:v>
                </c:pt>
                <c:pt idx="185">
                  <c:v>5.9830109814379249</c:v>
                </c:pt>
                <c:pt idx="186">
                  <c:v>5.2013375835582716</c:v>
                </c:pt>
                <c:pt idx="187">
                  <c:v>4.4711495064407263</c:v>
                </c:pt>
                <c:pt idx="188">
                  <c:v>3.8036770556886084</c:v>
                </c:pt>
                <c:pt idx="189">
                  <c:v>3.2055113790051624</c:v>
                </c:pt>
                <c:pt idx="190">
                  <c:v>2.6789059499487342</c:v>
                </c:pt>
                <c:pt idx="191">
                  <c:v>2.2225100312459962</c:v>
                </c:pt>
                <c:pt idx="192">
                  <c:v>1.832305592457393</c:v>
                </c:pt>
                <c:pt idx="193">
                  <c:v>1.5025529564330569</c:v>
                </c:pt>
                <c:pt idx="194">
                  <c:v>1.2266164474059011</c:v>
                </c:pt>
                <c:pt idx="195">
                  <c:v>9.4202898550724612</c:v>
                </c:pt>
                <c:pt idx="196">
                  <c:v>8.6187845303867388</c:v>
                </c:pt>
                <c:pt idx="197">
                  <c:v>7.7902621722846428</c:v>
                </c:pt>
                <c:pt idx="198">
                  <c:v>6.9545834494288092</c:v>
                </c:pt>
                <c:pt idx="199">
                  <c:v>6.1323014556845381</c:v>
                </c:pt>
                <c:pt idx="200">
                  <c:v>5.3426801696343764</c:v>
                </c:pt>
                <c:pt idx="201">
                  <c:v>4.6019687659346449</c:v>
                </c:pt>
                <c:pt idx="202">
                  <c:v>3.9222421581367484</c:v>
                </c:pt>
                <c:pt idx="203">
                  <c:v>3.3109447545009361</c:v>
                </c:pt>
                <c:pt idx="204">
                  <c:v>2.7710880634394832</c:v>
                </c:pt>
                <c:pt idx="205">
                  <c:v>2.3019214792049163</c:v>
                </c:pt>
                <c:pt idx="206">
                  <c:v>1.8998478579153575</c:v>
                </c:pt>
                <c:pt idx="207">
                  <c:v>1.5593794011995707</c:v>
                </c:pt>
                <c:pt idx="208">
                  <c:v>1.2739920129910025</c:v>
                </c:pt>
                <c:pt idx="209">
                  <c:v>1.0368053671498028</c:v>
                </c:pt>
                <c:pt idx="210">
                  <c:v>8.7443946188340789</c:v>
                </c:pt>
                <c:pt idx="211">
                  <c:v>7.9187817258883229</c:v>
                </c:pt>
                <c:pt idx="212">
                  <c:v>7.0828603859250832</c:v>
                </c:pt>
                <c:pt idx="213">
                  <c:v>6.257207320130358</c:v>
                </c:pt>
                <c:pt idx="214">
                  <c:v>5.4614080192549626</c:v>
                </c:pt>
                <c:pt idx="215">
                  <c:v>4.7122679913627294</c:v>
                </c:pt>
                <c:pt idx="216">
                  <c:v>4.0225523203255422</c:v>
                </c:pt>
                <c:pt idx="217">
                  <c:v>3.4004200927141537</c:v>
                </c:pt>
                <c:pt idx="218">
                  <c:v>2.8495307629882891</c:v>
                </c:pt>
                <c:pt idx="219">
                  <c:v>2.3696567407990226</c:v>
                </c:pt>
                <c:pt idx="220">
                  <c:v>1.9575758294372341</c:v>
                </c:pt>
                <c:pt idx="221">
                  <c:v>1.6080319225435848</c:v>
                </c:pt>
                <c:pt idx="222">
                  <c:v>1.3146113652489879</c:v>
                </c:pt>
                <c:pt idx="223">
                  <c:v>1.0704521395133142</c:v>
                </c:pt>
                <c:pt idx="224">
                  <c:v>0.86876127650614909</c:v>
                </c:pt>
                <c:pt idx="225">
                  <c:v>8.0246913580246897</c:v>
                </c:pt>
                <c:pt idx="226">
                  <c:v>7.1889400921658977</c:v>
                </c:pt>
                <c:pt idx="227">
                  <c:v>6.3608562691131487</c:v>
                </c:pt>
                <c:pt idx="228">
                  <c:v>5.5602584094453107</c:v>
                </c:pt>
                <c:pt idx="229">
                  <c:v>4.8043886242240506</c:v>
                </c:pt>
                <c:pt idx="230">
                  <c:v>4.1065717899412855</c:v>
                </c:pt>
                <c:pt idx="231">
                  <c:v>3.4755592107410234</c:v>
                </c:pt>
                <c:pt idx="232">
                  <c:v>2.9155565614121866</c:v>
                </c:pt>
                <c:pt idx="233">
                  <c:v>2.4267842732775669</c:v>
                </c:pt>
                <c:pt idx="234">
                  <c:v>2.0063470377961976</c:v>
                </c:pt>
                <c:pt idx="235">
                  <c:v>1.6491957503497627</c:v>
                </c:pt>
                <c:pt idx="236">
                  <c:v>1.3490205872072305</c:v>
                </c:pt>
                <c:pt idx="237">
                  <c:v>1.0989838272045407</c:v>
                </c:pt>
                <c:pt idx="238">
                  <c:v>0.89226147416016199</c:v>
                </c:pt>
                <c:pt idx="239">
                  <c:v>0.72240348328728088</c:v>
                </c:pt>
              </c:numCache>
            </c:numRef>
          </c:xVal>
          <c:yVal>
            <c:numRef>
              <c:f>'Mixed Non-competitive'!$Y$21:$Y$260</c:f>
              <c:numCache>
                <c:formatCode>General</c:formatCode>
                <c:ptCount val="240"/>
                <c:pt idx="0">
                  <c:v>13.63635100948359</c:v>
                </c:pt>
                <c:pt idx="1">
                  <c:v>13.333324710954384</c:v>
                </c:pt>
                <c:pt idx="2">
                  <c:v>12.972968892372833</c:v>
                </c:pt>
                <c:pt idx="3">
                  <c:v>12.549020564050068</c:v>
                </c:pt>
                <c:pt idx="4">
                  <c:v>12.056521305101461</c:v>
                </c:pt>
                <c:pt idx="5">
                  <c:v>11.492716890734659</c:v>
                </c:pt>
                <c:pt idx="6">
                  <c:v>10.858018987273772</c:v>
                </c:pt>
                <c:pt idx="7">
                  <c:v>10.156864033134418</c:v>
                </c:pt>
                <c:pt idx="8">
                  <c:v>9.3982507363874177</c:v>
                </c:pt>
                <c:pt idx="9">
                  <c:v>8.5957345169841375</c:v>
                </c:pt>
                <c:pt idx="10">
                  <c:v>7.7667332511315879</c:v>
                </c:pt>
                <c:pt idx="11">
                  <c:v>6.9311538038674314</c:v>
                </c:pt>
                <c:pt idx="12">
                  <c:v>6.1095397366749227</c:v>
                </c:pt>
                <c:pt idx="13">
                  <c:v>5.321091683240442</c:v>
                </c:pt>
                <c:pt idx="14">
                  <c:v>4.5819540220361112</c:v>
                </c:pt>
                <c:pt idx="15">
                  <c:v>13.229460568995581</c:v>
                </c:pt>
                <c:pt idx="16">
                  <c:v>12.850272179151734</c:v>
                </c:pt>
                <c:pt idx="17">
                  <c:v>12.405796935785171</c:v>
                </c:pt>
                <c:pt idx="18">
                  <c:v>11.891649853063681</c:v>
                </c:pt>
                <c:pt idx="19">
                  <c:v>11.305944016932481</c:v>
                </c:pt>
                <c:pt idx="20">
                  <c:v>10.650241419650685</c:v>
                </c:pt>
                <c:pt idx="21">
                  <c:v>9.9303381844911893</c:v>
                </c:pt>
                <c:pt idx="22">
                  <c:v>9.1566576623082572</c:v>
                </c:pt>
                <c:pt idx="23">
                  <c:v>8.3440438239276418</c:v>
                </c:pt>
                <c:pt idx="24">
                  <c:v>7.5108494890160022</c:v>
                </c:pt>
                <c:pt idx="25">
                  <c:v>6.6773866013476315</c:v>
                </c:pt>
                <c:pt idx="26">
                  <c:v>5.8639931451290277</c:v>
                </c:pt>
                <c:pt idx="27">
                  <c:v>5.0890948411581212</c:v>
                </c:pt>
                <c:pt idx="28">
                  <c:v>4.3676414939558983</c:v>
                </c:pt>
                <c:pt idx="29">
                  <c:v>3.7101769407823366</c:v>
                </c:pt>
                <c:pt idx="30">
                  <c:v>13.131503948813847</c:v>
                </c:pt>
                <c:pt idx="31">
                  <c:v>12.734928861520123</c:v>
                </c:pt>
                <c:pt idx="32">
                  <c:v>12.271669069327043</c:v>
                </c:pt>
                <c:pt idx="33">
                  <c:v>11.737929272403134</c:v>
                </c:pt>
                <c:pt idx="34">
                  <c:v>11.132678131390897</c:v>
                </c:pt>
                <c:pt idx="35">
                  <c:v>10.458574544874038</c:v>
                </c:pt>
                <c:pt idx="36">
                  <c:v>9.7226683329539298</c:v>
                </c:pt>
                <c:pt idx="37">
                  <c:v>8.9366465740427365</c:v>
                </c:pt>
                <c:pt idx="38">
                  <c:v>8.1164375178224955</c:v>
                </c:pt>
                <c:pt idx="39">
                  <c:v>7.2811086296482763</c:v>
                </c:pt>
                <c:pt idx="40">
                  <c:v>6.4511791917315966</c:v>
                </c:pt>
                <c:pt idx="41">
                  <c:v>5.6466455659128671</c:v>
                </c:pt>
                <c:pt idx="42">
                  <c:v>4.8851111158271499</c:v>
                </c:pt>
                <c:pt idx="43">
                  <c:v>4.1803781207704942</c:v>
                </c:pt>
                <c:pt idx="44">
                  <c:v>3.5417125782391969</c:v>
                </c:pt>
                <c:pt idx="45">
                  <c:v>13.01107940871761</c:v>
                </c:pt>
                <c:pt idx="46">
                  <c:v>12.593629230256584</c:v>
                </c:pt>
                <c:pt idx="47">
                  <c:v>12.108033402102874</c:v>
                </c:pt>
                <c:pt idx="48">
                  <c:v>11.551278424049753</c:v>
                </c:pt>
                <c:pt idx="49">
                  <c:v>10.923423529546278</c:v>
                </c:pt>
                <c:pt idx="50">
                  <c:v>10.228478756463842</c:v>
                </c:pt>
                <c:pt idx="51">
                  <c:v>9.4749843472533026</c:v>
                </c:pt>
                <c:pt idx="52">
                  <c:v>8.6760669231452479</c:v>
                </c:pt>
                <c:pt idx="53">
                  <c:v>7.8488154960467433</c:v>
                </c:pt>
                <c:pt idx="54">
                  <c:v>7.0129689351572644</c:v>
                </c:pt>
                <c:pt idx="55">
                  <c:v>6.189096944718103</c:v>
                </c:pt>
                <c:pt idx="56">
                  <c:v>5.3966151657227339</c:v>
                </c:pt>
                <c:pt idx="57">
                  <c:v>4.6520297926559655</c:v>
                </c:pt>
                <c:pt idx="58">
                  <c:v>3.9677316572665515</c:v>
                </c:pt>
                <c:pt idx="59">
                  <c:v>3.3514902908556912</c:v>
                </c:pt>
                <c:pt idx="60">
                  <c:v>12.863619578737289</c:v>
                </c:pt>
                <c:pt idx="61">
                  <c:v>12.421353758117966</c:v>
                </c:pt>
                <c:pt idx="62">
                  <c:v>11.909525046565808</c:v>
                </c:pt>
                <c:pt idx="63">
                  <c:v>11.32614976076891</c:v>
                </c:pt>
                <c:pt idx="64">
                  <c:v>10.672663566526046</c:v>
                </c:pt>
                <c:pt idx="65">
                  <c:v>9.954715573157058</c:v>
                </c:pt>
                <c:pt idx="66">
                  <c:v>9.1825778041556312</c:v>
                </c:pt>
                <c:pt idx="67">
                  <c:v>8.3709605880078204</c:v>
                </c:pt>
                <c:pt idx="68">
                  <c:v>7.5381237791242501</c:v>
                </c:pt>
                <c:pt idx="69">
                  <c:v>6.7043447534902105</c:v>
                </c:pt>
                <c:pt idx="70">
                  <c:v>5.8899922467545149</c:v>
                </c:pt>
                <c:pt idx="71">
                  <c:v>5.1135818788262224</c:v>
                </c:pt>
                <c:pt idx="72">
                  <c:v>4.3901952862262554</c:v>
                </c:pt>
                <c:pt idx="73">
                  <c:v>3.7305272119652528</c:v>
                </c:pt>
                <c:pt idx="74">
                  <c:v>3.1406390663923527</c:v>
                </c:pt>
                <c:pt idx="75">
                  <c:v>12.683929444978506</c:v>
                </c:pt>
                <c:pt idx="76">
                  <c:v>12.2125260784922</c:v>
                </c:pt>
                <c:pt idx="77">
                  <c:v>11.670359061786645</c:v>
                </c:pt>
                <c:pt idx="78">
                  <c:v>11.056785702733499</c:v>
                </c:pt>
                <c:pt idx="79">
                  <c:v>10.374952116223419</c:v>
                </c:pt>
                <c:pt idx="80">
                  <c:v>9.6324522562565651</c:v>
                </c:pt>
                <c:pt idx="81">
                  <c:v>8.8415067366620548</c:v>
                </c:pt>
                <c:pt idx="82">
                  <c:v>8.0184837386847363</c:v>
                </c:pt>
                <c:pt idx="83">
                  <c:v>7.1827180791639087</c:v>
                </c:pt>
                <c:pt idx="84">
                  <c:v>6.3547716588042675</c:v>
                </c:pt>
                <c:pt idx="85">
                  <c:v>5.5544501344218187</c:v>
                </c:pt>
                <c:pt idx="86">
                  <c:v>4.7989706817896698</c:v>
                </c:pt>
                <c:pt idx="87">
                  <c:v>4.1016257776170386</c:v>
                </c:pt>
                <c:pt idx="88">
                  <c:v>3.4711321567627191</c:v>
                </c:pt>
                <c:pt idx="89">
                  <c:v>2.9116633948444273</c:v>
                </c:pt>
                <c:pt idx="90">
                  <c:v>12.466255188466238</c:v>
                </c:pt>
                <c:pt idx="91">
                  <c:v>11.961162394911817</c:v>
                </c:pt>
                <c:pt idx="92">
                  <c:v>11.384578979020175</c:v>
                </c:pt>
                <c:pt idx="93">
                  <c:v>10.737577765624362</c:v>
                </c:pt>
                <c:pt idx="94">
                  <c:v>10.02538249566676</c:v>
                </c:pt>
                <c:pt idx="95">
                  <c:v>9.2578236524080317</c:v>
                </c:pt>
                <c:pt idx="96">
                  <c:v>8.4492171770831686</c:v>
                </c:pt>
                <c:pt idx="97">
                  <c:v>7.617542963272979</c:v>
                </c:pt>
                <c:pt idx="98">
                  <c:v>6.7829659598995971</c:v>
                </c:pt>
                <c:pt idx="99">
                  <c:v>5.9659324882221032</c:v>
                </c:pt>
                <c:pt idx="100">
                  <c:v>5.1852101796637946</c:v>
                </c:pt>
                <c:pt idx="101">
                  <c:v>4.4562586409547356</c:v>
                </c:pt>
                <c:pt idx="102">
                  <c:v>3.7902104804174344</c:v>
                </c:pt>
                <c:pt idx="103">
                  <c:v>3.1935596037930289</c:v>
                </c:pt>
                <c:pt idx="104">
                  <c:v>2.6684741696256125</c:v>
                </c:pt>
                <c:pt idx="105">
                  <c:v>12.204448094629019</c:v>
                </c:pt>
                <c:pt idx="106">
                  <c:v>11.661143787146088</c:v>
                </c:pt>
                <c:pt idx="107">
                  <c:v>11.046451442539578</c:v>
                </c:pt>
                <c:pt idx="108">
                  <c:v>10.363583658124604</c:v>
                </c:pt>
                <c:pt idx="109">
                  <c:v>9.6202080384725974</c:v>
                </c:pt>
                <c:pt idx="110">
                  <c:v>8.828616704141302</c:v>
                </c:pt>
                <c:pt idx="111">
                  <c:v>8.0052359396879318</c:v>
                </c:pt>
                <c:pt idx="112">
                  <c:v>7.1694347513368148</c:v>
                </c:pt>
                <c:pt idx="113">
                  <c:v>6.3417786172056223</c:v>
                </c:pt>
                <c:pt idx="114">
                  <c:v>5.5420454341970693</c:v>
                </c:pt>
                <c:pt idx="115">
                  <c:v>4.78739877105175</c:v>
                </c:pt>
                <c:pt idx="116">
                  <c:v>4.091061562690796</c:v>
                </c:pt>
                <c:pt idx="117">
                  <c:v>3.4616764271487734</c:v>
                </c:pt>
                <c:pt idx="118">
                  <c:v>2.9033481792888463</c:v>
                </c:pt>
                <c:pt idx="119">
                  <c:v>2.4162140586499086</c:v>
                </c:pt>
                <c:pt idx="120">
                  <c:v>11.892257570429106</c:v>
                </c:pt>
                <c:pt idx="121">
                  <c:v>11.306641976180556</c:v>
                </c:pt>
                <c:pt idx="122">
                  <c:v>10.651025636065818</c:v>
                </c:pt>
                <c:pt idx="123">
                  <c:v>9.9311991346057091</c:v>
                </c:pt>
                <c:pt idx="124">
                  <c:v>9.1575801098351768</c:v>
                </c:pt>
                <c:pt idx="125">
                  <c:v>8.3450074719939167</c:v>
                </c:pt>
                <c:pt idx="126">
                  <c:v>7.5118304961863256</c:v>
                </c:pt>
                <c:pt idx="127">
                  <c:v>6.6783597638271326</c:v>
                </c:pt>
                <c:pt idx="128">
                  <c:v>5.8649343406523471</c:v>
                </c:pt>
                <c:pt idx="129">
                  <c:v>5.089983244657903</c:v>
                </c:pt>
                <c:pt idx="130">
                  <c:v>4.3684611522676828</c:v>
                </c:pt>
                <c:pt idx="131">
                  <c:v>3.7109174955880859</c:v>
                </c:pt>
                <c:pt idx="132">
                  <c:v>3.123271403546906</c:v>
                </c:pt>
                <c:pt idx="133">
                  <c:v>2.607190954045115</c:v>
                </c:pt>
                <c:pt idx="134">
                  <c:v>2.1608708017863525</c:v>
                </c:pt>
                <c:pt idx="135">
                  <c:v>11.523783710583215</c:v>
                </c:pt>
                <c:pt idx="136">
                  <c:v>10.892715247378034</c:v>
                </c:pt>
                <c:pt idx="137">
                  <c:v>10.194849006489456</c:v>
                </c:pt>
                <c:pt idx="138">
                  <c:v>9.4389403902153237</c:v>
                </c:pt>
                <c:pt idx="139">
                  <c:v>8.6383180557971109</c:v>
                </c:pt>
                <c:pt idx="140">
                  <c:v>7.8102269422392645</c:v>
                </c:pt>
                <c:pt idx="141">
                  <c:v>6.9744869018022104</c:v>
                </c:pt>
                <c:pt idx="142">
                  <c:v>6.1516576415110089</c:v>
                </c:pt>
                <c:pt idx="143">
                  <c:v>5.361055826901322</c:v>
                </c:pt>
                <c:pt idx="144">
                  <c:v>4.6190190717928283</c:v>
                </c:pt>
                <c:pt idx="145">
                  <c:v>3.9377305181632649</c:v>
                </c:pt>
                <c:pt idx="146">
                  <c:v>3.3247456231151933</c:v>
                </c:pt>
                <c:pt idx="147">
                  <c:v>2.7831758240473512</c:v>
                </c:pt>
                <c:pt idx="148">
                  <c:v>2.3123506101539526</c:v>
                </c:pt>
                <c:pt idx="149">
                  <c:v>1.908729810518635</c:v>
                </c:pt>
                <c:pt idx="150">
                  <c:v>11.09410421355626</c:v>
                </c:pt>
                <c:pt idx="151">
                  <c:v>10.416061114225437</c:v>
                </c:pt>
                <c:pt idx="152">
                  <c:v>9.6767858070581418</c:v>
                </c:pt>
                <c:pt idx="153">
                  <c:v>8.8882374314692978</c:v>
                </c:pt>
                <c:pt idx="154">
                  <c:v>8.0665698969630846</c:v>
                </c:pt>
                <c:pt idx="155">
                  <c:v>7.2309895320874737</c:v>
                </c:pt>
                <c:pt idx="156">
                  <c:v>6.402040624813389</c:v>
                </c:pt>
                <c:pt idx="157">
                  <c:v>5.5996256292706184</c:v>
                </c:pt>
                <c:pt idx="158">
                  <c:v>4.8411537267670885</c:v>
                </c:pt>
                <c:pt idx="159">
                  <c:v>4.1401689570975675</c:v>
                </c:pt>
                <c:pt idx="160">
                  <c:v>3.5056578255390787</c:v>
                </c:pt>
                <c:pt idx="161">
                  <c:v>2.942045394575302</c:v>
                </c:pt>
                <c:pt idx="162">
                  <c:v>2.4497339107641736</c:v>
                </c:pt>
                <c:pt idx="163">
                  <c:v>2.0259622109547921</c:v>
                </c:pt>
                <c:pt idx="164">
                  <c:v>1.665767430088094</c:v>
                </c:pt>
                <c:pt idx="165">
                  <c:v>10.600057769559514</c:v>
                </c:pt>
                <c:pt idx="166">
                  <c:v>9.8758639216737993</c:v>
                </c:pt>
                <c:pt idx="167">
                  <c:v>9.0988263992640341</c:v>
                </c:pt>
                <c:pt idx="168">
                  <c:v>8.2840821500096027</c:v>
                </c:pt>
                <c:pt idx="169">
                  <c:v>7.4501841274303544</c:v>
                </c:pt>
                <c:pt idx="170">
                  <c:v>6.6175132430943648</c:v>
                </c:pt>
                <c:pt idx="171">
                  <c:v>5.8063314253089713</c:v>
                </c:pt>
                <c:pt idx="172">
                  <c:v>5.034858527782001</c:v>
                </c:pt>
                <c:pt idx="173">
                  <c:v>4.3177479176509328</c:v>
                </c:pt>
                <c:pt idx="174">
                  <c:v>3.6652074499775944</c:v>
                </c:pt>
                <c:pt idx="175">
                  <c:v>3.0828241285734328</c:v>
                </c:pt>
                <c:pt idx="176">
                  <c:v>2.5719804295500026</c:v>
                </c:pt>
                <c:pt idx="177">
                  <c:v>2.1306520658297901</c:v>
                </c:pt>
                <c:pt idx="178">
                  <c:v>1.7543615347119268</c:v>
                </c:pt>
                <c:pt idx="179">
                  <c:v>1.4371057829363219</c:v>
                </c:pt>
                <c:pt idx="180">
                  <c:v>10.041114819454879</c:v>
                </c:pt>
                <c:pt idx="181">
                  <c:v>9.2746144844403897</c:v>
                </c:pt>
                <c:pt idx="182">
                  <c:v>8.4667183303099467</c:v>
                </c:pt>
                <c:pt idx="183">
                  <c:v>7.6353410916924762</c:v>
                </c:pt>
                <c:pt idx="184">
                  <c:v>6.8006197393335714</c:v>
                </c:pt>
                <c:pt idx="185">
                  <c:v>5.9830153569660594</c:v>
                </c:pt>
                <c:pt idx="186">
                  <c:v>5.2013500847992225</c:v>
                </c:pt>
                <c:pt idx="187">
                  <c:v>4.4711672366781148</c:v>
                </c:pt>
                <c:pt idx="188">
                  <c:v>3.8036975701733207</c:v>
                </c:pt>
                <c:pt idx="189">
                  <c:v>3.2055327691455013</c:v>
                </c:pt>
                <c:pt idx="190">
                  <c:v>2.6789268439237901</c:v>
                </c:pt>
                <c:pt idx="191">
                  <c:v>2.2225295354829355</c:v>
                </c:pt>
                <c:pt idx="192">
                  <c:v>1.8323232018317721</c:v>
                </c:pt>
                <c:pt idx="193">
                  <c:v>1.5025684566391275</c:v>
                </c:pt>
                <c:pt idx="194">
                  <c:v>1.2266298251329315</c:v>
                </c:pt>
                <c:pt idx="195">
                  <c:v>9.420203538712304</c:v>
                </c:pt>
                <c:pt idx="196">
                  <c:v>8.6187222571994333</c:v>
                </c:pt>
                <c:pt idx="197">
                  <c:v>7.7902214880958756</c:v>
                </c:pt>
                <c:pt idx="198">
                  <c:v>6.95456117884346</c:v>
                </c:pt>
                <c:pt idx="199">
                  <c:v>6.1322940079230897</c:v>
                </c:pt>
                <c:pt idx="200">
                  <c:v>5.3426838791435776</c:v>
                </c:pt>
                <c:pt idx="201">
                  <c:v>4.6019802014475131</c:v>
                </c:pt>
                <c:pt idx="202">
                  <c:v>3.9222583495423811</c:v>
                </c:pt>
                <c:pt idx="203">
                  <c:v>3.3109633152072804</c:v>
                </c:pt>
                <c:pt idx="204">
                  <c:v>2.7711072142349753</c:v>
                </c:pt>
                <c:pt idx="205">
                  <c:v>2.3019399984168136</c:v>
                </c:pt>
                <c:pt idx="206">
                  <c:v>1.8998649890324977</c:v>
                </c:pt>
                <c:pt idx="207">
                  <c:v>1.5593947457477109</c:v>
                </c:pt>
                <c:pt idx="208">
                  <c:v>1.2740054282197948</c:v>
                </c:pt>
                <c:pt idx="209">
                  <c:v>1.0368168792770311</c:v>
                </c:pt>
                <c:pt idx="210">
                  <c:v>8.7443029488851547</c:v>
                </c:pt>
                <c:pt idx="211">
                  <c:v>7.918716775627888</c:v>
                </c:pt>
                <c:pt idx="212">
                  <c:v>7.0828186513793217</c:v>
                </c:pt>
                <c:pt idx="213">
                  <c:v>6.2571847255541426</c:v>
                </c:pt>
                <c:pt idx="214">
                  <c:v>5.4614003072770565</c:v>
                </c:pt>
                <c:pt idx="215">
                  <c:v>4.7122710914703481</c:v>
                </c:pt>
                <c:pt idx="216">
                  <c:v>4.0225626327703479</c:v>
                </c:pt>
                <c:pt idx="217">
                  <c:v>3.4004346556869738</c:v>
                </c:pt>
                <c:pt idx="218">
                  <c:v>2.8495473042001382</c:v>
                </c:pt>
                <c:pt idx="219">
                  <c:v>2.3696736384869159</c:v>
                </c:pt>
                <c:pt idx="220">
                  <c:v>1.9575920176254875</c:v>
                </c:pt>
                <c:pt idx="221">
                  <c:v>1.6080467732942831</c:v>
                </c:pt>
                <c:pt idx="222">
                  <c:v>1.3146245720076661</c:v>
                </c:pt>
                <c:pt idx="223">
                  <c:v>1.0704636156038307</c:v>
                </c:pt>
                <c:pt idx="224">
                  <c:v>0.86877107448047775</c:v>
                </c:pt>
                <c:pt idx="225">
                  <c:v>8.0245959498121788</c:v>
                </c:pt>
                <c:pt idx="226">
                  <c:v>7.1888738068884575</c:v>
                </c:pt>
                <c:pt idx="227">
                  <c:v>6.3608144398418798</c:v>
                </c:pt>
                <c:pt idx="228">
                  <c:v>5.5602360605611709</c:v>
                </c:pt>
                <c:pt idx="229">
                  <c:v>4.8043809104278505</c:v>
                </c:pt>
                <c:pt idx="230">
                  <c:v>4.1065743478126207</c:v>
                </c:pt>
                <c:pt idx="231">
                  <c:v>3.4755683792332643</c:v>
                </c:pt>
                <c:pt idx="232">
                  <c:v>2.915569466678098</c:v>
                </c:pt>
                <c:pt idx="233">
                  <c:v>2.4267988030092758</c:v>
                </c:pt>
                <c:pt idx="234">
                  <c:v>2.0063617441245163</c:v>
                </c:pt>
                <c:pt idx="235">
                  <c:v>1.6492097198091413</c:v>
                </c:pt>
                <c:pt idx="236">
                  <c:v>1.3490333072319372</c:v>
                </c:pt>
                <c:pt idx="237">
                  <c:v>1.0989950671478708</c:v>
                </c:pt>
                <c:pt idx="238">
                  <c:v>0.89227118888115975</c:v>
                </c:pt>
                <c:pt idx="239">
                  <c:v>0.72241174050176593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7F-4A0E-9E3F-34D2FBC0E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Non-competitive'!$AO$20:$AO$34</c:f>
              <c:numCache>
                <c:formatCode>General</c:formatCode>
                <c:ptCount val="15"/>
                <c:pt idx="0">
                  <c:v>13.63635100948359</c:v>
                </c:pt>
                <c:pt idx="1">
                  <c:v>13.333324710954384</c:v>
                </c:pt>
                <c:pt idx="2">
                  <c:v>12.972968892372833</c:v>
                </c:pt>
                <c:pt idx="3">
                  <c:v>12.549020564050068</c:v>
                </c:pt>
                <c:pt idx="4">
                  <c:v>12.056521305101461</c:v>
                </c:pt>
                <c:pt idx="5">
                  <c:v>11.492716890734659</c:v>
                </c:pt>
                <c:pt idx="6">
                  <c:v>10.858018987273772</c:v>
                </c:pt>
                <c:pt idx="7">
                  <c:v>10.156864033134418</c:v>
                </c:pt>
                <c:pt idx="8">
                  <c:v>9.3982507363874177</c:v>
                </c:pt>
                <c:pt idx="9">
                  <c:v>8.5957345169841375</c:v>
                </c:pt>
                <c:pt idx="10">
                  <c:v>7.7667332511315879</c:v>
                </c:pt>
                <c:pt idx="11">
                  <c:v>6.9311538038674314</c:v>
                </c:pt>
                <c:pt idx="12">
                  <c:v>6.1095397366749227</c:v>
                </c:pt>
                <c:pt idx="13">
                  <c:v>5.321091683240442</c:v>
                </c:pt>
                <c:pt idx="14">
                  <c:v>4.5819540220361112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70-4238-8941-2D086BBFAEF6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Non-competitive'!$AP$20:$AP$34</c:f>
              <c:numCache>
                <c:formatCode>General</c:formatCode>
                <c:ptCount val="15"/>
                <c:pt idx="0">
                  <c:v>13.229460568995581</c:v>
                </c:pt>
                <c:pt idx="1">
                  <c:v>12.850272179151734</c:v>
                </c:pt>
                <c:pt idx="2">
                  <c:v>12.405796935785171</c:v>
                </c:pt>
                <c:pt idx="3">
                  <c:v>11.891649853063681</c:v>
                </c:pt>
                <c:pt idx="4">
                  <c:v>11.305944016932481</c:v>
                </c:pt>
                <c:pt idx="5">
                  <c:v>10.650241419650685</c:v>
                </c:pt>
                <c:pt idx="6">
                  <c:v>9.9303381844911893</c:v>
                </c:pt>
                <c:pt idx="7">
                  <c:v>9.1566576623082572</c:v>
                </c:pt>
                <c:pt idx="8">
                  <c:v>8.3440438239276418</c:v>
                </c:pt>
                <c:pt idx="9">
                  <c:v>7.5108494890160022</c:v>
                </c:pt>
                <c:pt idx="10">
                  <c:v>6.6773866013476315</c:v>
                </c:pt>
                <c:pt idx="11">
                  <c:v>5.8639931451290277</c:v>
                </c:pt>
                <c:pt idx="12">
                  <c:v>5.0890948411581212</c:v>
                </c:pt>
                <c:pt idx="13">
                  <c:v>4.3676414939558983</c:v>
                </c:pt>
                <c:pt idx="14">
                  <c:v>3.7101769407823366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70-4238-8941-2D086BBFAEF6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Non-competitive'!$AQ$20:$AQ$34</c:f>
              <c:numCache>
                <c:formatCode>General</c:formatCode>
                <c:ptCount val="15"/>
                <c:pt idx="0">
                  <c:v>13.131503948813847</c:v>
                </c:pt>
                <c:pt idx="1">
                  <c:v>12.734928861520123</c:v>
                </c:pt>
                <c:pt idx="2">
                  <c:v>12.271669069327043</c:v>
                </c:pt>
                <c:pt idx="3">
                  <c:v>11.737929272403134</c:v>
                </c:pt>
                <c:pt idx="4">
                  <c:v>11.132678131390897</c:v>
                </c:pt>
                <c:pt idx="5">
                  <c:v>10.458574544874038</c:v>
                </c:pt>
                <c:pt idx="6">
                  <c:v>9.7226683329539298</c:v>
                </c:pt>
                <c:pt idx="7">
                  <c:v>8.9366465740427365</c:v>
                </c:pt>
                <c:pt idx="8">
                  <c:v>8.1164375178224955</c:v>
                </c:pt>
                <c:pt idx="9">
                  <c:v>7.2811086296482763</c:v>
                </c:pt>
                <c:pt idx="10">
                  <c:v>6.4511791917315966</c:v>
                </c:pt>
                <c:pt idx="11">
                  <c:v>5.6466455659128671</c:v>
                </c:pt>
                <c:pt idx="12">
                  <c:v>4.8851111158271499</c:v>
                </c:pt>
                <c:pt idx="13">
                  <c:v>4.1803781207704942</c:v>
                </c:pt>
                <c:pt idx="14">
                  <c:v>3.5417125782391969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670-4238-8941-2D086BBFAEF6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Non-competitive'!$AR$20:$AR$34</c:f>
              <c:numCache>
                <c:formatCode>General</c:formatCode>
                <c:ptCount val="15"/>
                <c:pt idx="0">
                  <c:v>13.01107940871761</c:v>
                </c:pt>
                <c:pt idx="1">
                  <c:v>12.593629230256584</c:v>
                </c:pt>
                <c:pt idx="2">
                  <c:v>12.108033402102874</c:v>
                </c:pt>
                <c:pt idx="3">
                  <c:v>11.551278424049753</c:v>
                </c:pt>
                <c:pt idx="4">
                  <c:v>10.923423529546278</c:v>
                </c:pt>
                <c:pt idx="5">
                  <c:v>10.228478756463842</c:v>
                </c:pt>
                <c:pt idx="6">
                  <c:v>9.4749843472533026</c:v>
                </c:pt>
                <c:pt idx="7">
                  <c:v>8.6760669231452479</c:v>
                </c:pt>
                <c:pt idx="8">
                  <c:v>7.8488154960467433</c:v>
                </c:pt>
                <c:pt idx="9">
                  <c:v>7.0129689351572644</c:v>
                </c:pt>
                <c:pt idx="10">
                  <c:v>6.189096944718103</c:v>
                </c:pt>
                <c:pt idx="11">
                  <c:v>5.3966151657227339</c:v>
                </c:pt>
                <c:pt idx="12">
                  <c:v>4.6520297926559655</c:v>
                </c:pt>
                <c:pt idx="13">
                  <c:v>3.9677316572665515</c:v>
                </c:pt>
                <c:pt idx="14">
                  <c:v>3.3514902908556912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670-4238-8941-2D086BBFAEF6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Non-competitive'!$AS$20:$AS$34</c:f>
              <c:numCache>
                <c:formatCode>General</c:formatCode>
                <c:ptCount val="15"/>
                <c:pt idx="0">
                  <c:v>12.863619578737289</c:v>
                </c:pt>
                <c:pt idx="1">
                  <c:v>12.421353758117966</c:v>
                </c:pt>
                <c:pt idx="2">
                  <c:v>11.909525046565808</c:v>
                </c:pt>
                <c:pt idx="3">
                  <c:v>11.32614976076891</c:v>
                </c:pt>
                <c:pt idx="4">
                  <c:v>10.672663566526046</c:v>
                </c:pt>
                <c:pt idx="5">
                  <c:v>9.954715573157058</c:v>
                </c:pt>
                <c:pt idx="6">
                  <c:v>9.1825778041556312</c:v>
                </c:pt>
                <c:pt idx="7">
                  <c:v>8.3709605880078204</c:v>
                </c:pt>
                <c:pt idx="8">
                  <c:v>7.5381237791242501</c:v>
                </c:pt>
                <c:pt idx="9">
                  <c:v>6.7043447534902105</c:v>
                </c:pt>
                <c:pt idx="10">
                  <c:v>5.8899922467545149</c:v>
                </c:pt>
                <c:pt idx="11">
                  <c:v>5.1135818788262224</c:v>
                </c:pt>
                <c:pt idx="12">
                  <c:v>4.3901952862262554</c:v>
                </c:pt>
                <c:pt idx="13">
                  <c:v>3.7305272119652528</c:v>
                </c:pt>
                <c:pt idx="14">
                  <c:v>3.1406390663923527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670-4238-8941-2D086BBFAEF6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Non-competitive'!$AT$20:$AT$34</c:f>
              <c:numCache>
                <c:formatCode>General</c:formatCode>
                <c:ptCount val="15"/>
                <c:pt idx="0">
                  <c:v>12.683929444978506</c:v>
                </c:pt>
                <c:pt idx="1">
                  <c:v>12.2125260784922</c:v>
                </c:pt>
                <c:pt idx="2">
                  <c:v>11.670359061786645</c:v>
                </c:pt>
                <c:pt idx="3">
                  <c:v>11.056785702733499</c:v>
                </c:pt>
                <c:pt idx="4">
                  <c:v>10.374952116223419</c:v>
                </c:pt>
                <c:pt idx="5">
                  <c:v>9.6324522562565651</c:v>
                </c:pt>
                <c:pt idx="6">
                  <c:v>8.8415067366620548</c:v>
                </c:pt>
                <c:pt idx="7">
                  <c:v>8.0184837386847363</c:v>
                </c:pt>
                <c:pt idx="8">
                  <c:v>7.1827180791639087</c:v>
                </c:pt>
                <c:pt idx="9">
                  <c:v>6.3547716588042675</c:v>
                </c:pt>
                <c:pt idx="10">
                  <c:v>5.5544501344218187</c:v>
                </c:pt>
                <c:pt idx="11">
                  <c:v>4.7989706817896698</c:v>
                </c:pt>
                <c:pt idx="12">
                  <c:v>4.1016257776170386</c:v>
                </c:pt>
                <c:pt idx="13">
                  <c:v>3.4711321567627191</c:v>
                </c:pt>
                <c:pt idx="14">
                  <c:v>2.9116633948444273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670-4238-8941-2D086BBFAEF6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Non-competitive'!$AU$20:$AU$34</c:f>
              <c:numCache>
                <c:formatCode>General</c:formatCode>
                <c:ptCount val="15"/>
                <c:pt idx="0">
                  <c:v>12.466255188466238</c:v>
                </c:pt>
                <c:pt idx="1">
                  <c:v>11.961162394911817</c:v>
                </c:pt>
                <c:pt idx="2">
                  <c:v>11.384578979020175</c:v>
                </c:pt>
                <c:pt idx="3">
                  <c:v>10.737577765624362</c:v>
                </c:pt>
                <c:pt idx="4">
                  <c:v>10.02538249566676</c:v>
                </c:pt>
                <c:pt idx="5">
                  <c:v>9.2578236524080317</c:v>
                </c:pt>
                <c:pt idx="6">
                  <c:v>8.4492171770831686</c:v>
                </c:pt>
                <c:pt idx="7">
                  <c:v>7.617542963272979</c:v>
                </c:pt>
                <c:pt idx="8">
                  <c:v>6.7829659598995971</c:v>
                </c:pt>
                <c:pt idx="9">
                  <c:v>5.9659324882221032</c:v>
                </c:pt>
                <c:pt idx="10">
                  <c:v>5.1852101796637946</c:v>
                </c:pt>
                <c:pt idx="11">
                  <c:v>4.4562586409547356</c:v>
                </c:pt>
                <c:pt idx="12">
                  <c:v>3.7902104804174344</c:v>
                </c:pt>
                <c:pt idx="13">
                  <c:v>3.1935596037930289</c:v>
                </c:pt>
                <c:pt idx="14">
                  <c:v>2.6684741696256125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670-4238-8941-2D086BBFAEF6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Non-competitive'!$AV$20:$AV$34</c:f>
              <c:numCache>
                <c:formatCode>General</c:formatCode>
                <c:ptCount val="15"/>
                <c:pt idx="0">
                  <c:v>12.204448094629019</c:v>
                </c:pt>
                <c:pt idx="1">
                  <c:v>11.661143787146088</c:v>
                </c:pt>
                <c:pt idx="2">
                  <c:v>11.046451442539578</c:v>
                </c:pt>
                <c:pt idx="3">
                  <c:v>10.363583658124604</c:v>
                </c:pt>
                <c:pt idx="4">
                  <c:v>9.6202080384725974</c:v>
                </c:pt>
                <c:pt idx="5">
                  <c:v>8.828616704141302</c:v>
                </c:pt>
                <c:pt idx="6">
                  <c:v>8.0052359396879318</c:v>
                </c:pt>
                <c:pt idx="7">
                  <c:v>7.1694347513368148</c:v>
                </c:pt>
                <c:pt idx="8">
                  <c:v>6.3417786172056223</c:v>
                </c:pt>
                <c:pt idx="9">
                  <c:v>5.5420454341970693</c:v>
                </c:pt>
                <c:pt idx="10">
                  <c:v>4.78739877105175</c:v>
                </c:pt>
                <c:pt idx="11">
                  <c:v>4.091061562690796</c:v>
                </c:pt>
                <c:pt idx="12">
                  <c:v>3.4616764271487734</c:v>
                </c:pt>
                <c:pt idx="13">
                  <c:v>2.9033481792888463</c:v>
                </c:pt>
                <c:pt idx="14">
                  <c:v>2.4162140586499086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670-4238-8941-2D086BBFAEF6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Non-competitive'!$AW$20:$AW$34</c:f>
              <c:numCache>
                <c:formatCode>General</c:formatCode>
                <c:ptCount val="15"/>
                <c:pt idx="0">
                  <c:v>11.892257570429106</c:v>
                </c:pt>
                <c:pt idx="1">
                  <c:v>11.306641976180556</c:v>
                </c:pt>
                <c:pt idx="2">
                  <c:v>10.651025636065818</c:v>
                </c:pt>
                <c:pt idx="3">
                  <c:v>9.9311991346057091</c:v>
                </c:pt>
                <c:pt idx="4">
                  <c:v>9.1575801098351768</c:v>
                </c:pt>
                <c:pt idx="5">
                  <c:v>8.3450074719939167</c:v>
                </c:pt>
                <c:pt idx="6">
                  <c:v>7.5118304961863256</c:v>
                </c:pt>
                <c:pt idx="7">
                  <c:v>6.6783597638271326</c:v>
                </c:pt>
                <c:pt idx="8">
                  <c:v>5.8649343406523471</c:v>
                </c:pt>
                <c:pt idx="9">
                  <c:v>5.089983244657903</c:v>
                </c:pt>
                <c:pt idx="10">
                  <c:v>4.3684611522676828</c:v>
                </c:pt>
                <c:pt idx="11">
                  <c:v>3.7109174955880859</c:v>
                </c:pt>
                <c:pt idx="12">
                  <c:v>3.123271403546906</c:v>
                </c:pt>
                <c:pt idx="13">
                  <c:v>2.607190954045115</c:v>
                </c:pt>
                <c:pt idx="14">
                  <c:v>2.1608708017863525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4670-4238-8941-2D086BBFAEF6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Non-competitive'!$AX$20:$AX$34</c:f>
              <c:numCache>
                <c:formatCode>General</c:formatCode>
                <c:ptCount val="15"/>
                <c:pt idx="0">
                  <c:v>11.523783710583215</c:v>
                </c:pt>
                <c:pt idx="1">
                  <c:v>10.892715247378034</c:v>
                </c:pt>
                <c:pt idx="2">
                  <c:v>10.194849006489456</c:v>
                </c:pt>
                <c:pt idx="3">
                  <c:v>9.4389403902153237</c:v>
                </c:pt>
                <c:pt idx="4">
                  <c:v>8.6383180557971109</c:v>
                </c:pt>
                <c:pt idx="5">
                  <c:v>7.8102269422392645</c:v>
                </c:pt>
                <c:pt idx="6">
                  <c:v>6.9744869018022104</c:v>
                </c:pt>
                <c:pt idx="7">
                  <c:v>6.1516576415110089</c:v>
                </c:pt>
                <c:pt idx="8">
                  <c:v>5.361055826901322</c:v>
                </c:pt>
                <c:pt idx="9">
                  <c:v>4.6190190717928283</c:v>
                </c:pt>
                <c:pt idx="10">
                  <c:v>3.9377305181632649</c:v>
                </c:pt>
                <c:pt idx="11">
                  <c:v>3.3247456231151933</c:v>
                </c:pt>
                <c:pt idx="12">
                  <c:v>2.7831758240473512</c:v>
                </c:pt>
                <c:pt idx="13">
                  <c:v>2.3123506101539526</c:v>
                </c:pt>
                <c:pt idx="14">
                  <c:v>1.908729810518635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4670-4238-8941-2D086BBFAEF6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Non-competitive'!$AY$20:$AY$34</c:f>
              <c:numCache>
                <c:formatCode>General</c:formatCode>
                <c:ptCount val="15"/>
                <c:pt idx="0">
                  <c:v>11.09410421355626</c:v>
                </c:pt>
                <c:pt idx="1">
                  <c:v>10.416061114225437</c:v>
                </c:pt>
                <c:pt idx="2">
                  <c:v>9.6767858070581418</c:v>
                </c:pt>
                <c:pt idx="3">
                  <c:v>8.8882374314692978</c:v>
                </c:pt>
                <c:pt idx="4">
                  <c:v>8.0665698969630846</c:v>
                </c:pt>
                <c:pt idx="5">
                  <c:v>7.2309895320874737</c:v>
                </c:pt>
                <c:pt idx="6">
                  <c:v>6.402040624813389</c:v>
                </c:pt>
                <c:pt idx="7">
                  <c:v>5.5996256292706184</c:v>
                </c:pt>
                <c:pt idx="8">
                  <c:v>4.8411537267670885</c:v>
                </c:pt>
                <c:pt idx="9">
                  <c:v>4.1401689570975675</c:v>
                </c:pt>
                <c:pt idx="10">
                  <c:v>3.5056578255390787</c:v>
                </c:pt>
                <c:pt idx="11">
                  <c:v>2.942045394575302</c:v>
                </c:pt>
                <c:pt idx="12">
                  <c:v>2.4497339107641736</c:v>
                </c:pt>
                <c:pt idx="13">
                  <c:v>2.0259622109547921</c:v>
                </c:pt>
                <c:pt idx="14">
                  <c:v>1.665767430088094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4670-4238-8941-2D086BBFAEF6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Non-competitive'!$AZ$20:$AZ$34</c:f>
              <c:numCache>
                <c:formatCode>General</c:formatCode>
                <c:ptCount val="15"/>
                <c:pt idx="0">
                  <c:v>10.600057769559514</c:v>
                </c:pt>
                <c:pt idx="1">
                  <c:v>9.8758639216737993</c:v>
                </c:pt>
                <c:pt idx="2">
                  <c:v>9.0988263992640341</c:v>
                </c:pt>
                <c:pt idx="3">
                  <c:v>8.2840821500096027</c:v>
                </c:pt>
                <c:pt idx="4">
                  <c:v>7.4501841274303544</c:v>
                </c:pt>
                <c:pt idx="5">
                  <c:v>6.6175132430943648</c:v>
                </c:pt>
                <c:pt idx="6">
                  <c:v>5.8063314253089713</c:v>
                </c:pt>
                <c:pt idx="7">
                  <c:v>5.034858527782001</c:v>
                </c:pt>
                <c:pt idx="8">
                  <c:v>4.3177479176509328</c:v>
                </c:pt>
                <c:pt idx="9">
                  <c:v>3.6652074499775944</c:v>
                </c:pt>
                <c:pt idx="10">
                  <c:v>3.0828241285734328</c:v>
                </c:pt>
                <c:pt idx="11">
                  <c:v>2.5719804295500026</c:v>
                </c:pt>
                <c:pt idx="12">
                  <c:v>2.1306520658297901</c:v>
                </c:pt>
                <c:pt idx="13">
                  <c:v>1.7543615347119268</c:v>
                </c:pt>
                <c:pt idx="14">
                  <c:v>1.4371057829363219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4670-4238-8941-2D086BBFAEF6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Non-competitive'!$BA$20:$BA$34</c:f>
              <c:numCache>
                <c:formatCode>General</c:formatCode>
                <c:ptCount val="15"/>
                <c:pt idx="0">
                  <c:v>10.041114819454879</c:v>
                </c:pt>
                <c:pt idx="1">
                  <c:v>9.2746144844403897</c:v>
                </c:pt>
                <c:pt idx="2">
                  <c:v>8.4667183303099467</c:v>
                </c:pt>
                <c:pt idx="3">
                  <c:v>7.6353410916924762</c:v>
                </c:pt>
                <c:pt idx="4">
                  <c:v>6.8006197393335714</c:v>
                </c:pt>
                <c:pt idx="5">
                  <c:v>5.9830153569660594</c:v>
                </c:pt>
                <c:pt idx="6">
                  <c:v>5.2013500847992225</c:v>
                </c:pt>
                <c:pt idx="7">
                  <c:v>4.4711672366781148</c:v>
                </c:pt>
                <c:pt idx="8">
                  <c:v>3.8036975701733207</c:v>
                </c:pt>
                <c:pt idx="9">
                  <c:v>3.2055327691455013</c:v>
                </c:pt>
                <c:pt idx="10">
                  <c:v>2.6789268439237901</c:v>
                </c:pt>
                <c:pt idx="11">
                  <c:v>2.2225295354829355</c:v>
                </c:pt>
                <c:pt idx="12">
                  <c:v>1.8323232018317721</c:v>
                </c:pt>
                <c:pt idx="13">
                  <c:v>1.5025684566391275</c:v>
                </c:pt>
                <c:pt idx="14">
                  <c:v>1.2266298251329315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4670-4238-8941-2D086BBFAEF6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Non-competitive'!$BB$20:$BB$34</c:f>
              <c:numCache>
                <c:formatCode>General</c:formatCode>
                <c:ptCount val="15"/>
                <c:pt idx="0">
                  <c:v>9.420203538712304</c:v>
                </c:pt>
                <c:pt idx="1">
                  <c:v>8.6187222571994333</c:v>
                </c:pt>
                <c:pt idx="2">
                  <c:v>7.7902214880958756</c:v>
                </c:pt>
                <c:pt idx="3">
                  <c:v>6.95456117884346</c:v>
                </c:pt>
                <c:pt idx="4">
                  <c:v>6.1322940079230897</c:v>
                </c:pt>
                <c:pt idx="5">
                  <c:v>5.3426838791435776</c:v>
                </c:pt>
                <c:pt idx="6">
                  <c:v>4.6019802014475131</c:v>
                </c:pt>
                <c:pt idx="7">
                  <c:v>3.9222583495423811</c:v>
                </c:pt>
                <c:pt idx="8">
                  <c:v>3.3109633152072804</c:v>
                </c:pt>
                <c:pt idx="9">
                  <c:v>2.7711072142349753</c:v>
                </c:pt>
                <c:pt idx="10">
                  <c:v>2.3019399984168136</c:v>
                </c:pt>
                <c:pt idx="11">
                  <c:v>1.8998649890324977</c:v>
                </c:pt>
                <c:pt idx="12">
                  <c:v>1.5593947457477109</c:v>
                </c:pt>
                <c:pt idx="13">
                  <c:v>1.2740054282197948</c:v>
                </c:pt>
                <c:pt idx="14">
                  <c:v>1.0368168792770311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4670-4238-8941-2D086BBFAEF6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Non-competitive'!$BC$20:$BC$34</c:f>
              <c:numCache>
                <c:formatCode>General</c:formatCode>
                <c:ptCount val="15"/>
                <c:pt idx="0">
                  <c:v>8.7443029488851547</c:v>
                </c:pt>
                <c:pt idx="1">
                  <c:v>7.918716775627888</c:v>
                </c:pt>
                <c:pt idx="2">
                  <c:v>7.0828186513793217</c:v>
                </c:pt>
                <c:pt idx="3">
                  <c:v>6.2571847255541426</c:v>
                </c:pt>
                <c:pt idx="4">
                  <c:v>5.4614003072770565</c:v>
                </c:pt>
                <c:pt idx="5">
                  <c:v>4.7122710914703481</c:v>
                </c:pt>
                <c:pt idx="6">
                  <c:v>4.0225626327703479</c:v>
                </c:pt>
                <c:pt idx="7">
                  <c:v>3.4004346556869738</c:v>
                </c:pt>
                <c:pt idx="8">
                  <c:v>2.8495473042001382</c:v>
                </c:pt>
                <c:pt idx="9">
                  <c:v>2.3696736384869159</c:v>
                </c:pt>
                <c:pt idx="10">
                  <c:v>1.9575920176254875</c:v>
                </c:pt>
                <c:pt idx="11">
                  <c:v>1.6080467732942831</c:v>
                </c:pt>
                <c:pt idx="12">
                  <c:v>1.3146245720076661</c:v>
                </c:pt>
                <c:pt idx="13">
                  <c:v>1.0704636156038307</c:v>
                </c:pt>
                <c:pt idx="14">
                  <c:v>0.86877107448047775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4670-4238-8941-2D086BBFAEF6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Non-competitive'!$BD$20:$BD$34</c:f>
              <c:numCache>
                <c:formatCode>General</c:formatCode>
                <c:ptCount val="15"/>
                <c:pt idx="0">
                  <c:v>8.0245959498121788</c:v>
                </c:pt>
                <c:pt idx="1">
                  <c:v>7.1888738068884575</c:v>
                </c:pt>
                <c:pt idx="2">
                  <c:v>6.3608144398418798</c:v>
                </c:pt>
                <c:pt idx="3">
                  <c:v>5.5602360605611709</c:v>
                </c:pt>
                <c:pt idx="4">
                  <c:v>4.8043809104278505</c:v>
                </c:pt>
                <c:pt idx="5">
                  <c:v>4.1065743478126207</c:v>
                </c:pt>
                <c:pt idx="6">
                  <c:v>3.4755683792332643</c:v>
                </c:pt>
                <c:pt idx="7">
                  <c:v>2.915569466678098</c:v>
                </c:pt>
                <c:pt idx="8">
                  <c:v>2.4267988030092758</c:v>
                </c:pt>
                <c:pt idx="9">
                  <c:v>2.0063617441245163</c:v>
                </c:pt>
                <c:pt idx="10">
                  <c:v>1.6492097198091413</c:v>
                </c:pt>
                <c:pt idx="11">
                  <c:v>1.3490333072319372</c:v>
                </c:pt>
                <c:pt idx="12">
                  <c:v>1.0989950671478708</c:v>
                </c:pt>
                <c:pt idx="13">
                  <c:v>0.89227118888115975</c:v>
                </c:pt>
                <c:pt idx="14">
                  <c:v>0.72241174050176593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4670-4238-8941-2D086BBFAEF6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Non-competitive'!$BE$20:$BE$34</c:f>
              <c:numCache>
                <c:formatCode>General</c:formatCode>
                <c:ptCount val="15"/>
                <c:pt idx="0">
                  <c:v>13.636363636363631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12.056514913657766</c:v>
                </c:pt>
                <c:pt idx="5">
                  <c:v>11.492704826038159</c:v>
                </c:pt>
                <c:pt idx="6">
                  <c:v>10.858001237076961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8.5957025422089295</c:v>
                </c:pt>
                <c:pt idx="10">
                  <c:v>7.7666984258113709</c:v>
                </c:pt>
                <c:pt idx="11">
                  <c:v>6.931117387333301</c:v>
                </c:pt>
                <c:pt idx="12">
                  <c:v>6.109503010449167</c:v>
                </c:pt>
                <c:pt idx="13">
                  <c:v>5.3210558298418222</c:v>
                </c:pt>
                <c:pt idx="14">
                  <c:v>4.5819200275316785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4670-4238-8941-2D086BBFAEF6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Non-competitive'!$BF$20:$BF$34</c:f>
              <c:numCache>
                <c:formatCode>General</c:formatCode>
                <c:ptCount val="15"/>
                <c:pt idx="0">
                  <c:v>13.229483335473507</c:v>
                </c:pt>
                <c:pt idx="1">
                  <c:v>12.850289150718007</c:v>
                </c:pt>
                <c:pt idx="2">
                  <c:v>12.405807501065595</c:v>
                </c:pt>
                <c:pt idx="3">
                  <c:v>11.891653528026701</c:v>
                </c:pt>
                <c:pt idx="4">
                  <c:v>11.305940522438981</c:v>
                </c:pt>
                <c:pt idx="5">
                  <c:v>10.650230757945636</c:v>
                </c:pt>
                <c:pt idx="6">
                  <c:v>9.9303206989454864</c:v>
                </c:pt>
                <c:pt idx="7">
                  <c:v>9.1566340626958276</c:v>
                </c:pt>
                <c:pt idx="8">
                  <c:v>8.344015162968498</c:v>
                </c:pt>
                <c:pt idx="9">
                  <c:v>7.5108170856996024</c:v>
                </c:pt>
                <c:pt idx="10">
                  <c:v>6.6773519204436456</c:v>
                </c:pt>
                <c:pt idx="11">
                  <c:v>5.8639576551556321</c:v>
                </c:pt>
                <c:pt idx="12">
                  <c:v>5.0890598792798167</c:v>
                </c:pt>
                <c:pt idx="13">
                  <c:v>4.3676081630361505</c:v>
                </c:pt>
                <c:pt idx="14">
                  <c:v>3.7101460529194172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4670-4238-8941-2D086BBFAEF6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Non-competitive'!$BG$20:$BG$34</c:f>
              <c:numCache>
                <c:formatCode>General</c:formatCode>
                <c:ptCount val="15"/>
                <c:pt idx="0">
                  <c:v>13.131529059732367</c:v>
                </c:pt>
                <c:pt idx="1">
                  <c:v>12.734947730397778</c:v>
                </c:pt>
                <c:pt idx="2">
                  <c:v>12.271681079064933</c:v>
                </c:pt>
                <c:pt idx="3">
                  <c:v>11.737933957260276</c:v>
                </c:pt>
                <c:pt idx="4">
                  <c:v>11.132675258500237</c:v>
                </c:pt>
                <c:pt idx="5">
                  <c:v>10.45856419089974</c:v>
                </c:pt>
                <c:pt idx="6">
                  <c:v>9.722650938693647</c:v>
                </c:pt>
                <c:pt idx="7">
                  <c:v>8.9366229589646355</c:v>
                </c:pt>
                <c:pt idx="8">
                  <c:v>8.1164088418431639</c:v>
                </c:pt>
                <c:pt idx="9">
                  <c:v>7.2810763010472588</c:v>
                </c:pt>
                <c:pt idx="10">
                  <c:v>6.4511447347411348</c:v>
                </c:pt>
                <c:pt idx="11">
                  <c:v>5.6466104734594706</c:v>
                </c:pt>
                <c:pt idx="12">
                  <c:v>4.8850767168043854</c:v>
                </c:pt>
                <c:pt idx="13">
                  <c:v>4.1803454854312205</c:v>
                </c:pt>
                <c:pt idx="14">
                  <c:v>3.5416824728264564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4670-4238-8941-2D086BBFAEF6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Non-competitive'!$BH$20:$BH$34</c:f>
              <c:numCache>
                <c:formatCode>General</c:formatCode>
                <c:ptCount val="15"/>
                <c:pt idx="0">
                  <c:v>13.011107350435086</c:v>
                </c:pt>
                <c:pt idx="1">
                  <c:v>12.593650372807305</c:v>
                </c:pt>
                <c:pt idx="2">
                  <c:v>12.108047127935007</c:v>
                </c:pt>
                <c:pt idx="3">
                  <c:v>11.551284297911911</c:v>
                </c:pt>
                <c:pt idx="4">
                  <c:v>10.923421383798091</c:v>
                </c:pt>
                <c:pt idx="5">
                  <c:v>10.228468766310893</c:v>
                </c:pt>
                <c:pt idx="6">
                  <c:v>9.4749670771940977</c:v>
                </c:pt>
                <c:pt idx="7">
                  <c:v>8.6760433268516675</c:v>
                </c:pt>
                <c:pt idx="8">
                  <c:v>7.8487868595730657</c:v>
                </c:pt>
                <c:pt idx="9">
                  <c:v>7.0129367668991893</c:v>
                </c:pt>
                <c:pt idx="10">
                  <c:v>6.1890628305458018</c:v>
                </c:pt>
                <c:pt idx="11">
                  <c:v>5.3965806179659337</c:v>
                </c:pt>
                <c:pt idx="12">
                  <c:v>4.651996122499888</c:v>
                </c:pt>
                <c:pt idx="13">
                  <c:v>3.9676998914714923</c:v>
                </c:pt>
                <c:pt idx="14">
                  <c:v>3.3514611398555374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4670-4238-8941-2D086BBFAEF6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Non-competitive'!$BI$20:$BI$34</c:f>
              <c:numCache>
                <c:formatCode>General</c:formatCode>
                <c:ptCount val="15"/>
                <c:pt idx="0">
                  <c:v>12.863650909596135</c:v>
                </c:pt>
                <c:pt idx="1">
                  <c:v>12.421377597399996</c:v>
                </c:pt>
                <c:pt idx="2">
                  <c:v>11.909540786136496</c:v>
                </c:pt>
                <c:pt idx="3">
                  <c:v>11.326157014421755</c:v>
                </c:pt>
                <c:pt idx="4">
                  <c:v>10.672662258177567</c:v>
                </c:pt>
                <c:pt idx="5">
                  <c:v>9.9547060078987872</c:v>
                </c:pt>
                <c:pt idx="6">
                  <c:v>9.1825607021848228</c:v>
                </c:pt>
                <c:pt idx="7">
                  <c:v>8.3709370648423036</c:v>
                </c:pt>
                <c:pt idx="8">
                  <c:v>7.5380952660151577</c:v>
                </c:pt>
                <c:pt idx="9">
                  <c:v>6.7043128673042691</c:v>
                </c:pt>
                <c:pt idx="10">
                  <c:v>5.8899586332103793</c:v>
                </c:pt>
                <c:pt idx="11">
                  <c:v>5.113548060505801</c:v>
                </c:pt>
                <c:pt idx="12">
                  <c:v>4.3901625438930338</c:v>
                </c:pt>
                <c:pt idx="13">
                  <c:v>3.7304965161168209</c:v>
                </c:pt>
                <c:pt idx="14">
                  <c:v>3.1406110611900919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4670-4238-8941-2D086BBFAEF6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Non-competitive'!$BJ$20:$BJ$34</c:f>
              <c:numCache>
                <c:formatCode>General</c:formatCode>
                <c:ptCount val="15"/>
                <c:pt idx="0">
                  <c:v>12.683964790899816</c:v>
                </c:pt>
                <c:pt idx="1">
                  <c:v>12.212553075630407</c:v>
                </c:pt>
                <c:pt idx="2">
                  <c:v>11.670377128416446</c:v>
                </c:pt>
                <c:pt idx="3">
                  <c:v>11.056794529234148</c:v>
                </c:pt>
                <c:pt idx="4">
                  <c:v>10.374951753980362</c:v>
                </c:pt>
                <c:pt idx="5">
                  <c:v>9.6324431800662129</c:v>
                </c:pt>
                <c:pt idx="6">
                  <c:v>8.8414898601155656</c:v>
                </c:pt>
                <c:pt idx="7">
                  <c:v>8.0184603686702793</c:v>
                </c:pt>
                <c:pt idx="8">
                  <c:v>7.1826898092856775</c:v>
                </c:pt>
                <c:pt idx="9">
                  <c:v>6.3547402181714467</c:v>
                </c:pt>
                <c:pt idx="10">
                  <c:v>5.5544172212633773</c:v>
                </c:pt>
                <c:pt idx="11">
                  <c:v>4.7989378149166351</c:v>
                </c:pt>
                <c:pt idx="12">
                  <c:v>4.1015941914933034</c:v>
                </c:pt>
                <c:pt idx="13">
                  <c:v>3.4711027516513022</c:v>
                </c:pt>
                <c:pt idx="14">
                  <c:v>2.9116367385893978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4670-4238-8941-2D086BBFAEF6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Non-competitive'!$BK$20:$BK$34</c:f>
              <c:numCache>
                <c:formatCode>General</c:formatCode>
                <c:ptCount val="15"/>
                <c:pt idx="0">
                  <c:v>12.466295229202256</c:v>
                </c:pt>
                <c:pt idx="1">
                  <c:v>11.961193031720541</c:v>
                </c:pt>
                <c:pt idx="2">
                  <c:v>11.38459968419704</c:v>
                </c:pt>
                <c:pt idx="3">
                  <c:v>10.737588345917187</c:v>
                </c:pt>
                <c:pt idx="4">
                  <c:v>10.025383177696218</c:v>
                </c:pt>
                <c:pt idx="5">
                  <c:v>9.257815129665973</c:v>
                </c:pt>
                <c:pt idx="6">
                  <c:v>8.4492005989081775</c:v>
                </c:pt>
                <c:pt idx="7">
                  <c:v>7.6175198569616844</c:v>
                </c:pt>
                <c:pt idx="8">
                  <c:v>6.7829380938113442</c:v>
                </c:pt>
                <c:pt idx="9">
                  <c:v>5.965901700491731</c:v>
                </c:pt>
                <c:pt idx="10">
                  <c:v>5.1851782068116563</c:v>
                </c:pt>
                <c:pt idx="11">
                  <c:v>4.4562269789973694</c:v>
                </c:pt>
                <c:pt idx="12">
                  <c:v>3.7901802992623943</c:v>
                </c:pt>
                <c:pt idx="13">
                  <c:v>3.1935317195219377</c:v>
                </c:pt>
                <c:pt idx="14">
                  <c:v>2.6684490653805009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4670-4238-8941-2D086BBFAEF6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Non-competitive'!$BL$20:$BL$34</c:f>
              <c:numCache>
                <c:formatCode>General</c:formatCode>
                <c:ptCount val="15"/>
                <c:pt idx="0">
                  <c:v>12.204493536800637</c:v>
                </c:pt>
                <c:pt idx="1">
                  <c:v>11.661178537307874</c:v>
                </c:pt>
                <c:pt idx="2">
                  <c:v>11.046475069805222</c:v>
                </c:pt>
                <c:pt idx="3">
                  <c:v>10.363596141287701</c:v>
                </c:pt>
                <c:pt idx="4">
                  <c:v>9.6202098408271493</c:v>
                </c:pt>
                <c:pt idx="5">
                  <c:v>8.8286087955368817</c:v>
                </c:pt>
                <c:pt idx="6">
                  <c:v>8.0052197496564759</c:v>
                </c:pt>
                <c:pt idx="7">
                  <c:v>7.1694120524699487</c:v>
                </c:pt>
                <c:pt idx="8">
                  <c:v>6.3417513567912511</c:v>
                </c:pt>
                <c:pt idx="9">
                  <c:v>5.5420155469566028</c:v>
                </c:pt>
                <c:pt idx="10">
                  <c:v>4.7873680101125702</c:v>
                </c:pt>
                <c:pt idx="11">
                  <c:v>4.0910313780592231</c:v>
                </c:pt>
                <c:pt idx="12">
                  <c:v>3.4616479051086091</c:v>
                </c:pt>
                <c:pt idx="13">
                  <c:v>2.9033220394987054</c:v>
                </c:pt>
                <c:pt idx="14">
                  <c:v>2.4161906941864748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4670-4238-8941-2D086BBFAEF6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Non-competitive'!$BM$20:$BM$34</c:f>
              <c:numCache>
                <c:formatCode>General</c:formatCode>
                <c:ptCount val="15"/>
                <c:pt idx="0">
                  <c:v>11.892309103434544</c:v>
                </c:pt>
                <c:pt idx="1">
                  <c:v>11.306681262915706</c:v>
                </c:pt>
                <c:pt idx="2">
                  <c:v>10.651052405908873</c:v>
                </c:pt>
                <c:pt idx="3">
                  <c:v>9.9312136134020434</c:v>
                </c:pt>
                <c:pt idx="4">
                  <c:v>9.1575830731469257</c:v>
                </c:pt>
                <c:pt idx="5">
                  <c:v>8.345000229855275</c:v>
                </c:pt>
                <c:pt idx="6">
                  <c:v>7.5118148003592626</c:v>
                </c:pt>
                <c:pt idx="7">
                  <c:v>6.6783376481125929</c:v>
                </c:pt>
                <c:pt idx="8">
                  <c:v>5.8649079236826571</c:v>
                </c:pt>
                <c:pt idx="9">
                  <c:v>5.0899545347029793</c:v>
                </c:pt>
                <c:pt idx="10">
                  <c:v>4.3684318905753869</c:v>
                </c:pt>
                <c:pt idx="11">
                  <c:v>3.7108890606599685</c:v>
                </c:pt>
                <c:pt idx="12">
                  <c:v>3.1232447803852406</c:v>
                </c:pt>
                <c:pt idx="13">
                  <c:v>2.6071667571879411</c:v>
                </c:pt>
                <c:pt idx="14">
                  <c:v>2.1608493330630703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4670-4238-8941-2D086BBFAEF6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Non-competitive'!$BN$20:$BN$34</c:f>
              <c:numCache>
                <c:formatCode>General</c:formatCode>
                <c:ptCount val="15"/>
                <c:pt idx="0">
                  <c:v>11.52384194252971</c:v>
                </c:pt>
                <c:pt idx="1">
                  <c:v>10.892759387324176</c:v>
                </c:pt>
                <c:pt idx="2">
                  <c:v>10.194879033839154</c:v>
                </c:pt>
                <c:pt idx="3">
                  <c:v>9.4389568742531242</c:v>
                </c:pt>
                <c:pt idx="4">
                  <c:v>8.6383221720396577</c:v>
                </c:pt>
                <c:pt idx="5">
                  <c:v>7.8102204056089004</c:v>
                </c:pt>
                <c:pt idx="6">
                  <c:v>6.9744718194559026</c:v>
                </c:pt>
                <c:pt idx="7">
                  <c:v>6.1516363100733695</c:v>
                </c:pt>
                <c:pt idx="8">
                  <c:v>5.3610305143447556</c:v>
                </c:pt>
                <c:pt idx="9">
                  <c:v>4.6189918265080525</c:v>
                </c:pt>
                <c:pt idx="10">
                  <c:v>3.9377030364118033</c:v>
                </c:pt>
                <c:pt idx="11">
                  <c:v>3.3247191869658712</c:v>
                </c:pt>
                <c:pt idx="12">
                  <c:v>2.7831513034222577</c:v>
                </c:pt>
                <c:pt idx="13">
                  <c:v>2.3123285108568972</c:v>
                </c:pt>
                <c:pt idx="14">
                  <c:v>1.9087103467351616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4670-4238-8941-2D086BBFAEF6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Non-competitive'!$BO$20:$BO$34</c:f>
              <c:numCache>
                <c:formatCode>General</c:formatCode>
                <c:ptCount val="15"/>
                <c:pt idx="0">
                  <c:v>11.094169587183101</c:v>
                </c:pt>
                <c:pt idx="1">
                  <c:v>10.416110250520802</c:v>
                </c:pt>
                <c:pt idx="2">
                  <c:v>9.6768190558898297</c:v>
                </c:pt>
                <c:pt idx="3">
                  <c:v>8.888255822234882</c:v>
                </c:pt>
                <c:pt idx="4">
                  <c:v>8.0665750989739013</c:v>
                </c:pt>
                <c:pt idx="5">
                  <c:v>7.2309837223197952</c:v>
                </c:pt>
                <c:pt idx="6">
                  <c:v>6.4020262823569949</c:v>
                </c:pt>
                <c:pt idx="7">
                  <c:v>5.5996052962512781</c:v>
                </c:pt>
                <c:pt idx="8">
                  <c:v>4.8411297833285749</c:v>
                </c:pt>
                <c:pt idx="9">
                  <c:v>4.1401434501819043</c:v>
                </c:pt>
                <c:pt idx="10">
                  <c:v>3.5056323722059806</c:v>
                </c:pt>
                <c:pt idx="11">
                  <c:v>2.9420211593086147</c:v>
                </c:pt>
                <c:pt idx="12">
                  <c:v>2.4497116405218229</c:v>
                </c:pt>
                <c:pt idx="13">
                  <c:v>2.025942305053666</c:v>
                </c:pt>
                <c:pt idx="14">
                  <c:v>1.6657500232666673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4670-4238-8941-2D086BBFAEF6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Non-competitive'!$BP$20:$BP$34</c:f>
              <c:numCache>
                <c:formatCode>General</c:formatCode>
                <c:ptCount val="15"/>
                <c:pt idx="0">
                  <c:v>10.60013046314416</c:v>
                </c:pt>
                <c:pt idx="1">
                  <c:v>9.8759179539123814</c:v>
                </c:pt>
                <c:pt idx="2">
                  <c:v>9.0988626421697276</c:v>
                </c:pt>
                <c:pt idx="3">
                  <c:v>8.2841022236973085</c:v>
                </c:pt>
                <c:pt idx="4">
                  <c:v>7.4501902843071397</c:v>
                </c:pt>
                <c:pt idx="5">
                  <c:v>6.6175081608643058</c:v>
                </c:pt>
                <c:pt idx="6">
                  <c:v>5.8063179473758808</c:v>
                </c:pt>
                <c:pt idx="7">
                  <c:v>5.0348394030772763</c:v>
                </c:pt>
                <c:pt idx="8">
                  <c:v>4.3177255880968195</c:v>
                </c:pt>
                <c:pt idx="9">
                  <c:v>3.6651839155048727</c:v>
                </c:pt>
                <c:pt idx="10">
                  <c:v>3.0828008958460162</c:v>
                </c:pt>
                <c:pt idx="11">
                  <c:v>2.5719585308499187</c:v>
                </c:pt>
                <c:pt idx="12">
                  <c:v>2.1306321242543191</c:v>
                </c:pt>
                <c:pt idx="13">
                  <c:v>1.7543438509476841</c:v>
                </c:pt>
                <c:pt idx="14">
                  <c:v>1.437090424074561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4670-4238-8941-2D086BBFAEF6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Non-competitive'!$BQ$20:$BQ$34</c:f>
              <c:numCache>
                <c:formatCode>General</c:formatCode>
                <c:ptCount val="15"/>
                <c:pt idx="0">
                  <c:v>10.041194644696187</c:v>
                </c:pt>
                <c:pt idx="1">
                  <c:v>9.2746730083234237</c:v>
                </c:pt>
                <c:pt idx="2">
                  <c:v>8.4667571234735401</c:v>
                </c:pt>
                <c:pt idx="3">
                  <c:v>7.6353624961761986</c:v>
                </c:pt>
                <c:pt idx="4">
                  <c:v>6.8006266603092422</c:v>
                </c:pt>
                <c:pt idx="5">
                  <c:v>5.9830109814379249</c:v>
                </c:pt>
                <c:pt idx="6">
                  <c:v>5.2013375835582716</c:v>
                </c:pt>
                <c:pt idx="7">
                  <c:v>4.4711495064407263</c:v>
                </c:pt>
                <c:pt idx="8">
                  <c:v>3.8036770556886084</c:v>
                </c:pt>
                <c:pt idx="9">
                  <c:v>3.2055113790051624</c:v>
                </c:pt>
                <c:pt idx="10">
                  <c:v>2.6789059499487342</c:v>
                </c:pt>
                <c:pt idx="11">
                  <c:v>2.2225100312459962</c:v>
                </c:pt>
                <c:pt idx="12">
                  <c:v>1.832305592457393</c:v>
                </c:pt>
                <c:pt idx="13">
                  <c:v>1.5025529564330569</c:v>
                </c:pt>
                <c:pt idx="14">
                  <c:v>1.2266164474059011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4670-4238-8941-2D086BBFAEF6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Non-competitive'!$BR$20:$BR$34</c:f>
              <c:numCache>
                <c:formatCode>General</c:formatCode>
                <c:ptCount val="15"/>
                <c:pt idx="0">
                  <c:v>9.4202898550724612</c:v>
                </c:pt>
                <c:pt idx="1">
                  <c:v>8.6187845303867388</c:v>
                </c:pt>
                <c:pt idx="2">
                  <c:v>7.7902621722846428</c:v>
                </c:pt>
                <c:pt idx="3">
                  <c:v>6.9545834494288092</c:v>
                </c:pt>
                <c:pt idx="4">
                  <c:v>6.1323014556845381</c:v>
                </c:pt>
                <c:pt idx="5">
                  <c:v>5.3426801696343764</c:v>
                </c:pt>
                <c:pt idx="6">
                  <c:v>4.6019687659346449</c:v>
                </c:pt>
                <c:pt idx="7">
                  <c:v>3.9222421581367484</c:v>
                </c:pt>
                <c:pt idx="8">
                  <c:v>3.3109447545009361</c:v>
                </c:pt>
                <c:pt idx="9">
                  <c:v>2.7710880634394832</c:v>
                </c:pt>
                <c:pt idx="10">
                  <c:v>2.3019214792049163</c:v>
                </c:pt>
                <c:pt idx="11">
                  <c:v>1.8998478579153575</c:v>
                </c:pt>
                <c:pt idx="12">
                  <c:v>1.5593794011995707</c:v>
                </c:pt>
                <c:pt idx="13">
                  <c:v>1.2739920129910025</c:v>
                </c:pt>
                <c:pt idx="14">
                  <c:v>1.0368053671498028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4670-4238-8941-2D086BBFAEF6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Non-competitive'!$BS$20:$BS$34</c:f>
              <c:numCache>
                <c:formatCode>General</c:formatCode>
                <c:ptCount val="15"/>
                <c:pt idx="0">
                  <c:v>8.7443946188340789</c:v>
                </c:pt>
                <c:pt idx="1">
                  <c:v>7.9187817258883229</c:v>
                </c:pt>
                <c:pt idx="2">
                  <c:v>7.0828603859250832</c:v>
                </c:pt>
                <c:pt idx="3">
                  <c:v>6.257207320130358</c:v>
                </c:pt>
                <c:pt idx="4">
                  <c:v>5.4614080192549626</c:v>
                </c:pt>
                <c:pt idx="5">
                  <c:v>4.7122679913627294</c:v>
                </c:pt>
                <c:pt idx="6">
                  <c:v>4.0225523203255422</c:v>
                </c:pt>
                <c:pt idx="7">
                  <c:v>3.4004200927141537</c:v>
                </c:pt>
                <c:pt idx="8">
                  <c:v>2.8495307629882891</c:v>
                </c:pt>
                <c:pt idx="9">
                  <c:v>2.3696567407990226</c:v>
                </c:pt>
                <c:pt idx="10">
                  <c:v>1.9575758294372341</c:v>
                </c:pt>
                <c:pt idx="11">
                  <c:v>1.6080319225435848</c:v>
                </c:pt>
                <c:pt idx="12">
                  <c:v>1.3146113652489879</c:v>
                </c:pt>
                <c:pt idx="13">
                  <c:v>1.0704521395133142</c:v>
                </c:pt>
                <c:pt idx="14">
                  <c:v>0.86876127650614909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4670-4238-8941-2D086BBFAEF6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Non-competitive'!$BT$20:$BT$34</c:f>
              <c:numCache>
                <c:formatCode>General</c:formatCode>
                <c:ptCount val="15"/>
                <c:pt idx="0">
                  <c:v>8.0246913580246897</c:v>
                </c:pt>
                <c:pt idx="1">
                  <c:v>7.1889400921658977</c:v>
                </c:pt>
                <c:pt idx="2">
                  <c:v>6.3608562691131487</c:v>
                </c:pt>
                <c:pt idx="3">
                  <c:v>5.5602584094453107</c:v>
                </c:pt>
                <c:pt idx="4">
                  <c:v>4.8043886242240506</c:v>
                </c:pt>
                <c:pt idx="5">
                  <c:v>4.1065717899412855</c:v>
                </c:pt>
                <c:pt idx="6">
                  <c:v>3.4755592107410234</c:v>
                </c:pt>
                <c:pt idx="7">
                  <c:v>2.9155565614121866</c:v>
                </c:pt>
                <c:pt idx="8">
                  <c:v>2.4267842732775669</c:v>
                </c:pt>
                <c:pt idx="9">
                  <c:v>2.0063470377961976</c:v>
                </c:pt>
                <c:pt idx="10">
                  <c:v>1.6491957503497627</c:v>
                </c:pt>
                <c:pt idx="11">
                  <c:v>1.3490205872072305</c:v>
                </c:pt>
                <c:pt idx="12">
                  <c:v>1.0989838272045407</c:v>
                </c:pt>
                <c:pt idx="13">
                  <c:v>0.89226147416016199</c:v>
                </c:pt>
                <c:pt idx="14">
                  <c:v>0.72240348328728088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4670-4238-8941-2D086BBF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Non-competitive'!$AO$36:$AO$50</c:f>
              <c:numCache>
                <c:formatCode>General</c:formatCode>
                <c:ptCount val="15"/>
                <c:pt idx="0">
                  <c:v>7.3333401237951124E-2</c:v>
                </c:pt>
                <c:pt idx="1">
                  <c:v>7.500004850091295E-2</c:v>
                </c:pt>
                <c:pt idx="2">
                  <c:v>7.7083357579615222E-2</c:v>
                </c:pt>
                <c:pt idx="3">
                  <c:v>7.9687493927993069E-2</c:v>
                </c:pt>
                <c:pt idx="4">
                  <c:v>8.2942664363465382E-2</c:v>
                </c:pt>
                <c:pt idx="5">
                  <c:v>8.7011627407805756E-2</c:v>
                </c:pt>
                <c:pt idx="6">
                  <c:v>9.2097831213231257E-2</c:v>
                </c:pt>
                <c:pt idx="7">
                  <c:v>9.8455585970013124E-2</c:v>
                </c:pt>
                <c:pt idx="8">
                  <c:v>0.10640277941599043</c:v>
                </c:pt>
                <c:pt idx="9">
                  <c:v>0.11633677122346209</c:v>
                </c:pt>
                <c:pt idx="10">
                  <c:v>0.12875426098280165</c:v>
                </c:pt>
                <c:pt idx="11">
                  <c:v>0.14427612318197613</c:v>
                </c:pt>
                <c:pt idx="12">
                  <c:v>0.16367845093094419</c:v>
                </c:pt>
                <c:pt idx="13">
                  <c:v>0.18793136061715429</c:v>
                </c:pt>
                <c:pt idx="14">
                  <c:v>0.21824749772491689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10-4072-873C-7EC7B4DE8952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Non-competitive'!$AP$36:$AP$50</c:f>
              <c:numCache>
                <c:formatCode>General</c:formatCode>
                <c:ptCount val="15"/>
                <c:pt idx="0">
                  <c:v>7.5588871880656203E-2</c:v>
                </c:pt>
                <c:pt idx="1">
                  <c:v>7.7819363361221153E-2</c:v>
                </c:pt>
                <c:pt idx="2">
                  <c:v>8.0607477711927375E-2</c:v>
                </c:pt>
                <c:pt idx="3">
                  <c:v>8.4092620650310104E-2</c:v>
                </c:pt>
                <c:pt idx="4">
                  <c:v>8.8449049323288551E-2</c:v>
                </c:pt>
                <c:pt idx="5">
                  <c:v>9.3894585164511588E-2</c:v>
                </c:pt>
                <c:pt idx="6">
                  <c:v>0.10070150496604038</c:v>
                </c:pt>
                <c:pt idx="7">
                  <c:v>0.10921015471795141</c:v>
                </c:pt>
                <c:pt idx="8">
                  <c:v>0.11984596690784013</c:v>
                </c:pt>
                <c:pt idx="9">
                  <c:v>0.13314073214520109</c:v>
                </c:pt>
                <c:pt idx="10">
                  <c:v>0.14975918869190227</c:v>
                </c:pt>
                <c:pt idx="11">
                  <c:v>0.17053225937527874</c:v>
                </c:pt>
                <c:pt idx="12">
                  <c:v>0.19649859772949935</c:v>
                </c:pt>
                <c:pt idx="13">
                  <c:v>0.22895652067227507</c:v>
                </c:pt>
                <c:pt idx="14">
                  <c:v>0.26952892435074477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10-4072-873C-7EC7B4DE8952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Non-competitive'!$AQ$36:$AQ$50</c:f>
              <c:numCache>
                <c:formatCode>General</c:formatCode>
                <c:ptCount val="15"/>
                <c:pt idx="0">
                  <c:v>7.615273954133249E-2</c:v>
                </c:pt>
                <c:pt idx="1">
                  <c:v>7.8524192076298224E-2</c:v>
                </c:pt>
                <c:pt idx="2">
                  <c:v>8.1488507745005406E-2</c:v>
                </c:pt>
                <c:pt idx="3">
                  <c:v>8.5193902330889373E-2</c:v>
                </c:pt>
                <c:pt idx="4">
                  <c:v>8.9825645563244336E-2</c:v>
                </c:pt>
                <c:pt idx="5">
                  <c:v>9.5615324603688032E-2</c:v>
                </c:pt>
                <c:pt idx="6">
                  <c:v>0.10285242340424269</c:v>
                </c:pt>
                <c:pt idx="7">
                  <c:v>0.11189879690493597</c:v>
                </c:pt>
                <c:pt idx="8">
                  <c:v>0.1232067637808026</c:v>
                </c:pt>
                <c:pt idx="9">
                  <c:v>0.13734172237563586</c:v>
                </c:pt>
                <c:pt idx="10">
                  <c:v>0.15501042061917744</c:v>
                </c:pt>
                <c:pt idx="11">
                  <c:v>0.17709629342360442</c:v>
                </c:pt>
                <c:pt idx="12">
                  <c:v>0.20470363442913814</c:v>
                </c:pt>
                <c:pt idx="13">
                  <c:v>0.23921281068605535</c:v>
                </c:pt>
                <c:pt idx="14">
                  <c:v>0.28234928100720175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10-4072-873C-7EC7B4DE8952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Non-competitive'!$AR$36:$AR$50</c:f>
              <c:numCache>
                <c:formatCode>General</c:formatCode>
                <c:ptCount val="15"/>
                <c:pt idx="0">
                  <c:v>7.6857574117177835E-2</c:v>
                </c:pt>
                <c:pt idx="1">
                  <c:v>7.9405227970144543E-2</c:v>
                </c:pt>
                <c:pt idx="2">
                  <c:v>8.2589795286352949E-2</c:v>
                </c:pt>
                <c:pt idx="3">
                  <c:v>8.6570504431613446E-2</c:v>
                </c:pt>
                <c:pt idx="4">
                  <c:v>9.1546390863189081E-2</c:v>
                </c:pt>
                <c:pt idx="5">
                  <c:v>9.7766248902658615E-2</c:v>
                </c:pt>
                <c:pt idx="6">
                  <c:v>0.10554107145199552</c:v>
                </c:pt>
                <c:pt idx="7">
                  <c:v>0.11525959963866669</c:v>
                </c:pt>
                <c:pt idx="8">
                  <c:v>0.12740775987200559</c:v>
                </c:pt>
                <c:pt idx="9">
                  <c:v>0.14259296016367926</c:v>
                </c:pt>
                <c:pt idx="10">
                  <c:v>0.16157446052827135</c:v>
                </c:pt>
                <c:pt idx="11">
                  <c:v>0.18530133598401147</c:v>
                </c:pt>
                <c:pt idx="12">
                  <c:v>0.2149599303036866</c:v>
                </c:pt>
                <c:pt idx="13">
                  <c:v>0.2520331732032805</c:v>
                </c:pt>
                <c:pt idx="14">
                  <c:v>0.29837472682777288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10-4072-873C-7EC7B4DE8952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Non-competitive'!$AS$36:$AS$50</c:f>
              <c:numCache>
                <c:formatCode>General</c:formatCode>
                <c:ptCount val="15"/>
                <c:pt idx="0">
                  <c:v>7.7738617336984506E-2</c:v>
                </c:pt>
                <c:pt idx="1">
                  <c:v>8.0506522837452466E-2</c:v>
                </c:pt>
                <c:pt idx="2">
                  <c:v>8.3966404713037388E-2</c:v>
                </c:pt>
                <c:pt idx="3">
                  <c:v>8.8291257057518543E-2</c:v>
                </c:pt>
                <c:pt idx="4">
                  <c:v>9.3697322488120016E-2</c:v>
                </c:pt>
                <c:pt idx="5">
                  <c:v>0.10045490427637181</c:v>
                </c:pt>
                <c:pt idx="6">
                  <c:v>0.10890188151168662</c:v>
                </c:pt>
                <c:pt idx="7">
                  <c:v>0.11946060305583006</c:v>
                </c:pt>
                <c:pt idx="8">
                  <c:v>0.13265900498600941</c:v>
                </c:pt>
                <c:pt idx="9">
                  <c:v>0.14915700739873358</c:v>
                </c:pt>
                <c:pt idx="10">
                  <c:v>0.16977951041463882</c:v>
                </c:pt>
                <c:pt idx="11">
                  <c:v>0.19555763918452035</c:v>
                </c:pt>
                <c:pt idx="12">
                  <c:v>0.2277803001468722</c:v>
                </c:pt>
                <c:pt idx="13">
                  <c:v>0.26805862634981209</c:v>
                </c:pt>
                <c:pt idx="14">
                  <c:v>0.3184065341034869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710-4072-873C-7EC7B4DE8952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Non-competitive'!$AT$36:$AT$50</c:f>
              <c:numCache>
                <c:formatCode>General</c:formatCode>
                <c:ptCount val="15"/>
                <c:pt idx="0">
                  <c:v>7.8839921361742837E-2</c:v>
                </c:pt>
                <c:pt idx="1">
                  <c:v>8.1883141421587313E-2</c:v>
                </c:pt>
                <c:pt idx="2">
                  <c:v>8.5687166496392908E-2</c:v>
                </c:pt>
                <c:pt idx="3">
                  <c:v>9.0442197839899915E-2</c:v>
                </c:pt>
                <c:pt idx="4">
                  <c:v>9.6385987019283664E-2</c:v>
                </c:pt>
                <c:pt idx="5">
                  <c:v>0.10381572349351331</c:v>
                </c:pt>
                <c:pt idx="6">
                  <c:v>0.11310289408630042</c:v>
                </c:pt>
                <c:pt idx="7">
                  <c:v>0.12471185732728429</c:v>
                </c:pt>
                <c:pt idx="8">
                  <c:v>0.13922306137851415</c:v>
                </c:pt>
                <c:pt idx="9">
                  <c:v>0.15736206644255143</c:v>
                </c:pt>
                <c:pt idx="10">
                  <c:v>0.18003582277259805</c:v>
                </c:pt>
                <c:pt idx="11">
                  <c:v>0.20837801818515636</c:v>
                </c:pt>
                <c:pt idx="12">
                  <c:v>0.24380576245085422</c:v>
                </c:pt>
                <c:pt idx="13">
                  <c:v>0.28809044278297652</c:v>
                </c:pt>
                <c:pt idx="14">
                  <c:v>0.34344629319812942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710-4072-873C-7EC7B4DE8952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Non-competitive'!$AU$36:$AU$50</c:f>
              <c:numCache>
                <c:formatCode>General</c:formatCode>
                <c:ptCount val="15"/>
                <c:pt idx="0">
                  <c:v>8.0216551392690766E-2</c:v>
                </c:pt>
                <c:pt idx="1">
                  <c:v>8.3603914651755928E-2</c:v>
                </c:pt>
                <c:pt idx="2">
                  <c:v>8.7838118725587347E-2</c:v>
                </c:pt>
                <c:pt idx="3">
                  <c:v>9.3130873817876617E-2</c:v>
                </c:pt>
                <c:pt idx="4">
                  <c:v>9.9746817683238218E-2</c:v>
                </c:pt>
                <c:pt idx="5">
                  <c:v>0.10801674751494021</c:v>
                </c:pt>
                <c:pt idx="6">
                  <c:v>0.11835415980456773</c:v>
                </c:pt>
                <c:pt idx="7">
                  <c:v>0.13127592516660211</c:v>
                </c:pt>
                <c:pt idx="8">
                  <c:v>0.14742813186914508</c:v>
                </c:pt>
                <c:pt idx="9">
                  <c:v>0.16761839024732381</c:v>
                </c:pt>
                <c:pt idx="10">
                  <c:v>0.1928562132200472</c:v>
                </c:pt>
                <c:pt idx="11">
                  <c:v>0.22440349193595147</c:v>
                </c:pt>
                <c:pt idx="12">
                  <c:v>0.26383759033083176</c:v>
                </c:pt>
                <c:pt idx="13">
                  <c:v>0.31313021332443208</c:v>
                </c:pt>
                <c:pt idx="14">
                  <c:v>0.37474599206643255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710-4072-873C-7EC7B4DE8952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Non-competitive'!$AV$36:$AV$50</c:f>
              <c:numCache>
                <c:formatCode>General</c:formatCode>
                <c:ptCount val="15"/>
                <c:pt idx="0">
                  <c:v>8.1937338931375683E-2</c:v>
                </c:pt>
                <c:pt idx="1">
                  <c:v>8.5754881189466656E-2</c:v>
                </c:pt>
                <c:pt idx="2">
                  <c:v>9.0526809012080364E-2</c:v>
                </c:pt>
                <c:pt idx="3">
                  <c:v>9.6491718790347486E-2</c:v>
                </c:pt>
                <c:pt idx="4">
                  <c:v>0.10394785601318142</c:v>
                </c:pt>
                <c:pt idx="5">
                  <c:v>0.11326802754172383</c:v>
                </c:pt>
                <c:pt idx="6">
                  <c:v>0.12491824195240184</c:v>
                </c:pt>
                <c:pt idx="7">
                  <c:v>0.13948100996574936</c:v>
                </c:pt>
                <c:pt idx="8">
                  <c:v>0.15768446998243371</c:v>
                </c:pt>
                <c:pt idx="9">
                  <c:v>0.18043879500328922</c:v>
                </c:pt>
                <c:pt idx="10">
                  <c:v>0.20888170127935857</c:v>
                </c:pt>
                <c:pt idx="11">
                  <c:v>0.24443533412444529</c:v>
                </c:pt>
                <c:pt idx="12">
                  <c:v>0.28887737518080359</c:v>
                </c:pt>
                <c:pt idx="13">
                  <c:v>0.34442992650125159</c:v>
                </c:pt>
                <c:pt idx="14">
                  <c:v>0.41387061565181155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710-4072-873C-7EC7B4DE8952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Non-competitive'!$AW$36:$AW$50</c:f>
              <c:numCache>
                <c:formatCode>General</c:formatCode>
                <c:ptCount val="15"/>
                <c:pt idx="0">
                  <c:v>8.408832335473182E-2</c:v>
                </c:pt>
                <c:pt idx="1">
                  <c:v>8.8443589361605082E-2</c:v>
                </c:pt>
                <c:pt idx="2">
                  <c:v>9.3887671870196643E-2</c:v>
                </c:pt>
                <c:pt idx="3">
                  <c:v>0.1006927750059361</c:v>
                </c:pt>
                <c:pt idx="4">
                  <c:v>0.10919915392561044</c:v>
                </c:pt>
                <c:pt idx="5">
                  <c:v>0.11983212757520333</c:v>
                </c:pt>
                <c:pt idx="6">
                  <c:v>0.1331233446371945</c:v>
                </c:pt>
                <c:pt idx="7">
                  <c:v>0.1497373659646834</c:v>
                </c:pt>
                <c:pt idx="8">
                  <c:v>0.17050489262404456</c:v>
                </c:pt>
                <c:pt idx="9">
                  <c:v>0.19646430094824602</c:v>
                </c:pt>
                <c:pt idx="10">
                  <c:v>0.22891356135349783</c:v>
                </c:pt>
                <c:pt idx="11">
                  <c:v>0.26947513686006253</c:v>
                </c:pt>
                <c:pt idx="12">
                  <c:v>0.32017710624326851</c:v>
                </c:pt>
                <c:pt idx="13">
                  <c:v>0.38355456797227594</c:v>
                </c:pt>
                <c:pt idx="14">
                  <c:v>0.46277639513353519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3710-4072-873C-7EC7B4DE8952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Non-competitive'!$AX$36:$AX$50</c:f>
              <c:numCache>
                <c:formatCode>General</c:formatCode>
                <c:ptCount val="15"/>
                <c:pt idx="0">
                  <c:v>8.6777053883927008E-2</c:v>
                </c:pt>
                <c:pt idx="1">
                  <c:v>9.1804474576778108E-2</c:v>
                </c:pt>
                <c:pt idx="2">
                  <c:v>9.8088750442842002E-2</c:v>
                </c:pt>
                <c:pt idx="3">
                  <c:v>0.10594409527542188</c:v>
                </c:pt>
                <c:pt idx="4">
                  <c:v>0.11576327631614669</c:v>
                </c:pt>
                <c:pt idx="5">
                  <c:v>0.12803725261705273</c:v>
                </c:pt>
                <c:pt idx="6">
                  <c:v>0.1433797229931853</c:v>
                </c:pt>
                <c:pt idx="7">
                  <c:v>0.16255781096335095</c:v>
                </c:pt>
                <c:pt idx="8">
                  <c:v>0.18653042092605809</c:v>
                </c:pt>
                <c:pt idx="9">
                  <c:v>0.21649618337944196</c:v>
                </c:pt>
                <c:pt idx="10">
                  <c:v>0.25395338644617182</c:v>
                </c:pt>
                <c:pt idx="11">
                  <c:v>0.30077489027958421</c:v>
                </c:pt>
                <c:pt idx="12">
                  <c:v>0.3593017700713495</c:v>
                </c:pt>
                <c:pt idx="13">
                  <c:v>0.43246036981105629</c:v>
                </c:pt>
                <c:pt idx="14">
                  <c:v>0.52390861948568967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3710-4072-873C-7EC7B4DE8952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Non-competitive'!$AY$36:$AY$50</c:f>
              <c:numCache>
                <c:formatCode>General</c:formatCode>
                <c:ptCount val="15"/>
                <c:pt idx="0">
                  <c:v>9.0137967045420958E-2</c:v>
                </c:pt>
                <c:pt idx="1">
                  <c:v>9.6005581095744405E-2</c:v>
                </c:pt>
                <c:pt idx="2">
                  <c:v>0.10334009865864871</c:v>
                </c:pt>
                <c:pt idx="3">
                  <c:v>0.11250824561227904</c:v>
                </c:pt>
                <c:pt idx="4">
                  <c:v>0.12396842930431702</c:v>
                </c:pt>
                <c:pt idx="5">
                  <c:v>0.13829365891936446</c:v>
                </c:pt>
                <c:pt idx="6">
                  <c:v>0.1562001959381738</c:v>
                </c:pt>
                <c:pt idx="7">
                  <c:v>0.17858336721168544</c:v>
                </c:pt>
                <c:pt idx="8">
                  <c:v>0.20656233130357496</c:v>
                </c:pt>
                <c:pt idx="9">
                  <c:v>0.24153603641843691</c:v>
                </c:pt>
                <c:pt idx="10">
                  <c:v>0.28525316781201432</c:v>
                </c:pt>
                <c:pt idx="11">
                  <c:v>0.33989958205398618</c:v>
                </c:pt>
                <c:pt idx="12">
                  <c:v>0.40820759985645078</c:v>
                </c:pt>
                <c:pt idx="13">
                  <c:v>0.4935926221095317</c:v>
                </c:pt>
                <c:pt idx="14">
                  <c:v>0.60032389992588286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3710-4072-873C-7EC7B4DE8952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Non-competitive'!$AZ$36:$AZ$50</c:f>
              <c:numCache>
                <c:formatCode>General</c:formatCode>
                <c:ptCount val="15"/>
                <c:pt idx="0">
                  <c:v>9.433910849728841E-2</c:v>
                </c:pt>
                <c:pt idx="1">
                  <c:v>0.10125696424445227</c:v>
                </c:pt>
                <c:pt idx="2">
                  <c:v>0.10990428392840705</c:v>
                </c:pt>
                <c:pt idx="3">
                  <c:v>0.12071343353335057</c:v>
                </c:pt>
                <c:pt idx="4">
                  <c:v>0.13422487053952992</c:v>
                </c:pt>
                <c:pt idx="5">
                  <c:v>0.15111416679725415</c:v>
                </c:pt>
                <c:pt idx="6">
                  <c:v>0.17222578711940942</c:v>
                </c:pt>
                <c:pt idx="7">
                  <c:v>0.19861531252210349</c:v>
                </c:pt>
                <c:pt idx="8">
                  <c:v>0.23160221927547109</c:v>
                </c:pt>
                <c:pt idx="9">
                  <c:v>0.27283585271718058</c:v>
                </c:pt>
                <c:pt idx="10">
                  <c:v>0.32437789451931753</c:v>
                </c:pt>
                <c:pt idx="11">
                  <c:v>0.38880544677198864</c:v>
                </c:pt>
                <c:pt idx="12">
                  <c:v>0.46933988708782748</c:v>
                </c:pt>
                <c:pt idx="13">
                  <c:v>0.57000793748262613</c:v>
                </c:pt>
                <c:pt idx="14">
                  <c:v>0.69584300047612435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3710-4072-873C-7EC7B4DE8952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Non-competitive'!$BA$36:$BA$50</c:f>
              <c:numCache>
                <c:formatCode>General</c:formatCode>
                <c:ptCount val="15"/>
                <c:pt idx="0">
                  <c:v>9.9590535312122724E-2</c:v>
                </c:pt>
                <c:pt idx="1">
                  <c:v>0.10782119318033712</c:v>
                </c:pt>
                <c:pt idx="2">
                  <c:v>0.11810951551560502</c:v>
                </c:pt>
                <c:pt idx="3">
                  <c:v>0.13096991843468994</c:v>
                </c:pt>
                <c:pt idx="4">
                  <c:v>0.14704542208354607</c:v>
                </c:pt>
                <c:pt idx="5">
                  <c:v>0.16713980164461625</c:v>
                </c:pt>
                <c:pt idx="6">
                  <c:v>0.19225777609595396</c:v>
                </c:pt>
                <c:pt idx="7">
                  <c:v>0.22365524416012608</c:v>
                </c:pt>
                <c:pt idx="8">
                  <c:v>0.26290207924034131</c:v>
                </c:pt>
                <c:pt idx="9">
                  <c:v>0.31196062309061029</c:v>
                </c:pt>
                <c:pt idx="10">
                  <c:v>0.37328380290344648</c:v>
                </c:pt>
                <c:pt idx="11">
                  <c:v>0.44993777766949183</c:v>
                </c:pt>
                <c:pt idx="12">
                  <c:v>0.54575524612704829</c:v>
                </c:pt>
                <c:pt idx="13">
                  <c:v>0.66552708169899399</c:v>
                </c:pt>
                <c:pt idx="14">
                  <c:v>0.8152418761639264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3710-4072-873C-7EC7B4DE8952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Non-competitive'!$BB$36:$BB$50</c:f>
              <c:numCache>
                <c:formatCode>General</c:formatCode>
                <c:ptCount val="15"/>
                <c:pt idx="0">
                  <c:v>0.10615481883066565</c:v>
                </c:pt>
                <c:pt idx="1">
                  <c:v>0.11602647935019314</c:v>
                </c:pt>
                <c:pt idx="2">
                  <c:v>0.12836605499960244</c:v>
                </c:pt>
                <c:pt idx="3">
                  <c:v>0.14379052456136412</c:v>
                </c:pt>
                <c:pt idx="4">
                  <c:v>0.16307111151356621</c:v>
                </c:pt>
                <c:pt idx="5">
                  <c:v>0.18717184520381883</c:v>
                </c:pt>
                <c:pt idx="6">
                  <c:v>0.21729776231663461</c:v>
                </c:pt>
                <c:pt idx="7">
                  <c:v>0.25495515870765428</c:v>
                </c:pt>
                <c:pt idx="8">
                  <c:v>0.30202690419642891</c:v>
                </c:pt>
                <c:pt idx="9">
                  <c:v>0.36086658605739724</c:v>
                </c:pt>
                <c:pt idx="10">
                  <c:v>0.43441618838360763</c:v>
                </c:pt>
                <c:pt idx="11">
                  <c:v>0.52635319129137059</c:v>
                </c:pt>
                <c:pt idx="12">
                  <c:v>0.64127444492607422</c:v>
                </c:pt>
                <c:pt idx="13">
                  <c:v>0.784926011969454</c:v>
                </c:pt>
                <c:pt idx="14">
                  <c:v>0.96449047077367855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3710-4072-873C-7EC7B4DE8952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Non-competitive'!$BC$36:$BC$50</c:f>
              <c:numCache>
                <c:formatCode>General</c:formatCode>
                <c:ptCount val="15"/>
                <c:pt idx="0">
                  <c:v>0.11436017322884426</c:v>
                </c:pt>
                <c:pt idx="1">
                  <c:v>0.12628308706251315</c:v>
                </c:pt>
                <c:pt idx="2">
                  <c:v>0.14118672935459925</c:v>
                </c:pt>
                <c:pt idx="3">
                  <c:v>0.15981628221970687</c:v>
                </c:pt>
                <c:pt idx="4">
                  <c:v>0.18310322330109138</c:v>
                </c:pt>
                <c:pt idx="5">
                  <c:v>0.21221189965282211</c:v>
                </c:pt>
                <c:pt idx="6">
                  <c:v>0.24859774509248542</c:v>
                </c:pt>
                <c:pt idx="7">
                  <c:v>0.2940800518920646</c:v>
                </c:pt>
                <c:pt idx="8">
                  <c:v>0.35093293539153858</c:v>
                </c:pt>
                <c:pt idx="9">
                  <c:v>0.42199903976588105</c:v>
                </c:pt>
                <c:pt idx="10">
                  <c:v>0.51083167023380904</c:v>
                </c:pt>
                <c:pt idx="11">
                  <c:v>0.62187245831871918</c:v>
                </c:pt>
                <c:pt idx="12">
                  <c:v>0.76067344342485677</c:v>
                </c:pt>
                <c:pt idx="13">
                  <c:v>0.93417467480752869</c:v>
                </c:pt>
                <c:pt idx="14">
                  <c:v>1.1510512140358686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3710-4072-873C-7EC7B4DE8952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Non-competitive'!$BD$36:$BD$50</c:f>
              <c:numCache>
                <c:formatCode>General</c:formatCode>
                <c:ptCount val="15"/>
                <c:pt idx="0">
                  <c:v>0.12461686622656755</c:v>
                </c:pt>
                <c:pt idx="1">
                  <c:v>0.1391038467029132</c:v>
                </c:pt>
                <c:pt idx="2">
                  <c:v>0.15721257229834526</c:v>
                </c:pt>
                <c:pt idx="3">
                  <c:v>0.17984847929263534</c:v>
                </c:pt>
                <c:pt idx="4">
                  <c:v>0.20814336303549791</c:v>
                </c:pt>
                <c:pt idx="5">
                  <c:v>0.2435119677140761</c:v>
                </c:pt>
                <c:pt idx="6">
                  <c:v>0.287722723562299</c:v>
                </c:pt>
                <c:pt idx="7">
                  <c:v>0.34298616837257745</c:v>
                </c:pt>
                <c:pt idx="8">
                  <c:v>0.41206547438542551</c:v>
                </c:pt>
                <c:pt idx="9">
                  <c:v>0.4984146069014857</c:v>
                </c:pt>
                <c:pt idx="10">
                  <c:v>0.60635102254656092</c:v>
                </c:pt>
                <c:pt idx="11">
                  <c:v>0.74127154210290491</c:v>
                </c:pt>
                <c:pt idx="12">
                  <c:v>0.90992219154833487</c:v>
                </c:pt>
                <c:pt idx="13">
                  <c:v>1.1207355033551223</c:v>
                </c:pt>
                <c:pt idx="14">
                  <c:v>1.3842521431136063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3710-4072-873C-7EC7B4DE8952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Non-competitive'!$BE$36:$BE$50</c:f>
              <c:numCache>
                <c:formatCode>General</c:formatCode>
                <c:ptCount val="15"/>
                <c:pt idx="0">
                  <c:v>7.3333333333333361E-2</c:v>
                </c:pt>
                <c:pt idx="1">
                  <c:v>7.5000000000000011E-2</c:v>
                </c:pt>
                <c:pt idx="2">
                  <c:v>7.7083333333333351E-2</c:v>
                </c:pt>
                <c:pt idx="3">
                  <c:v>7.9687500000000008E-2</c:v>
                </c:pt>
                <c:pt idx="4">
                  <c:v>8.2942708333333365E-2</c:v>
                </c:pt>
                <c:pt idx="5">
                  <c:v>8.7011718750000008E-2</c:v>
                </c:pt>
                <c:pt idx="6">
                  <c:v>9.2097981770833365E-2</c:v>
                </c:pt>
                <c:pt idx="7">
                  <c:v>9.8455810546874994E-2</c:v>
                </c:pt>
                <c:pt idx="8">
                  <c:v>0.10640309651692709</c:v>
                </c:pt>
                <c:pt idx="9">
                  <c:v>0.11633720397949221</c:v>
                </c:pt>
                <c:pt idx="10">
                  <c:v>0.12875483830769857</c:v>
                </c:pt>
                <c:pt idx="11">
                  <c:v>0.14427688121795654</c:v>
                </c:pt>
                <c:pt idx="12">
                  <c:v>0.16367943485577899</c:v>
                </c:pt>
                <c:pt idx="13">
                  <c:v>0.18793262690305709</c:v>
                </c:pt>
                <c:pt idx="14">
                  <c:v>0.21824911696215463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3710-4072-873C-7EC7B4DE8952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Non-competitive'!$BF$36:$BF$50</c:f>
              <c:numCache>
                <c:formatCode>General</c:formatCode>
                <c:ptCount val="15"/>
                <c:pt idx="0">
                  <c:v>7.5588741800566184E-2</c:v>
                </c:pt>
                <c:pt idx="1">
                  <c:v>7.7819260584041039E-2</c:v>
                </c:pt>
                <c:pt idx="2">
                  <c:v>8.0607409063384636E-2</c:v>
                </c:pt>
                <c:pt idx="3">
                  <c:v>8.4092594662564121E-2</c:v>
                </c:pt>
                <c:pt idx="4">
                  <c:v>8.8449076661538492E-2</c:v>
                </c:pt>
                <c:pt idx="5">
                  <c:v>9.3894679160256414E-2</c:v>
                </c:pt>
                <c:pt idx="6">
                  <c:v>0.10070168228365386</c:v>
                </c:pt>
                <c:pt idx="7">
                  <c:v>0.10921043618790063</c:v>
                </c:pt>
                <c:pt idx="8">
                  <c:v>0.11984637856820915</c:v>
                </c:pt>
                <c:pt idx="9">
                  <c:v>0.1331413065435948</c:v>
                </c:pt>
                <c:pt idx="10">
                  <c:v>0.14975996651282678</c:v>
                </c:pt>
                <c:pt idx="11">
                  <c:v>0.17053329147436683</c:v>
                </c:pt>
                <c:pt idx="12">
                  <c:v>0.19649994767629184</c:v>
                </c:pt>
                <c:pt idx="13">
                  <c:v>0.22895826792869814</c:v>
                </c:pt>
                <c:pt idx="14">
                  <c:v>0.26953116824420592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3710-4072-873C-7EC7B4DE8952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Non-competitive'!$BG$36:$BG$50</c:f>
              <c:numCache>
                <c:formatCode>General</c:formatCode>
                <c:ptCount val="15"/>
                <c:pt idx="0">
                  <c:v>7.6152593917374389E-2</c:v>
                </c:pt>
                <c:pt idx="1">
                  <c:v>7.8524075730051296E-2</c:v>
                </c:pt>
                <c:pt idx="2">
                  <c:v>8.148842799589745E-2</c:v>
                </c:pt>
                <c:pt idx="3">
                  <c:v>8.519386832820515E-2</c:v>
                </c:pt>
                <c:pt idx="4">
                  <c:v>8.9825668743589784E-2</c:v>
                </c:pt>
                <c:pt idx="5">
                  <c:v>9.5615419262820536E-2</c:v>
                </c:pt>
                <c:pt idx="6">
                  <c:v>0.10285260741185899</c:v>
                </c:pt>
                <c:pt idx="7">
                  <c:v>0.11189909259815704</c:v>
                </c:pt>
                <c:pt idx="8">
                  <c:v>0.12320719908102964</c:v>
                </c:pt>
                <c:pt idx="9">
                  <c:v>0.13734233218462044</c:v>
                </c:pt>
                <c:pt idx="10">
                  <c:v>0.15501124856410883</c:v>
                </c:pt>
                <c:pt idx="11">
                  <c:v>0.17709739403846939</c:v>
                </c:pt>
                <c:pt idx="12">
                  <c:v>0.20470507588142003</c:v>
                </c:pt>
                <c:pt idx="13">
                  <c:v>0.23921467818510836</c:v>
                </c:pt>
                <c:pt idx="14">
                  <c:v>0.28235168106471875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3710-4072-873C-7EC7B4DE8952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Non-competitive'!$BH$36:$BH$50</c:f>
              <c:numCache>
                <c:formatCode>General</c:formatCode>
                <c:ptCount val="15"/>
                <c:pt idx="0">
                  <c:v>7.6857409063384632E-2</c:v>
                </c:pt>
                <c:pt idx="1">
                  <c:v>7.9405094662564124E-2</c:v>
                </c:pt>
                <c:pt idx="2">
                  <c:v>8.2589701661538464E-2</c:v>
                </c:pt>
                <c:pt idx="3">
                  <c:v>8.6570460410256442E-2</c:v>
                </c:pt>
                <c:pt idx="4">
                  <c:v>9.1546408846153879E-2</c:v>
                </c:pt>
                <c:pt idx="5">
                  <c:v>9.7766344391025647E-2</c:v>
                </c:pt>
                <c:pt idx="6">
                  <c:v>0.10554126382211541</c:v>
                </c:pt>
                <c:pt idx="7">
                  <c:v>0.11525991311097758</c:v>
                </c:pt>
                <c:pt idx="8">
                  <c:v>0.12740822472205532</c:v>
                </c:pt>
                <c:pt idx="9">
                  <c:v>0.14259361423590247</c:v>
                </c:pt>
                <c:pt idx="10">
                  <c:v>0.16157535112821142</c:v>
                </c:pt>
                <c:pt idx="11">
                  <c:v>0.18530252224359758</c:v>
                </c:pt>
                <c:pt idx="12">
                  <c:v>0.21496148613783031</c:v>
                </c:pt>
                <c:pt idx="13">
                  <c:v>0.25203519100562116</c:v>
                </c:pt>
                <c:pt idx="14">
                  <c:v>0.29837732209035978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3710-4072-873C-7EC7B4DE8952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Non-competitive'!$BI$36:$BI$50</c:f>
              <c:numCache>
                <c:formatCode>General</c:formatCode>
                <c:ptCount val="15"/>
                <c:pt idx="0">
                  <c:v>7.7738427995897461E-2</c:v>
                </c:pt>
                <c:pt idx="1">
                  <c:v>8.0506368328205152E-2</c:v>
                </c:pt>
                <c:pt idx="2">
                  <c:v>8.396629374358977E-2</c:v>
                </c:pt>
                <c:pt idx="3">
                  <c:v>8.8291200512820536E-2</c:v>
                </c:pt>
                <c:pt idx="4">
                  <c:v>9.3697333974359004E-2</c:v>
                </c:pt>
                <c:pt idx="5">
                  <c:v>0.10045500080128206</c:v>
                </c:pt>
                <c:pt idx="6">
                  <c:v>0.10890208433493592</c:v>
                </c:pt>
                <c:pt idx="7">
                  <c:v>0.11946093875200321</c:v>
                </c:pt>
                <c:pt idx="8">
                  <c:v>0.13265950677333735</c:v>
                </c:pt>
                <c:pt idx="9">
                  <c:v>0.14915771680000506</c:v>
                </c:pt>
                <c:pt idx="10">
                  <c:v>0.16978047933333962</c:v>
                </c:pt>
                <c:pt idx="11">
                  <c:v>0.19555893250000786</c:v>
                </c:pt>
                <c:pt idx="12">
                  <c:v>0.22778199895834311</c:v>
                </c:pt>
                <c:pt idx="13">
                  <c:v>0.26806083203126224</c:v>
                </c:pt>
                <c:pt idx="14">
                  <c:v>0.31840937337241104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3710-4072-873C-7EC7B4DE8952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Non-competitive'!$BJ$36:$BJ$50</c:f>
              <c:numCache>
                <c:formatCode>General</c:formatCode>
                <c:ptCount val="15"/>
                <c:pt idx="0">
                  <c:v>7.8839701661538489E-2</c:v>
                </c:pt>
                <c:pt idx="1">
                  <c:v>8.1882960410256431E-2</c:v>
                </c:pt>
                <c:pt idx="2">
                  <c:v>8.5687033846153865E-2</c:v>
                </c:pt>
                <c:pt idx="3">
                  <c:v>9.0442125641025661E-2</c:v>
                </c:pt>
                <c:pt idx="4">
                  <c:v>9.6385990384615414E-2</c:v>
                </c:pt>
                <c:pt idx="5">
                  <c:v>0.10381582131410258</c:v>
                </c:pt>
                <c:pt idx="6">
                  <c:v>0.11310310997596158</c:v>
                </c:pt>
                <c:pt idx="7">
                  <c:v>0.12471222080328526</c:v>
                </c:pt>
                <c:pt idx="8">
                  <c:v>0.13922360933743991</c:v>
                </c:pt>
                <c:pt idx="9">
                  <c:v>0.15736284500513326</c:v>
                </c:pt>
                <c:pt idx="10">
                  <c:v>0.18003688958974989</c:v>
                </c:pt>
                <c:pt idx="11">
                  <c:v>0.20837944532052069</c:v>
                </c:pt>
                <c:pt idx="12">
                  <c:v>0.24380763998398419</c:v>
                </c:pt>
                <c:pt idx="13">
                  <c:v>0.28809288331331351</c:v>
                </c:pt>
                <c:pt idx="14">
                  <c:v>0.34344943747497519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3710-4072-873C-7EC7B4DE8952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Non-competitive'!$BK$36:$BK$50</c:f>
              <c:numCache>
                <c:formatCode>General</c:formatCode>
                <c:ptCount val="15"/>
                <c:pt idx="0">
                  <c:v>8.0216293743589781E-2</c:v>
                </c:pt>
                <c:pt idx="1">
                  <c:v>8.3603700512820539E-2</c:v>
                </c:pt>
                <c:pt idx="2">
                  <c:v>8.7837958974359004E-2</c:v>
                </c:pt>
                <c:pt idx="3">
                  <c:v>9.3130782051282085E-2</c:v>
                </c:pt>
                <c:pt idx="4">
                  <c:v>9.9746810897435936E-2</c:v>
                </c:pt>
                <c:pt idx="5">
                  <c:v>0.10801684695512823</c:v>
                </c:pt>
                <c:pt idx="6">
                  <c:v>0.11835439202724361</c:v>
                </c:pt>
                <c:pt idx="7">
                  <c:v>0.13127632336738784</c:v>
                </c:pt>
                <c:pt idx="8">
                  <c:v>0.14742873754256813</c:v>
                </c:pt>
                <c:pt idx="9">
                  <c:v>0.16761925526154353</c:v>
                </c:pt>
                <c:pt idx="10">
                  <c:v>0.1928574024102627</c:v>
                </c:pt>
                <c:pt idx="11">
                  <c:v>0.22440508634616171</c:v>
                </c:pt>
                <c:pt idx="12">
                  <c:v>0.26383969126603546</c:v>
                </c:pt>
                <c:pt idx="13">
                  <c:v>0.31313294741587755</c:v>
                </c:pt>
                <c:pt idx="14">
                  <c:v>0.37474951760318032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3710-4072-873C-7EC7B4DE8952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Non-competitive'!$BL$36:$BL$50</c:f>
              <c:numCache>
                <c:formatCode>General</c:formatCode>
                <c:ptCount val="15"/>
                <c:pt idx="0">
                  <c:v>8.1937033846153876E-2</c:v>
                </c:pt>
                <c:pt idx="1">
                  <c:v>8.5754625641025664E-2</c:v>
                </c:pt>
                <c:pt idx="2">
                  <c:v>9.0526615384615414E-2</c:v>
                </c:pt>
                <c:pt idx="3">
                  <c:v>9.6491602564102594E-2</c:v>
                </c:pt>
                <c:pt idx="4">
                  <c:v>0.10394783653846158</c:v>
                </c:pt>
                <c:pt idx="5">
                  <c:v>0.11326812900641028</c:v>
                </c:pt>
                <c:pt idx="6">
                  <c:v>0.12491849459134617</c:v>
                </c:pt>
                <c:pt idx="7">
                  <c:v>0.13948145157251604</c:v>
                </c:pt>
                <c:pt idx="8">
                  <c:v>0.15768514779897835</c:v>
                </c:pt>
                <c:pt idx="9">
                  <c:v>0.18043976808205633</c:v>
                </c:pt>
                <c:pt idx="10">
                  <c:v>0.20888304343590372</c:v>
                </c:pt>
                <c:pt idx="11">
                  <c:v>0.24443713762821295</c:v>
                </c:pt>
                <c:pt idx="12">
                  <c:v>0.2888797553685995</c:v>
                </c:pt>
                <c:pt idx="13">
                  <c:v>0.34443302754408273</c:v>
                </c:pt>
                <c:pt idx="14">
                  <c:v>0.4138746177634367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3710-4072-873C-7EC7B4DE8952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Non-competitive'!$BM$36:$BM$50</c:f>
              <c:numCache>
                <c:formatCode>General</c:formatCode>
                <c:ptCount val="15"/>
                <c:pt idx="0">
                  <c:v>8.4087958974359001E-2</c:v>
                </c:pt>
                <c:pt idx="1">
                  <c:v>8.8443282051282074E-2</c:v>
                </c:pt>
                <c:pt idx="2">
                  <c:v>9.3887435897435922E-2</c:v>
                </c:pt>
                <c:pt idx="3">
                  <c:v>0.10069262820512823</c:v>
                </c:pt>
                <c:pt idx="4">
                  <c:v>0.10919911858974363</c:v>
                </c:pt>
                <c:pt idx="5">
                  <c:v>0.11983223157051281</c:v>
                </c:pt>
                <c:pt idx="6">
                  <c:v>0.13312362279647438</c:v>
                </c:pt>
                <c:pt idx="7">
                  <c:v>0.14973786182892629</c:v>
                </c:pt>
                <c:pt idx="8">
                  <c:v>0.17050566061949121</c:v>
                </c:pt>
                <c:pt idx="9">
                  <c:v>0.19646540910769733</c:v>
                </c:pt>
                <c:pt idx="10">
                  <c:v>0.22891509471795501</c:v>
                </c:pt>
                <c:pt idx="11">
                  <c:v>0.26947720173077705</c:v>
                </c:pt>
                <c:pt idx="12">
                  <c:v>0.32017983549680462</c:v>
                </c:pt>
                <c:pt idx="13">
                  <c:v>0.38355812770433911</c:v>
                </c:pt>
                <c:pt idx="14">
                  <c:v>0.46278099296375713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3710-4072-873C-7EC7B4DE8952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Non-competitive'!$BN$36:$BN$50</c:f>
              <c:numCache>
                <c:formatCode>General</c:formatCode>
                <c:ptCount val="15"/>
                <c:pt idx="0">
                  <c:v>8.677661538461541E-2</c:v>
                </c:pt>
                <c:pt idx="1">
                  <c:v>9.1804102564102597E-2</c:v>
                </c:pt>
                <c:pt idx="2">
                  <c:v>9.8088461538461555E-2</c:v>
                </c:pt>
                <c:pt idx="3">
                  <c:v>0.1059439102564103</c:v>
                </c:pt>
                <c:pt idx="4">
                  <c:v>0.1157632211538462</c:v>
                </c:pt>
                <c:pt idx="5">
                  <c:v>0.12803735977564107</c:v>
                </c:pt>
                <c:pt idx="6">
                  <c:v>0.14338003305288466</c:v>
                </c:pt>
                <c:pt idx="7">
                  <c:v>0.16255837464943912</c:v>
                </c:pt>
                <c:pt idx="8">
                  <c:v>0.18653130164513224</c:v>
                </c:pt>
                <c:pt idx="9">
                  <c:v>0.21649746038974868</c:v>
                </c:pt>
                <c:pt idx="10">
                  <c:v>0.25395515882051917</c:v>
                </c:pt>
                <c:pt idx="11">
                  <c:v>0.30077728185898223</c:v>
                </c:pt>
                <c:pt idx="12">
                  <c:v>0.35930493565706106</c:v>
                </c:pt>
                <c:pt idx="13">
                  <c:v>0.43246450290465965</c:v>
                </c:pt>
                <c:pt idx="14">
                  <c:v>0.52391396196415785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3710-4072-873C-7EC7B4DE8952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Non-competitive'!$BO$36:$BO$50</c:f>
              <c:numCache>
                <c:formatCode>General</c:formatCode>
                <c:ptCount val="15"/>
                <c:pt idx="0">
                  <c:v>9.0137435897435933E-2</c:v>
                </c:pt>
                <c:pt idx="1">
                  <c:v>9.6005128205128243E-2</c:v>
                </c:pt>
                <c:pt idx="2">
                  <c:v>0.10333974358974363</c:v>
                </c:pt>
                <c:pt idx="3">
                  <c:v>0.11250801282051284</c:v>
                </c:pt>
                <c:pt idx="4">
                  <c:v>0.12396834935897438</c:v>
                </c:pt>
                <c:pt idx="5">
                  <c:v>0.13829377003205129</c:v>
                </c:pt>
                <c:pt idx="6">
                  <c:v>0.15620054587339746</c:v>
                </c:pt>
                <c:pt idx="7">
                  <c:v>0.17858401567508014</c:v>
                </c:pt>
                <c:pt idx="8">
                  <c:v>0.20656335292718353</c:v>
                </c:pt>
                <c:pt idx="9">
                  <c:v>0.24153752449231278</c:v>
                </c:pt>
                <c:pt idx="10">
                  <c:v>0.28525523894872423</c:v>
                </c:pt>
                <c:pt idx="11">
                  <c:v>0.33990238201923861</c:v>
                </c:pt>
                <c:pt idx="12">
                  <c:v>0.40821131085738155</c:v>
                </c:pt>
                <c:pt idx="13">
                  <c:v>0.49359747190506031</c:v>
                </c:pt>
                <c:pt idx="14">
                  <c:v>0.60033017321465865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3710-4072-873C-7EC7B4DE8952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Non-competitive'!$BP$36:$BP$50</c:f>
              <c:numCache>
                <c:formatCode>General</c:formatCode>
                <c:ptCount val="15"/>
                <c:pt idx="0">
                  <c:v>9.4338461538461552E-2</c:v>
                </c:pt>
                <c:pt idx="1">
                  <c:v>0.10125641025641027</c:v>
                </c:pt>
                <c:pt idx="2">
                  <c:v>0.10990384615384617</c:v>
                </c:pt>
                <c:pt idx="3">
                  <c:v>0.12071314102564107</c:v>
                </c:pt>
                <c:pt idx="4">
                  <c:v>0.13422475961538463</c:v>
                </c:pt>
                <c:pt idx="5">
                  <c:v>0.15111428285256412</c:v>
                </c:pt>
                <c:pt idx="6">
                  <c:v>0.17222618689903849</c:v>
                </c:pt>
                <c:pt idx="7">
                  <c:v>0.19861606695713144</c:v>
                </c:pt>
                <c:pt idx="8">
                  <c:v>0.23160341702974763</c:v>
                </c:pt>
                <c:pt idx="9">
                  <c:v>0.27283760462051787</c:v>
                </c:pt>
                <c:pt idx="10">
                  <c:v>0.32438033910898062</c:v>
                </c:pt>
                <c:pt idx="11">
                  <c:v>0.38880875721955915</c:v>
                </c:pt>
                <c:pt idx="12">
                  <c:v>0.46934427985778215</c:v>
                </c:pt>
                <c:pt idx="13">
                  <c:v>0.570013683155561</c:v>
                </c:pt>
                <c:pt idx="14">
                  <c:v>0.69585043727778451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3710-4072-873C-7EC7B4DE8952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Non-competitive'!$BQ$36:$BQ$50</c:f>
              <c:numCache>
                <c:formatCode>General</c:formatCode>
                <c:ptCount val="15"/>
                <c:pt idx="0">
                  <c:v>9.958974358974361E-2</c:v>
                </c:pt>
                <c:pt idx="1">
                  <c:v>0.10782051282051283</c:v>
                </c:pt>
                <c:pt idx="2">
                  <c:v>0.11810897435897437</c:v>
                </c:pt>
                <c:pt idx="3">
                  <c:v>0.13096955128205132</c:v>
                </c:pt>
                <c:pt idx="4">
                  <c:v>0.14704527243589746</c:v>
                </c:pt>
                <c:pt idx="5">
                  <c:v>0.16713992387820512</c:v>
                </c:pt>
                <c:pt idx="6">
                  <c:v>0.19225823818108975</c:v>
                </c:pt>
                <c:pt idx="7">
                  <c:v>0.22365613105969551</c:v>
                </c:pt>
                <c:pt idx="8">
                  <c:v>0.26290349715795269</c:v>
                </c:pt>
                <c:pt idx="9">
                  <c:v>0.31196270478077426</c:v>
                </c:pt>
                <c:pt idx="10">
                  <c:v>0.3732867143093011</c:v>
                </c:pt>
                <c:pt idx="11">
                  <c:v>0.44994172621995965</c:v>
                </c:pt>
                <c:pt idx="12">
                  <c:v>0.54576049110828284</c:v>
                </c:pt>
                <c:pt idx="13">
                  <c:v>0.66553394721868686</c:v>
                </c:pt>
                <c:pt idx="14">
                  <c:v>0.81525076735669177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3710-4072-873C-7EC7B4DE8952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Non-competitive'!$BR$36:$BR$50</c:f>
              <c:numCache>
                <c:formatCode>General</c:formatCode>
                <c:ptCount val="15"/>
                <c:pt idx="0">
                  <c:v>0.10615384615384618</c:v>
                </c:pt>
                <c:pt idx="1">
                  <c:v>0.11602564102564104</c:v>
                </c:pt>
                <c:pt idx="2">
                  <c:v>0.12836538461538463</c:v>
                </c:pt>
                <c:pt idx="3">
                  <c:v>0.14379006410256412</c:v>
                </c:pt>
                <c:pt idx="4">
                  <c:v>0.16307091346153851</c:v>
                </c:pt>
                <c:pt idx="5">
                  <c:v>0.18717197516025641</c:v>
                </c:pt>
                <c:pt idx="6">
                  <c:v>0.21729830228365388</c:v>
                </c:pt>
                <c:pt idx="7">
                  <c:v>0.25495621118790063</c:v>
                </c:pt>
                <c:pt idx="8">
                  <c:v>0.30202859731820914</c:v>
                </c:pt>
                <c:pt idx="9">
                  <c:v>0.3608690799810948</c:v>
                </c:pt>
                <c:pt idx="10">
                  <c:v>0.43441968330970177</c:v>
                </c:pt>
                <c:pt idx="11">
                  <c:v>0.52635793747046045</c:v>
                </c:pt>
                <c:pt idx="12">
                  <c:v>0.64128075517140881</c:v>
                </c:pt>
                <c:pt idx="13">
                  <c:v>0.78493427729759435</c:v>
                </c:pt>
                <c:pt idx="14">
                  <c:v>0.96450117995532625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3710-4072-873C-7EC7B4DE8952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Non-competitive'!$BS$36:$BS$50</c:f>
              <c:numCache>
                <c:formatCode>General</c:formatCode>
                <c:ptCount val="15"/>
                <c:pt idx="0">
                  <c:v>0.11435897435897438</c:v>
                </c:pt>
                <c:pt idx="1">
                  <c:v>0.12628205128205131</c:v>
                </c:pt>
                <c:pt idx="2">
                  <c:v>0.14118589743589746</c:v>
                </c:pt>
                <c:pt idx="3">
                  <c:v>0.15981570512820514</c:v>
                </c:pt>
                <c:pt idx="4">
                  <c:v>0.18310296474358981</c:v>
                </c:pt>
                <c:pt idx="5">
                  <c:v>0.21221203926282053</c:v>
                </c:pt>
                <c:pt idx="6">
                  <c:v>0.24859838241185903</c:v>
                </c:pt>
                <c:pt idx="7">
                  <c:v>0.29408131134815702</c:v>
                </c:pt>
                <c:pt idx="8">
                  <c:v>0.35093497251852962</c:v>
                </c:pt>
                <c:pt idx="9">
                  <c:v>0.42200204898149546</c:v>
                </c:pt>
                <c:pt idx="10">
                  <c:v>0.51083589456020262</c:v>
                </c:pt>
                <c:pt idx="11">
                  <c:v>0.62187820153358653</c:v>
                </c:pt>
                <c:pt idx="12">
                  <c:v>0.76068108525031619</c:v>
                </c:pt>
                <c:pt idx="13">
                  <c:v>0.93418468989622871</c:v>
                </c:pt>
                <c:pt idx="14">
                  <c:v>1.1510641957036192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3710-4072-873C-7EC7B4DE8952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Non-competitive'!$BT$36:$BT$50</c:f>
              <c:numCache>
                <c:formatCode>General</c:formatCode>
                <c:ptCount val="15"/>
                <c:pt idx="0">
                  <c:v>0.12461538461538464</c:v>
                </c:pt>
                <c:pt idx="1">
                  <c:v>0.13910256410256411</c:v>
                </c:pt>
                <c:pt idx="2">
                  <c:v>0.15721153846153849</c:v>
                </c:pt>
                <c:pt idx="3">
                  <c:v>0.17984775641025641</c:v>
                </c:pt>
                <c:pt idx="4">
                  <c:v>0.20814302884615385</c:v>
                </c:pt>
                <c:pt idx="5">
                  <c:v>0.2435121193910256</c:v>
                </c:pt>
                <c:pt idx="6">
                  <c:v>0.28772348257211539</c:v>
                </c:pt>
                <c:pt idx="7">
                  <c:v>0.3429876865484775</c:v>
                </c:pt>
                <c:pt idx="8">
                  <c:v>0.41206794151893023</c:v>
                </c:pt>
                <c:pt idx="9">
                  <c:v>0.49841826023199626</c:v>
                </c:pt>
                <c:pt idx="10">
                  <c:v>0.60635615862332848</c:v>
                </c:pt>
                <c:pt idx="11">
                  <c:v>0.7412785316124938</c:v>
                </c:pt>
                <c:pt idx="12">
                  <c:v>0.90993149784895055</c:v>
                </c:pt>
                <c:pt idx="13">
                  <c:v>1.1207477056445214</c:v>
                </c:pt>
                <c:pt idx="14">
                  <c:v>1.3842679653889851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3710-4072-873C-7EC7B4DE8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'Modifier equation'!$X$21:$X$260</c:f>
              <c:numCache>
                <c:formatCode>General</c:formatCode>
                <c:ptCount val="240"/>
                <c:pt idx="0">
                  <c:v>13.636363636363631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12.056514913657766</c:v>
                </c:pt>
                <c:pt idx="5">
                  <c:v>11.492704826038159</c:v>
                </c:pt>
                <c:pt idx="6">
                  <c:v>10.858001237076961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8.5957025422089295</c:v>
                </c:pt>
                <c:pt idx="10">
                  <c:v>7.7666984258113709</c:v>
                </c:pt>
                <c:pt idx="11">
                  <c:v>6.931117387333301</c:v>
                </c:pt>
                <c:pt idx="12">
                  <c:v>6.109503010449167</c:v>
                </c:pt>
                <c:pt idx="13">
                  <c:v>5.3210558298418222</c:v>
                </c:pt>
                <c:pt idx="14">
                  <c:v>4.5819200275316785</c:v>
                </c:pt>
                <c:pt idx="15">
                  <c:v>13.229483335473507</c:v>
                </c:pt>
                <c:pt idx="16">
                  <c:v>12.850289150718007</c:v>
                </c:pt>
                <c:pt idx="17">
                  <c:v>12.405807501065595</c:v>
                </c:pt>
                <c:pt idx="18">
                  <c:v>11.891653528026701</c:v>
                </c:pt>
                <c:pt idx="19">
                  <c:v>11.305940522438981</c:v>
                </c:pt>
                <c:pt idx="20">
                  <c:v>10.650230757945636</c:v>
                </c:pt>
                <c:pt idx="21">
                  <c:v>9.9303206989454864</c:v>
                </c:pt>
                <c:pt idx="22">
                  <c:v>9.1566340626958276</c:v>
                </c:pt>
                <c:pt idx="23">
                  <c:v>8.344015162968498</c:v>
                </c:pt>
                <c:pt idx="24">
                  <c:v>7.5108170856996024</c:v>
                </c:pt>
                <c:pt idx="25">
                  <c:v>6.6773519204436456</c:v>
                </c:pt>
                <c:pt idx="26">
                  <c:v>5.8639576551556321</c:v>
                </c:pt>
                <c:pt idx="27">
                  <c:v>5.0890598792798167</c:v>
                </c:pt>
                <c:pt idx="28">
                  <c:v>4.3676081630361505</c:v>
                </c:pt>
                <c:pt idx="29">
                  <c:v>3.7101460529194172</c:v>
                </c:pt>
                <c:pt idx="30">
                  <c:v>13.131529059732367</c:v>
                </c:pt>
                <c:pt idx="31">
                  <c:v>12.734947730397778</c:v>
                </c:pt>
                <c:pt idx="32">
                  <c:v>12.271681079064933</c:v>
                </c:pt>
                <c:pt idx="33">
                  <c:v>11.737933957260276</c:v>
                </c:pt>
                <c:pt idx="34">
                  <c:v>11.132675258500237</c:v>
                </c:pt>
                <c:pt idx="35">
                  <c:v>10.45856419089974</c:v>
                </c:pt>
                <c:pt idx="36">
                  <c:v>9.722650938693647</c:v>
                </c:pt>
                <c:pt idx="37">
                  <c:v>8.9366229589646355</c:v>
                </c:pt>
                <c:pt idx="38">
                  <c:v>8.1164088418431639</c:v>
                </c:pt>
                <c:pt idx="39">
                  <c:v>7.2810763010472588</c:v>
                </c:pt>
                <c:pt idx="40">
                  <c:v>6.4511447347411348</c:v>
                </c:pt>
                <c:pt idx="41">
                  <c:v>5.6466104734594706</c:v>
                </c:pt>
                <c:pt idx="42">
                  <c:v>4.8850767168043854</c:v>
                </c:pt>
                <c:pt idx="43">
                  <c:v>4.1803454854312205</c:v>
                </c:pt>
                <c:pt idx="44">
                  <c:v>3.5416824728264564</c:v>
                </c:pt>
                <c:pt idx="45">
                  <c:v>13.011107350435086</c:v>
                </c:pt>
                <c:pt idx="46">
                  <c:v>12.593650372807305</c:v>
                </c:pt>
                <c:pt idx="47">
                  <c:v>12.108047127935007</c:v>
                </c:pt>
                <c:pt idx="48">
                  <c:v>11.551284297911911</c:v>
                </c:pt>
                <c:pt idx="49">
                  <c:v>10.923421383798091</c:v>
                </c:pt>
                <c:pt idx="50">
                  <c:v>10.228468766310893</c:v>
                </c:pt>
                <c:pt idx="51">
                  <c:v>9.4749670771940977</c:v>
                </c:pt>
                <c:pt idx="52">
                  <c:v>8.6760433268516675</c:v>
                </c:pt>
                <c:pt idx="53">
                  <c:v>7.8487868595730657</c:v>
                </c:pt>
                <c:pt idx="54">
                  <c:v>7.0129367668991893</c:v>
                </c:pt>
                <c:pt idx="55">
                  <c:v>6.1890628305458018</c:v>
                </c:pt>
                <c:pt idx="56">
                  <c:v>5.3965806179659337</c:v>
                </c:pt>
                <c:pt idx="57">
                  <c:v>4.651996122499888</c:v>
                </c:pt>
                <c:pt idx="58">
                  <c:v>3.9676998914714923</c:v>
                </c:pt>
                <c:pt idx="59">
                  <c:v>3.3514611398555374</c:v>
                </c:pt>
                <c:pt idx="60">
                  <c:v>12.863650909596135</c:v>
                </c:pt>
                <c:pt idx="61">
                  <c:v>12.421377597399996</c:v>
                </c:pt>
                <c:pt idx="62">
                  <c:v>11.909540786136496</c:v>
                </c:pt>
                <c:pt idx="63">
                  <c:v>11.326157014421755</c:v>
                </c:pt>
                <c:pt idx="64">
                  <c:v>10.672662258177567</c:v>
                </c:pt>
                <c:pt idx="65">
                  <c:v>9.9547060078987872</c:v>
                </c:pt>
                <c:pt idx="66">
                  <c:v>9.1825607021848228</c:v>
                </c:pt>
                <c:pt idx="67">
                  <c:v>8.3709370648423036</c:v>
                </c:pt>
                <c:pt idx="68">
                  <c:v>7.5380952660151577</c:v>
                </c:pt>
                <c:pt idx="69">
                  <c:v>6.7043128673042691</c:v>
                </c:pt>
                <c:pt idx="70">
                  <c:v>5.8899586332103793</c:v>
                </c:pt>
                <c:pt idx="71">
                  <c:v>5.113548060505801</c:v>
                </c:pt>
                <c:pt idx="72">
                  <c:v>4.3901625438930338</c:v>
                </c:pt>
                <c:pt idx="73">
                  <c:v>3.7304965161168209</c:v>
                </c:pt>
                <c:pt idx="74">
                  <c:v>3.1406110611900919</c:v>
                </c:pt>
                <c:pt idx="75">
                  <c:v>12.683964790899816</c:v>
                </c:pt>
                <c:pt idx="76">
                  <c:v>12.212553075630407</c:v>
                </c:pt>
                <c:pt idx="77">
                  <c:v>11.670377128416446</c:v>
                </c:pt>
                <c:pt idx="78">
                  <c:v>11.056794529234148</c:v>
                </c:pt>
                <c:pt idx="79">
                  <c:v>10.374951753980362</c:v>
                </c:pt>
                <c:pt idx="80">
                  <c:v>9.6324431800662129</c:v>
                </c:pt>
                <c:pt idx="81">
                  <c:v>8.8414898601155656</c:v>
                </c:pt>
                <c:pt idx="82">
                  <c:v>8.0184603686702793</c:v>
                </c:pt>
                <c:pt idx="83">
                  <c:v>7.1826898092856775</c:v>
                </c:pt>
                <c:pt idx="84">
                  <c:v>6.3547402181714467</c:v>
                </c:pt>
                <c:pt idx="85">
                  <c:v>5.5544172212633773</c:v>
                </c:pt>
                <c:pt idx="86">
                  <c:v>4.7989378149166351</c:v>
                </c:pt>
                <c:pt idx="87">
                  <c:v>4.1015941914933034</c:v>
                </c:pt>
                <c:pt idx="88">
                  <c:v>3.4711027516513022</c:v>
                </c:pt>
                <c:pt idx="89">
                  <c:v>2.9116367385893978</c:v>
                </c:pt>
                <c:pt idx="90">
                  <c:v>12.466295229202256</c:v>
                </c:pt>
                <c:pt idx="91">
                  <c:v>11.961193031720541</c:v>
                </c:pt>
                <c:pt idx="92">
                  <c:v>11.38459968419704</c:v>
                </c:pt>
                <c:pt idx="93">
                  <c:v>10.737588345917187</c:v>
                </c:pt>
                <c:pt idx="94">
                  <c:v>10.025383177696218</c:v>
                </c:pt>
                <c:pt idx="95">
                  <c:v>9.257815129665973</c:v>
                </c:pt>
                <c:pt idx="96">
                  <c:v>8.4492005989081775</c:v>
                </c:pt>
                <c:pt idx="97">
                  <c:v>7.6175198569616844</c:v>
                </c:pt>
                <c:pt idx="98">
                  <c:v>6.7829380938113442</c:v>
                </c:pt>
                <c:pt idx="99">
                  <c:v>5.965901700491731</c:v>
                </c:pt>
                <c:pt idx="100">
                  <c:v>5.1851782068116563</c:v>
                </c:pt>
                <c:pt idx="101">
                  <c:v>4.4562269789973694</c:v>
                </c:pt>
                <c:pt idx="102">
                  <c:v>3.7901802992623943</c:v>
                </c:pt>
                <c:pt idx="103">
                  <c:v>3.1935317195219377</c:v>
                </c:pt>
                <c:pt idx="104">
                  <c:v>2.6684490653805009</c:v>
                </c:pt>
                <c:pt idx="105">
                  <c:v>12.204493536800637</c:v>
                </c:pt>
                <c:pt idx="106">
                  <c:v>11.661178537307874</c:v>
                </c:pt>
                <c:pt idx="107">
                  <c:v>11.046475069805222</c:v>
                </c:pt>
                <c:pt idx="108">
                  <c:v>10.363596141287701</c:v>
                </c:pt>
                <c:pt idx="109">
                  <c:v>9.6202098408271493</c:v>
                </c:pt>
                <c:pt idx="110">
                  <c:v>8.8286087955368817</c:v>
                </c:pt>
                <c:pt idx="111">
                  <c:v>8.0052197496564759</c:v>
                </c:pt>
                <c:pt idx="112">
                  <c:v>7.1694120524699487</c:v>
                </c:pt>
                <c:pt idx="113">
                  <c:v>6.3417513567912511</c:v>
                </c:pt>
                <c:pt idx="114">
                  <c:v>5.5420155469566028</c:v>
                </c:pt>
                <c:pt idx="115">
                  <c:v>4.7873680101125702</c:v>
                </c:pt>
                <c:pt idx="116">
                  <c:v>4.0910313780592231</c:v>
                </c:pt>
                <c:pt idx="117">
                  <c:v>3.4616479051086091</c:v>
                </c:pt>
                <c:pt idx="118">
                  <c:v>2.9033220394987054</c:v>
                </c:pt>
                <c:pt idx="119">
                  <c:v>2.4161906941864748</c:v>
                </c:pt>
                <c:pt idx="120">
                  <c:v>11.892309103434544</c:v>
                </c:pt>
                <c:pt idx="121">
                  <c:v>11.306681262915706</c:v>
                </c:pt>
                <c:pt idx="122">
                  <c:v>10.651052405908873</c:v>
                </c:pt>
                <c:pt idx="123">
                  <c:v>9.9312136134020434</c:v>
                </c:pt>
                <c:pt idx="124">
                  <c:v>9.1575830731469257</c:v>
                </c:pt>
                <c:pt idx="125">
                  <c:v>8.345000229855275</c:v>
                </c:pt>
                <c:pt idx="126">
                  <c:v>7.5118148003592626</c:v>
                </c:pt>
                <c:pt idx="127">
                  <c:v>6.6783376481125929</c:v>
                </c:pt>
                <c:pt idx="128">
                  <c:v>5.8649079236826571</c:v>
                </c:pt>
                <c:pt idx="129">
                  <c:v>5.0899545347029793</c:v>
                </c:pt>
                <c:pt idx="130">
                  <c:v>4.3684318905753869</c:v>
                </c:pt>
                <c:pt idx="131">
                  <c:v>3.7108890606599685</c:v>
                </c:pt>
                <c:pt idx="132">
                  <c:v>3.1232447803852406</c:v>
                </c:pt>
                <c:pt idx="133">
                  <c:v>2.6071667571879411</c:v>
                </c:pt>
                <c:pt idx="134">
                  <c:v>2.1608493330630703</c:v>
                </c:pt>
                <c:pt idx="135">
                  <c:v>11.52384194252971</c:v>
                </c:pt>
                <c:pt idx="136">
                  <c:v>10.892759387324176</c:v>
                </c:pt>
                <c:pt idx="137">
                  <c:v>10.194879033839154</c:v>
                </c:pt>
                <c:pt idx="138">
                  <c:v>9.4389568742531242</c:v>
                </c:pt>
                <c:pt idx="139">
                  <c:v>8.6383221720396577</c:v>
                </c:pt>
                <c:pt idx="140">
                  <c:v>7.8102204056089004</c:v>
                </c:pt>
                <c:pt idx="141">
                  <c:v>6.9744718194559026</c:v>
                </c:pt>
                <c:pt idx="142">
                  <c:v>6.1516363100733695</c:v>
                </c:pt>
                <c:pt idx="143">
                  <c:v>5.3610305143447556</c:v>
                </c:pt>
                <c:pt idx="144">
                  <c:v>4.6189918265080525</c:v>
                </c:pt>
                <c:pt idx="145">
                  <c:v>3.9377030364118033</c:v>
                </c:pt>
                <c:pt idx="146">
                  <c:v>3.3247191869658712</c:v>
                </c:pt>
                <c:pt idx="147">
                  <c:v>2.7831513034222577</c:v>
                </c:pt>
                <c:pt idx="148">
                  <c:v>2.3123285108568972</c:v>
                </c:pt>
                <c:pt idx="149">
                  <c:v>1.9087103467351616</c:v>
                </c:pt>
                <c:pt idx="150">
                  <c:v>11.094169587183101</c:v>
                </c:pt>
                <c:pt idx="151">
                  <c:v>10.416110250520802</c:v>
                </c:pt>
                <c:pt idx="152">
                  <c:v>9.6768190558898297</c:v>
                </c:pt>
                <c:pt idx="153">
                  <c:v>8.888255822234882</c:v>
                </c:pt>
                <c:pt idx="154">
                  <c:v>8.0665750989739013</c:v>
                </c:pt>
                <c:pt idx="155">
                  <c:v>7.2309837223197952</c:v>
                </c:pt>
                <c:pt idx="156">
                  <c:v>6.4020262823569949</c:v>
                </c:pt>
                <c:pt idx="157">
                  <c:v>5.5996052962512781</c:v>
                </c:pt>
                <c:pt idx="158">
                  <c:v>4.8411297833285749</c:v>
                </c:pt>
                <c:pt idx="159">
                  <c:v>4.1401434501819043</c:v>
                </c:pt>
                <c:pt idx="160">
                  <c:v>3.5056323722059806</c:v>
                </c:pt>
                <c:pt idx="161">
                  <c:v>2.9420211593086147</c:v>
                </c:pt>
                <c:pt idx="162">
                  <c:v>2.4497116405218229</c:v>
                </c:pt>
                <c:pt idx="163">
                  <c:v>2.025942305053666</c:v>
                </c:pt>
                <c:pt idx="164">
                  <c:v>1.6657500232666673</c:v>
                </c:pt>
                <c:pt idx="165">
                  <c:v>10.60013046314416</c:v>
                </c:pt>
                <c:pt idx="166">
                  <c:v>9.8759179539123814</c:v>
                </c:pt>
                <c:pt idx="167">
                  <c:v>9.0988626421697276</c:v>
                </c:pt>
                <c:pt idx="168">
                  <c:v>8.2841022236973085</c:v>
                </c:pt>
                <c:pt idx="169">
                  <c:v>7.4501902843071397</c:v>
                </c:pt>
                <c:pt idx="170">
                  <c:v>6.6175081608643058</c:v>
                </c:pt>
                <c:pt idx="171">
                  <c:v>5.8063179473758808</c:v>
                </c:pt>
                <c:pt idx="172">
                  <c:v>5.0348394030772763</c:v>
                </c:pt>
                <c:pt idx="173">
                  <c:v>4.3177255880968195</c:v>
                </c:pt>
                <c:pt idx="174">
                  <c:v>3.6651839155048727</c:v>
                </c:pt>
                <c:pt idx="175">
                  <c:v>3.0828008958460162</c:v>
                </c:pt>
                <c:pt idx="176">
                  <c:v>2.5719585308499187</c:v>
                </c:pt>
                <c:pt idx="177">
                  <c:v>2.1306321242543191</c:v>
                </c:pt>
                <c:pt idx="178">
                  <c:v>1.7543438509476841</c:v>
                </c:pt>
                <c:pt idx="179">
                  <c:v>1.437090424074561</c:v>
                </c:pt>
                <c:pt idx="180">
                  <c:v>10.041194644696187</c:v>
                </c:pt>
                <c:pt idx="181">
                  <c:v>9.2746730083234237</c:v>
                </c:pt>
                <c:pt idx="182">
                  <c:v>8.4667571234735401</c:v>
                </c:pt>
                <c:pt idx="183">
                  <c:v>7.6353624961761986</c:v>
                </c:pt>
                <c:pt idx="184">
                  <c:v>6.8006266603092422</c:v>
                </c:pt>
                <c:pt idx="185">
                  <c:v>5.9830109814379249</c:v>
                </c:pt>
                <c:pt idx="186">
                  <c:v>5.2013375835582716</c:v>
                </c:pt>
                <c:pt idx="187">
                  <c:v>4.4711495064407263</c:v>
                </c:pt>
                <c:pt idx="188">
                  <c:v>3.8036770556886084</c:v>
                </c:pt>
                <c:pt idx="189">
                  <c:v>3.2055113790051624</c:v>
                </c:pt>
                <c:pt idx="190">
                  <c:v>2.6789059499487342</c:v>
                </c:pt>
                <c:pt idx="191">
                  <c:v>2.2225100312459962</c:v>
                </c:pt>
                <c:pt idx="192">
                  <c:v>1.832305592457393</c:v>
                </c:pt>
                <c:pt idx="193">
                  <c:v>1.5025529564330569</c:v>
                </c:pt>
                <c:pt idx="194">
                  <c:v>1.2266164474059011</c:v>
                </c:pt>
                <c:pt idx="195">
                  <c:v>9.4202898550724612</c:v>
                </c:pt>
                <c:pt idx="196">
                  <c:v>8.6187845303867388</c:v>
                </c:pt>
                <c:pt idx="197">
                  <c:v>7.7902621722846428</c:v>
                </c:pt>
                <c:pt idx="198">
                  <c:v>6.9545834494288092</c:v>
                </c:pt>
                <c:pt idx="199">
                  <c:v>6.1323014556845381</c:v>
                </c:pt>
                <c:pt idx="200">
                  <c:v>5.3426801696343764</c:v>
                </c:pt>
                <c:pt idx="201">
                  <c:v>4.6019687659346449</c:v>
                </c:pt>
                <c:pt idx="202">
                  <c:v>3.9222421581367484</c:v>
                </c:pt>
                <c:pt idx="203">
                  <c:v>3.3109447545009361</c:v>
                </c:pt>
                <c:pt idx="204">
                  <c:v>2.7710880634394832</c:v>
                </c:pt>
                <c:pt idx="205">
                  <c:v>2.3019214792049163</c:v>
                </c:pt>
                <c:pt idx="206">
                  <c:v>1.8998478579153575</c:v>
                </c:pt>
                <c:pt idx="207">
                  <c:v>1.5593794011995707</c:v>
                </c:pt>
                <c:pt idx="208">
                  <c:v>1.2739920129910025</c:v>
                </c:pt>
                <c:pt idx="209">
                  <c:v>1.0368053671498028</c:v>
                </c:pt>
                <c:pt idx="210">
                  <c:v>8.7443946188340789</c:v>
                </c:pt>
                <c:pt idx="211">
                  <c:v>7.9187817258883229</c:v>
                </c:pt>
                <c:pt idx="212">
                  <c:v>7.0828603859250832</c:v>
                </c:pt>
                <c:pt idx="213">
                  <c:v>6.257207320130358</c:v>
                </c:pt>
                <c:pt idx="214">
                  <c:v>5.4614080192549626</c:v>
                </c:pt>
                <c:pt idx="215">
                  <c:v>4.7122679913627294</c:v>
                </c:pt>
                <c:pt idx="216">
                  <c:v>4.0225523203255422</c:v>
                </c:pt>
                <c:pt idx="217">
                  <c:v>3.4004200927141537</c:v>
                </c:pt>
                <c:pt idx="218">
                  <c:v>2.8495307629882891</c:v>
                </c:pt>
                <c:pt idx="219">
                  <c:v>2.3696567407990226</c:v>
                </c:pt>
                <c:pt idx="220">
                  <c:v>1.9575758294372341</c:v>
                </c:pt>
                <c:pt idx="221">
                  <c:v>1.6080319225435848</c:v>
                </c:pt>
                <c:pt idx="222">
                  <c:v>1.3146113652489879</c:v>
                </c:pt>
                <c:pt idx="223">
                  <c:v>1.0704521395133142</c:v>
                </c:pt>
                <c:pt idx="224">
                  <c:v>0.86876127650614909</c:v>
                </c:pt>
                <c:pt idx="225">
                  <c:v>8.0246913580246897</c:v>
                </c:pt>
                <c:pt idx="226">
                  <c:v>7.1889400921658977</c:v>
                </c:pt>
                <c:pt idx="227">
                  <c:v>6.3608562691131487</c:v>
                </c:pt>
                <c:pt idx="228">
                  <c:v>5.5602584094453107</c:v>
                </c:pt>
                <c:pt idx="229">
                  <c:v>4.8043886242240506</c:v>
                </c:pt>
                <c:pt idx="230">
                  <c:v>4.1065717899412855</c:v>
                </c:pt>
                <c:pt idx="231">
                  <c:v>3.4755592107410234</c:v>
                </c:pt>
                <c:pt idx="232">
                  <c:v>2.9155565614121866</c:v>
                </c:pt>
                <c:pt idx="233">
                  <c:v>2.4267842732775669</c:v>
                </c:pt>
                <c:pt idx="234">
                  <c:v>2.0063470377961976</c:v>
                </c:pt>
                <c:pt idx="235">
                  <c:v>1.6491957503497627</c:v>
                </c:pt>
                <c:pt idx="236">
                  <c:v>1.3490205872072305</c:v>
                </c:pt>
                <c:pt idx="237">
                  <c:v>1.0989838272045407</c:v>
                </c:pt>
                <c:pt idx="238">
                  <c:v>0.89226147416016199</c:v>
                </c:pt>
                <c:pt idx="239">
                  <c:v>0.72240348328728088</c:v>
                </c:pt>
              </c:numCache>
            </c:numRef>
          </c:xVal>
          <c:yVal>
            <c:numRef>
              <c:f>'Modifier equation'!$Y$21:$Y$260</c:f>
              <c:numCache>
                <c:formatCode>General</c:formatCode>
                <c:ptCount val="240"/>
                <c:pt idx="0">
                  <c:v>13.642534974905701</c:v>
                </c:pt>
                <c:pt idx="1">
                  <c:v>13.339109898102551</c:v>
                </c:pt>
                <c:pt idx="2">
                  <c:v>12.978295333080593</c:v>
                </c:pt>
                <c:pt idx="3">
                  <c:v>12.55382882795757</c:v>
                </c:pt>
                <c:pt idx="4">
                  <c:v>12.060756821413394</c:v>
                </c:pt>
                <c:pt idx="5">
                  <c:v>11.496335282824406</c:v>
                </c:pt>
                <c:pt idx="6">
                  <c:v>10.860991887454349</c:v>
                </c:pt>
                <c:pt idx="7">
                  <c:v>10.159184464371888</c:v>
                </c:pt>
                <c:pt idx="8">
                  <c:v>9.3999368804957459</c:v>
                </c:pt>
                <c:pt idx="9">
                  <c:v>8.5968307143744003</c:v>
                </c:pt>
                <c:pt idx="10">
                  <c:v>7.767307516509522</c:v>
                </c:pt>
                <c:pt idx="11">
                  <c:v>6.9312919469108882</c:v>
                </c:pt>
                <c:pt idx="12">
                  <c:v>6.1093370876575346</c:v>
                </c:pt>
                <c:pt idx="13">
                  <c:v>5.3206440702835858</c:v>
                </c:pt>
                <c:pt idx="14">
                  <c:v>4.5813497517105866</c:v>
                </c:pt>
                <c:pt idx="15">
                  <c:v>13.232929979894314</c:v>
                </c:pt>
                <c:pt idx="16">
                  <c:v>12.853379869743186</c:v>
                </c:pt>
                <c:pt idx="17">
                  <c:v>12.408500345690975</c:v>
                </c:pt>
                <c:pt idx="18">
                  <c:v>11.893912156352844</c:v>
                </c:pt>
                <c:pt idx="19">
                  <c:v>11.307738512811254</c:v>
                </c:pt>
                <c:pt idx="20">
                  <c:v>10.651556033938419</c:v>
                </c:pt>
                <c:pt idx="21">
                  <c:v>9.9311792525133029</c:v>
                </c:pt>
                <c:pt idx="22">
                  <c:v>9.1570520215257627</c:v>
                </c:pt>
                <c:pt idx="23">
                  <c:v>8.3440383846589388</c:v>
                </c:pt>
                <c:pt idx="24">
                  <c:v>7.5105079325782995</c:v>
                </c:pt>
                <c:pt idx="25">
                  <c:v>6.6767835752360494</c:v>
                </c:pt>
                <c:pt idx="26">
                  <c:v>5.863207024790027</c:v>
                </c:pt>
                <c:pt idx="27">
                  <c:v>5.088200509352931</c:v>
                </c:pt>
                <c:pt idx="28">
                  <c:v>4.3667044886248654</c:v>
                </c:pt>
                <c:pt idx="29">
                  <c:v>3.7092498114029624</c:v>
                </c:pt>
                <c:pt idx="30">
                  <c:v>13.134369261906334</c:v>
                </c:pt>
                <c:pt idx="31">
                  <c:v>12.737455365908522</c:v>
                </c:pt>
                <c:pt idx="32">
                  <c:v>12.273819703239438</c:v>
                </c:pt>
                <c:pt idx="33">
                  <c:v>11.739673447005174</c:v>
                </c:pt>
                <c:pt idx="34">
                  <c:v>11.133995840238855</c:v>
                </c:pt>
                <c:pt idx="35">
                  <c:v>10.459460369425075</c:v>
                </c:pt>
                <c:pt idx="36">
                  <c:v>9.7231345235915629</c:v>
                </c:pt>
                <c:pt idx="37">
                  <c:v>8.9367243192263821</c:v>
                </c:pt>
                <c:pt idx="38">
                  <c:v>8.1161757344904188</c:v>
                </c:pt>
                <c:pt idx="39">
                  <c:v>7.2805701331747699</c:v>
                </c:pt>
                <c:pt idx="40">
                  <c:v>6.4504347929267771</c:v>
                </c:pt>
                <c:pt idx="41">
                  <c:v>5.6457672300280048</c:v>
                </c:pt>
                <c:pt idx="42">
                  <c:v>4.8841655483655808</c:v>
                </c:pt>
                <c:pt idx="43">
                  <c:v>4.1794219244388389</c:v>
                </c:pt>
                <c:pt idx="44">
                  <c:v>3.5407895790574413</c:v>
                </c:pt>
                <c:pt idx="45">
                  <c:v>13.013228326988596</c:v>
                </c:pt>
                <c:pt idx="46">
                  <c:v>12.595474292303045</c:v>
                </c:pt>
                <c:pt idx="47">
                  <c:v>12.109544610582205</c:v>
                </c:pt>
                <c:pt idx="48">
                  <c:v>11.552432799706111</c:v>
                </c:pt>
                <c:pt idx="49">
                  <c:v>10.924208750506056</c:v>
                </c:pt>
                <c:pt idx="50">
                  <c:v>10.228896465648885</c:v>
                </c:pt>
                <c:pt idx="51">
                  <c:v>9.4750523594472131</c:v>
                </c:pt>
                <c:pt idx="52">
                  <c:v>8.6758195828513749</c:v>
                </c:pt>
                <c:pt idx="53">
                  <c:v>7.8483017304875657</c:v>
                </c:pt>
                <c:pt idx="54">
                  <c:v>7.0122480845271493</c:v>
                </c:pt>
                <c:pt idx="55">
                  <c:v>6.188233063161003</c:v>
                </c:pt>
                <c:pt idx="56">
                  <c:v>5.3956709212078486</c:v>
                </c:pt>
                <c:pt idx="57">
                  <c:v>4.6510611599029001</c:v>
                </c:pt>
                <c:pt idx="58">
                  <c:v>3.9667842789090444</c:v>
                </c:pt>
                <c:pt idx="59">
                  <c:v>3.3505978425413661</c:v>
                </c:pt>
                <c:pt idx="60">
                  <c:v>12.864930705515556</c:v>
                </c:pt>
                <c:pt idx="61">
                  <c:v>12.422413457005977</c:v>
                </c:pt>
                <c:pt idx="62">
                  <c:v>11.910312122197995</c:v>
                </c:pt>
                <c:pt idx="63">
                  <c:v>11.326650112631885</c:v>
                </c:pt>
                <c:pt idx="64">
                  <c:v>10.672873106093911</c:v>
                </c:pt>
                <c:pt idx="65">
                  <c:v>9.9546426076182453</c:v>
                </c:pt>
                <c:pt idx="66">
                  <c:v>9.1822442350666584</c:v>
                </c:pt>
                <c:pt idx="67">
                  <c:v>8.3704013773757264</c:v>
                </c:pt>
                <c:pt idx="68">
                  <c:v>7.5373844710702835</c:v>
                </c:pt>
                <c:pt idx="69">
                  <c:v>6.7034773351597199</c:v>
                </c:pt>
                <c:pt idx="70">
                  <c:v>5.8890501078619293</c:v>
                </c:pt>
                <c:pt idx="71">
                  <c:v>5.1126148801285041</c:v>
                </c:pt>
                <c:pt idx="72">
                  <c:v>4.3892458629014648</c:v>
                </c:pt>
                <c:pt idx="73">
                  <c:v>3.7296280706087441</c:v>
                </c:pt>
                <c:pt idx="74">
                  <c:v>3.1398125606740517</c:v>
                </c:pt>
                <c:pt idx="75">
                  <c:v>12.684278321998246</c:v>
                </c:pt>
                <c:pt idx="76">
                  <c:v>12.212700732604933</c:v>
                </c:pt>
                <c:pt idx="77">
                  <c:v>11.670348737359879</c:v>
                </c:pt>
                <c:pt idx="78">
                  <c:v>11.056585905751573</c:v>
                </c:pt>
                <c:pt idx="79">
                  <c:v>10.374566513755282</c:v>
                </c:pt>
                <c:pt idx="80">
                  <c:v>9.6318939442535836</c:v>
                </c:pt>
                <c:pt idx="81">
                  <c:v>8.8407984232131547</c:v>
                </c:pt>
                <c:pt idx="82">
                  <c:v>8.0176565491932319</c:v>
                </c:pt>
                <c:pt idx="83">
                  <c:v>7.1818090046670671</c:v>
                </c:pt>
                <c:pt idx="84">
                  <c:v>6.353820045156291</c:v>
                </c:pt>
                <c:pt idx="85">
                  <c:v>5.5534938964786598</c:v>
                </c:pt>
                <c:pt idx="86">
                  <c:v>4.798042993874656</c:v>
                </c:pt>
                <c:pt idx="87">
                  <c:v>4.1007528124061006</c:v>
                </c:pt>
                <c:pt idx="88">
                  <c:v>3.4703321101676572</c:v>
                </c:pt>
                <c:pt idx="89">
                  <c:v>2.910946692937523</c:v>
                </c:pt>
                <c:pt idx="90">
                  <c:v>12.465524670211666</c:v>
                </c:pt>
                <c:pt idx="91">
                  <c:v>11.960368991010185</c:v>
                </c:pt>
                <c:pt idx="92">
                  <c:v>11.383723337637884</c:v>
                </c:pt>
                <c:pt idx="93">
                  <c:v>10.736664406356564</c:v>
                </c:pt>
                <c:pt idx="94">
                  <c:v>10.024420422868936</c:v>
                </c:pt>
                <c:pt idx="95">
                  <c:v>9.2568264676773246</c:v>
                </c:pt>
                <c:pt idx="96">
                  <c:v>8.4482025138350121</c:v>
                </c:pt>
                <c:pt idx="97">
                  <c:v>7.6165312061778501</c:v>
                </c:pt>
                <c:pt idx="98">
                  <c:v>6.7819784062755915</c:v>
                </c:pt>
                <c:pt idx="99">
                  <c:v>5.9649892850951174</c:v>
                </c:pt>
                <c:pt idx="100">
                  <c:v>5.1843284494738873</c:v>
                </c:pt>
                <c:pt idx="101">
                  <c:v>4.4554511513291084</c:v>
                </c:pt>
                <c:pt idx="102">
                  <c:v>3.7894850458576577</c:v>
                </c:pt>
                <c:pt idx="103">
                  <c:v>3.1929192054622439</c:v>
                </c:pt>
                <c:pt idx="104">
                  <c:v>2.6679176223834595</c:v>
                </c:pt>
                <c:pt idx="105">
                  <c:v>12.20254444605739</c:v>
                </c:pt>
                <c:pt idx="106">
                  <c:v>11.65933394670202</c:v>
                </c:pt>
                <c:pt idx="107">
                  <c:v>11.04474671794509</c:v>
                </c:pt>
                <c:pt idx="108">
                  <c:v>10.361994440188328</c:v>
                </c:pt>
                <c:pt idx="109">
                  <c:v>9.6187430453110476</c:v>
                </c:pt>
                <c:pt idx="110">
                  <c:v>8.827282254785219</c:v>
                </c:pt>
                <c:pt idx="111">
                  <c:v>8.0040353743297867</c:v>
                </c:pt>
                <c:pt idx="112">
                  <c:v>7.1683681057064303</c:v>
                </c:pt>
                <c:pt idx="113">
                  <c:v>6.3408426166261416</c:v>
                </c:pt>
                <c:pt idx="114">
                  <c:v>5.541233809152752</c:v>
                </c:pt>
                <c:pt idx="115">
                  <c:v>4.7867028315182063</c:v>
                </c:pt>
                <c:pt idx="116">
                  <c:v>4.0904709245184057</c:v>
                </c:pt>
                <c:pt idx="117">
                  <c:v>3.4611797720350603</c:v>
                </c:pt>
                <c:pt idx="118">
                  <c:v>2.9029339479588478</c:v>
                </c:pt>
                <c:pt idx="119">
                  <c:v>2.4158710124097285</c:v>
                </c:pt>
                <c:pt idx="120">
                  <c:v>11.889133482196787</c:v>
                </c:pt>
                <c:pt idx="121">
                  <c:v>11.303825935107946</c:v>
                </c:pt>
                <c:pt idx="122">
                  <c:v>10.648535516687842</c:v>
                </c:pt>
                <c:pt idx="123">
                  <c:v>9.9290438036644968</c:v>
                </c:pt>
                <c:pt idx="124">
                  <c:v>9.1557576826750253</c:v>
                </c:pt>
                <c:pt idx="125">
                  <c:v>8.3435046966488393</c:v>
                </c:pt>
                <c:pt idx="126">
                  <c:v>7.5106235451261485</c:v>
                </c:pt>
                <c:pt idx="127">
                  <c:v>6.6774163896751944</c:v>
                </c:pt>
                <c:pt idx="128">
                  <c:v>5.8642170030495686</c:v>
                </c:pt>
                <c:pt idx="129">
                  <c:v>5.0894525814574081</c:v>
                </c:pt>
                <c:pt idx="130">
                  <c:v>4.3680791422654845</c:v>
                </c:pt>
                <c:pt idx="131">
                  <c:v>3.7106498339316709</c:v>
                </c:pt>
                <c:pt idx="132">
                  <c:v>3.1230888886465169</c:v>
                </c:pt>
                <c:pt idx="133">
                  <c:v>2.6070699463299252</c:v>
                </c:pt>
                <c:pt idx="134">
                  <c:v>2.1607929799132108</c:v>
                </c:pt>
                <c:pt idx="135">
                  <c:v>11.519468689208125</c:v>
                </c:pt>
                <c:pt idx="136">
                  <c:v>10.888991164607521</c:v>
                </c:pt>
                <c:pt idx="137">
                  <c:v>10.191730591233904</c:v>
                </c:pt>
                <c:pt idx="138">
                  <c:v>9.4364213460012394</c:v>
                </c:pt>
                <c:pt idx="139">
                  <c:v>8.6363695640021785</c:v>
                </c:pt>
                <c:pt idx="140">
                  <c:v>7.8087990087619836</c:v>
                </c:pt>
                <c:pt idx="141">
                  <c:v>6.9735125999908032</c:v>
                </c:pt>
                <c:pt idx="142">
                  <c:v>6.1510595510674433</c:v>
                </c:pt>
                <c:pt idx="143">
                  <c:v>5.3607533911734579</c:v>
                </c:pt>
                <c:pt idx="144">
                  <c:v>4.6189354373018388</c:v>
                </c:pt>
                <c:pt idx="145">
                  <c:v>3.9377977229609575</c:v>
                </c:pt>
                <c:pt idx="146">
                  <c:v>3.3249075916446711</c:v>
                </c:pt>
                <c:pt idx="147">
                  <c:v>2.7833892370318383</c:v>
                </c:pt>
                <c:pt idx="148">
                  <c:v>2.3125841383283796</c:v>
                </c:pt>
                <c:pt idx="149">
                  <c:v>1.9089623594749625</c:v>
                </c:pt>
                <c:pt idx="150">
                  <c:v>11.088741271908807</c:v>
                </c:pt>
                <c:pt idx="151">
                  <c:v>10.411647119447293</c:v>
                </c:pt>
                <c:pt idx="152">
                  <c:v>9.6733143773427859</c:v>
                </c:pt>
                <c:pt idx="153">
                  <c:v>8.8856654953570224</c:v>
                </c:pt>
                <c:pt idx="154">
                  <c:v>8.064818917353989</c:v>
                </c:pt>
                <c:pt idx="155">
                  <c:v>7.2299516431336848</c:v>
                </c:pt>
                <c:pt idx="156">
                  <c:v>6.4015888096140499</c:v>
                </c:pt>
                <c:pt idx="157">
                  <c:v>5.5996259707320375</c:v>
                </c:pt>
                <c:pt idx="158">
                  <c:v>4.8414772928037229</c:v>
                </c:pt>
                <c:pt idx="159">
                  <c:v>4.1407012127283718</c:v>
                </c:pt>
                <c:pt idx="160">
                  <c:v>3.5063043907690918</c:v>
                </c:pt>
                <c:pt idx="161">
                  <c:v>2.9427340463498215</c:v>
                </c:pt>
                <c:pt idx="162">
                  <c:v>2.4504135518020616</c:v>
                </c:pt>
                <c:pt idx="163">
                  <c:v>2.0265999087665945</c:v>
                </c:pt>
                <c:pt idx="164">
                  <c:v>1.6663446071680899</c:v>
                </c:pt>
                <c:pt idx="165">
                  <c:v>10.593942893791903</c:v>
                </c:pt>
                <c:pt idx="166">
                  <c:v>9.8711278134377629</c:v>
                </c:pt>
                <c:pt idx="167">
                  <c:v>9.0954131163184364</c:v>
                </c:pt>
                <c:pt idx="168">
                  <c:v>8.2818817827993954</c:v>
                </c:pt>
                <c:pt idx="169">
                  <c:v>7.4490405705210749</c:v>
                </c:pt>
                <c:pt idx="170">
                  <c:v>6.6172385264830638</c:v>
                </c:pt>
                <c:pt idx="171">
                  <c:v>5.8067239381906584</c:v>
                </c:pt>
                <c:pt idx="172">
                  <c:v>5.0357214823204091</c:v>
                </c:pt>
                <c:pt idx="173">
                  <c:v>4.3189046270708351</c:v>
                </c:pt>
                <c:pt idx="174">
                  <c:v>3.6665112523410373</c:v>
                </c:pt>
                <c:pt idx="175">
                  <c:v>3.0841624501532485</c:v>
                </c:pt>
                <c:pt idx="176">
                  <c:v>2.5732738774992088</c:v>
                </c:pt>
                <c:pt idx="177">
                  <c:v>2.1318501861699422</c:v>
                </c:pt>
                <c:pt idx="178">
                  <c:v>1.7554369579438849</c:v>
                </c:pt>
                <c:pt idx="179">
                  <c:v>1.4380481331675974</c:v>
                </c:pt>
                <c:pt idx="180">
                  <c:v>10.034732561074762</c:v>
                </c:pt>
                <c:pt idx="181">
                  <c:v>9.2700935182636393</c:v>
                </c:pt>
                <c:pt idx="182">
                  <c:v>8.4639137259229109</c:v>
                </c:pt>
                <c:pt idx="183">
                  <c:v>7.634039617647864</c:v>
                </c:pt>
                <c:pt idx="184">
                  <c:v>6.8005588153012075</c:v>
                </c:pt>
                <c:pt idx="185">
                  <c:v>5.9839084756322212</c:v>
                </c:pt>
                <c:pt idx="186">
                  <c:v>5.2029136176184281</c:v>
                </c:pt>
                <c:pt idx="187">
                  <c:v>4.4731435001807087</c:v>
                </c:pt>
                <c:pt idx="188">
                  <c:v>3.8058705943786122</c:v>
                </c:pt>
                <c:pt idx="189">
                  <c:v>3.2077355705617436</c:v>
                </c:pt>
                <c:pt idx="190">
                  <c:v>2.6810411592900611</c:v>
                </c:pt>
                <c:pt idx="191">
                  <c:v>2.2244802562811814</c:v>
                </c:pt>
                <c:pt idx="192">
                  <c:v>1.8340700451671579</c:v>
                </c:pt>
                <c:pt idx="193">
                  <c:v>1.5040969962937638</c:v>
                </c:pt>
                <c:pt idx="194">
                  <c:v>1.2279432906762069</c:v>
                </c:pt>
                <c:pt idx="195">
                  <c:v>9.4142491173576843</c:v>
                </c:pt>
                <c:pt idx="196">
                  <c:v>8.6151241766219151</c:v>
                </c:pt>
                <c:pt idx="197">
                  <c:v>7.7886983235571261</c:v>
                </c:pt>
                <c:pt idx="198">
                  <c:v>6.9547590029973563</c:v>
                </c:pt>
                <c:pt idx="199">
                  <c:v>6.1338204679295609</c:v>
                </c:pt>
                <c:pt idx="200">
                  <c:v>5.3451454295857941</c:v>
                </c:pt>
                <c:pt idx="201">
                  <c:v>4.60501523888873</c:v>
                </c:pt>
                <c:pt idx="202">
                  <c:v>3.9255608333742331</c:v>
                </c:pt>
                <c:pt idx="203">
                  <c:v>3.3142946432276168</c:v>
                </c:pt>
                <c:pt idx="204">
                  <c:v>2.7742972455329968</c:v>
                </c:pt>
                <c:pt idx="205">
                  <c:v>2.3048801403283568</c:v>
                </c:pt>
                <c:pt idx="206">
                  <c:v>1.9024968943375447</c:v>
                </c:pt>
                <c:pt idx="207">
                  <c:v>1.5616977205282836</c:v>
                </c:pt>
                <c:pt idx="208">
                  <c:v>1.2759846870239351</c:v>
                </c:pt>
                <c:pt idx="209">
                  <c:v>1.0384937789298097</c:v>
                </c:pt>
                <c:pt idx="210">
                  <c:v>8.7396799417625104</c:v>
                </c:pt>
                <c:pt idx="211">
                  <c:v>7.916894531434421</c:v>
                </c:pt>
                <c:pt idx="212">
                  <c:v>7.0833311762569409</c:v>
                </c:pt>
                <c:pt idx="213">
                  <c:v>6.2595080654299649</c:v>
                </c:pt>
                <c:pt idx="214">
                  <c:v>5.4650027269210817</c:v>
                </c:pt>
                <c:pt idx="215">
                  <c:v>4.7166590206950811</c:v>
                </c:pt>
                <c:pt idx="216">
                  <c:v>4.0273145564886974</c:v>
                </c:pt>
                <c:pt idx="217">
                  <c:v>3.4052192750677364</c:v>
                </c:pt>
                <c:pt idx="218">
                  <c:v>2.8541266393818181</c:v>
                </c:pt>
                <c:pt idx="219">
                  <c:v>2.3738947482785124</c:v>
                </c:pt>
                <c:pt idx="220">
                  <c:v>1.9613721257278509</c:v>
                </c:pt>
                <c:pt idx="221">
                  <c:v>1.6113561519094695</c:v>
                </c:pt>
                <c:pt idx="222">
                  <c:v>1.317470281467235</c:v>
                </c:pt>
                <c:pt idx="223">
                  <c:v>1.0728758123747453</c:v>
                </c:pt>
                <c:pt idx="224">
                  <c:v>0.87079248268875731</c:v>
                </c:pt>
                <c:pt idx="225">
                  <c:v>8.0223806920896568</c:v>
                </c:pt>
                <c:pt idx="226">
                  <c:v>7.1897711456476356</c:v>
                </c:pt>
                <c:pt idx="227">
                  <c:v>6.3641369892357895</c:v>
                </c:pt>
                <c:pt idx="228">
                  <c:v>5.5652790705471595</c:v>
                </c:pt>
                <c:pt idx="229">
                  <c:v>4.8104843643503612</c:v>
                </c:pt>
                <c:pt idx="230">
                  <c:v>4.113170055371671</c:v>
                </c:pt>
                <c:pt idx="231">
                  <c:v>3.4822064636587831</c:v>
                </c:pt>
                <c:pt idx="232">
                  <c:v>2.9219245048846196</c:v>
                </c:pt>
                <c:pt idx="233">
                  <c:v>2.432660151595853</c:v>
                </c:pt>
                <c:pt idx="234">
                  <c:v>2.0116143649533602</c:v>
                </c:pt>
                <c:pt idx="235">
                  <c:v>1.6538114380625131</c:v>
                </c:pt>
                <c:pt idx="236">
                  <c:v>1.3529928462385341</c:v>
                </c:pt>
                <c:pt idx="237">
                  <c:v>1.1023533439207893</c:v>
                </c:pt>
                <c:pt idx="238">
                  <c:v>0.89508680815309216</c:v>
                </c:pt>
                <c:pt idx="239">
                  <c:v>0.72475060437141126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AA-4415-93B7-19BFE1437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equation'!$AO$20:$AO$34</c:f>
              <c:numCache>
                <c:formatCode>General</c:formatCode>
                <c:ptCount val="15"/>
                <c:pt idx="0">
                  <c:v>13.642534974905701</c:v>
                </c:pt>
                <c:pt idx="1">
                  <c:v>13.339109898102551</c:v>
                </c:pt>
                <c:pt idx="2">
                  <c:v>12.978295333080593</c:v>
                </c:pt>
                <c:pt idx="3">
                  <c:v>12.55382882795757</c:v>
                </c:pt>
                <c:pt idx="4">
                  <c:v>12.060756821413394</c:v>
                </c:pt>
                <c:pt idx="5">
                  <c:v>11.496335282824406</c:v>
                </c:pt>
                <c:pt idx="6">
                  <c:v>10.860991887454349</c:v>
                </c:pt>
                <c:pt idx="7">
                  <c:v>10.159184464371888</c:v>
                </c:pt>
                <c:pt idx="8">
                  <c:v>9.3999368804957459</c:v>
                </c:pt>
                <c:pt idx="9">
                  <c:v>8.5968307143744003</c:v>
                </c:pt>
                <c:pt idx="10">
                  <c:v>7.767307516509522</c:v>
                </c:pt>
                <c:pt idx="11">
                  <c:v>6.9312919469108882</c:v>
                </c:pt>
                <c:pt idx="12">
                  <c:v>6.1093370876575346</c:v>
                </c:pt>
                <c:pt idx="13">
                  <c:v>5.3206440702835858</c:v>
                </c:pt>
                <c:pt idx="14">
                  <c:v>4.5813497517105866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72-400B-B33A-DE67DDC67355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equation'!$AP$20:$AP$34</c:f>
              <c:numCache>
                <c:formatCode>General</c:formatCode>
                <c:ptCount val="15"/>
                <c:pt idx="0">
                  <c:v>13.232929979894314</c:v>
                </c:pt>
                <c:pt idx="1">
                  <c:v>12.853379869743186</c:v>
                </c:pt>
                <c:pt idx="2">
                  <c:v>12.408500345690975</c:v>
                </c:pt>
                <c:pt idx="3">
                  <c:v>11.893912156352844</c:v>
                </c:pt>
                <c:pt idx="4">
                  <c:v>11.307738512811254</c:v>
                </c:pt>
                <c:pt idx="5">
                  <c:v>10.651556033938419</c:v>
                </c:pt>
                <c:pt idx="6">
                  <c:v>9.9311792525133029</c:v>
                </c:pt>
                <c:pt idx="7">
                  <c:v>9.1570520215257627</c:v>
                </c:pt>
                <c:pt idx="8">
                  <c:v>8.3440383846589388</c:v>
                </c:pt>
                <c:pt idx="9">
                  <c:v>7.5105079325782995</c:v>
                </c:pt>
                <c:pt idx="10">
                  <c:v>6.6767835752360494</c:v>
                </c:pt>
                <c:pt idx="11">
                  <c:v>5.863207024790027</c:v>
                </c:pt>
                <c:pt idx="12">
                  <c:v>5.088200509352931</c:v>
                </c:pt>
                <c:pt idx="13">
                  <c:v>4.3667044886248654</c:v>
                </c:pt>
                <c:pt idx="14">
                  <c:v>3.7092498114029624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72-400B-B33A-DE67DDC67355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equation'!$AQ$20:$AQ$34</c:f>
              <c:numCache>
                <c:formatCode>General</c:formatCode>
                <c:ptCount val="15"/>
                <c:pt idx="0">
                  <c:v>13.134369261906334</c:v>
                </c:pt>
                <c:pt idx="1">
                  <c:v>12.737455365908522</c:v>
                </c:pt>
                <c:pt idx="2">
                  <c:v>12.273819703239438</c:v>
                </c:pt>
                <c:pt idx="3">
                  <c:v>11.739673447005174</c:v>
                </c:pt>
                <c:pt idx="4">
                  <c:v>11.133995840238855</c:v>
                </c:pt>
                <c:pt idx="5">
                  <c:v>10.459460369425075</c:v>
                </c:pt>
                <c:pt idx="6">
                  <c:v>9.7231345235915629</c:v>
                </c:pt>
                <c:pt idx="7">
                  <c:v>8.9367243192263821</c:v>
                </c:pt>
                <c:pt idx="8">
                  <c:v>8.1161757344904188</c:v>
                </c:pt>
                <c:pt idx="9">
                  <c:v>7.2805701331747699</c:v>
                </c:pt>
                <c:pt idx="10">
                  <c:v>6.4504347929267771</c:v>
                </c:pt>
                <c:pt idx="11">
                  <c:v>5.6457672300280048</c:v>
                </c:pt>
                <c:pt idx="12">
                  <c:v>4.8841655483655808</c:v>
                </c:pt>
                <c:pt idx="13">
                  <c:v>4.1794219244388389</c:v>
                </c:pt>
                <c:pt idx="14">
                  <c:v>3.5407895790574413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272-400B-B33A-DE67DDC67355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equation'!$AR$20:$AR$34</c:f>
              <c:numCache>
                <c:formatCode>General</c:formatCode>
                <c:ptCount val="15"/>
                <c:pt idx="0">
                  <c:v>13.013228326988596</c:v>
                </c:pt>
                <c:pt idx="1">
                  <c:v>12.595474292303045</c:v>
                </c:pt>
                <c:pt idx="2">
                  <c:v>12.109544610582205</c:v>
                </c:pt>
                <c:pt idx="3">
                  <c:v>11.552432799706111</c:v>
                </c:pt>
                <c:pt idx="4">
                  <c:v>10.924208750506056</c:v>
                </c:pt>
                <c:pt idx="5">
                  <c:v>10.228896465648885</c:v>
                </c:pt>
                <c:pt idx="6">
                  <c:v>9.4750523594472131</c:v>
                </c:pt>
                <c:pt idx="7">
                  <c:v>8.6758195828513749</c:v>
                </c:pt>
                <c:pt idx="8">
                  <c:v>7.8483017304875657</c:v>
                </c:pt>
                <c:pt idx="9">
                  <c:v>7.0122480845271493</c:v>
                </c:pt>
                <c:pt idx="10">
                  <c:v>6.188233063161003</c:v>
                </c:pt>
                <c:pt idx="11">
                  <c:v>5.3956709212078486</c:v>
                </c:pt>
                <c:pt idx="12">
                  <c:v>4.6510611599029001</c:v>
                </c:pt>
                <c:pt idx="13">
                  <c:v>3.9667842789090444</c:v>
                </c:pt>
                <c:pt idx="14">
                  <c:v>3.3505978425413661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272-400B-B33A-DE67DDC67355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equation'!$AS$20:$AS$34</c:f>
              <c:numCache>
                <c:formatCode>General</c:formatCode>
                <c:ptCount val="15"/>
                <c:pt idx="0">
                  <c:v>12.864930705515556</c:v>
                </c:pt>
                <c:pt idx="1">
                  <c:v>12.422413457005977</c:v>
                </c:pt>
                <c:pt idx="2">
                  <c:v>11.910312122197995</c:v>
                </c:pt>
                <c:pt idx="3">
                  <c:v>11.326650112631885</c:v>
                </c:pt>
                <c:pt idx="4">
                  <c:v>10.672873106093911</c:v>
                </c:pt>
                <c:pt idx="5">
                  <c:v>9.9546426076182453</c:v>
                </c:pt>
                <c:pt idx="6">
                  <c:v>9.1822442350666584</c:v>
                </c:pt>
                <c:pt idx="7">
                  <c:v>8.3704013773757264</c:v>
                </c:pt>
                <c:pt idx="8">
                  <c:v>7.5373844710702835</c:v>
                </c:pt>
                <c:pt idx="9">
                  <c:v>6.7034773351597199</c:v>
                </c:pt>
                <c:pt idx="10">
                  <c:v>5.8890501078619293</c:v>
                </c:pt>
                <c:pt idx="11">
                  <c:v>5.1126148801285041</c:v>
                </c:pt>
                <c:pt idx="12">
                  <c:v>4.3892458629014648</c:v>
                </c:pt>
                <c:pt idx="13">
                  <c:v>3.7296280706087441</c:v>
                </c:pt>
                <c:pt idx="14">
                  <c:v>3.1398125606740517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272-400B-B33A-DE67DDC67355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equation'!$AT$20:$AT$34</c:f>
              <c:numCache>
                <c:formatCode>General</c:formatCode>
                <c:ptCount val="15"/>
                <c:pt idx="0">
                  <c:v>12.684278321998246</c:v>
                </c:pt>
                <c:pt idx="1">
                  <c:v>12.212700732604933</c:v>
                </c:pt>
                <c:pt idx="2">
                  <c:v>11.670348737359879</c:v>
                </c:pt>
                <c:pt idx="3">
                  <c:v>11.056585905751573</c:v>
                </c:pt>
                <c:pt idx="4">
                  <c:v>10.374566513755282</c:v>
                </c:pt>
                <c:pt idx="5">
                  <c:v>9.6318939442535836</c:v>
                </c:pt>
                <c:pt idx="6">
                  <c:v>8.8407984232131547</c:v>
                </c:pt>
                <c:pt idx="7">
                  <c:v>8.0176565491932319</c:v>
                </c:pt>
                <c:pt idx="8">
                  <c:v>7.1818090046670671</c:v>
                </c:pt>
                <c:pt idx="9">
                  <c:v>6.353820045156291</c:v>
                </c:pt>
                <c:pt idx="10">
                  <c:v>5.5534938964786598</c:v>
                </c:pt>
                <c:pt idx="11">
                  <c:v>4.798042993874656</c:v>
                </c:pt>
                <c:pt idx="12">
                  <c:v>4.1007528124061006</c:v>
                </c:pt>
                <c:pt idx="13">
                  <c:v>3.4703321101676572</c:v>
                </c:pt>
                <c:pt idx="14">
                  <c:v>2.910946692937523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272-400B-B33A-DE67DDC67355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equation'!$AU$20:$AU$34</c:f>
              <c:numCache>
                <c:formatCode>General</c:formatCode>
                <c:ptCount val="15"/>
                <c:pt idx="0">
                  <c:v>12.465524670211666</c:v>
                </c:pt>
                <c:pt idx="1">
                  <c:v>11.960368991010185</c:v>
                </c:pt>
                <c:pt idx="2">
                  <c:v>11.383723337637884</c:v>
                </c:pt>
                <c:pt idx="3">
                  <c:v>10.736664406356564</c:v>
                </c:pt>
                <c:pt idx="4">
                  <c:v>10.024420422868936</c:v>
                </c:pt>
                <c:pt idx="5">
                  <c:v>9.2568264676773246</c:v>
                </c:pt>
                <c:pt idx="6">
                  <c:v>8.4482025138350121</c:v>
                </c:pt>
                <c:pt idx="7">
                  <c:v>7.6165312061778501</c:v>
                </c:pt>
                <c:pt idx="8">
                  <c:v>6.7819784062755915</c:v>
                </c:pt>
                <c:pt idx="9">
                  <c:v>5.9649892850951174</c:v>
                </c:pt>
                <c:pt idx="10">
                  <c:v>5.1843284494738873</c:v>
                </c:pt>
                <c:pt idx="11">
                  <c:v>4.4554511513291084</c:v>
                </c:pt>
                <c:pt idx="12">
                  <c:v>3.7894850458576577</c:v>
                </c:pt>
                <c:pt idx="13">
                  <c:v>3.1929192054622439</c:v>
                </c:pt>
                <c:pt idx="14">
                  <c:v>2.6679176223834595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272-400B-B33A-DE67DDC67355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equation'!$AV$20:$AV$34</c:f>
              <c:numCache>
                <c:formatCode>General</c:formatCode>
                <c:ptCount val="15"/>
                <c:pt idx="0">
                  <c:v>12.20254444605739</c:v>
                </c:pt>
                <c:pt idx="1">
                  <c:v>11.65933394670202</c:v>
                </c:pt>
                <c:pt idx="2">
                  <c:v>11.04474671794509</c:v>
                </c:pt>
                <c:pt idx="3">
                  <c:v>10.361994440188328</c:v>
                </c:pt>
                <c:pt idx="4">
                  <c:v>9.6187430453110476</c:v>
                </c:pt>
                <c:pt idx="5">
                  <c:v>8.827282254785219</c:v>
                </c:pt>
                <c:pt idx="6">
                  <c:v>8.0040353743297867</c:v>
                </c:pt>
                <c:pt idx="7">
                  <c:v>7.1683681057064303</c:v>
                </c:pt>
                <c:pt idx="8">
                  <c:v>6.3408426166261416</c:v>
                </c:pt>
                <c:pt idx="9">
                  <c:v>5.541233809152752</c:v>
                </c:pt>
                <c:pt idx="10">
                  <c:v>4.7867028315182063</c:v>
                </c:pt>
                <c:pt idx="11">
                  <c:v>4.0904709245184057</c:v>
                </c:pt>
                <c:pt idx="12">
                  <c:v>3.4611797720350603</c:v>
                </c:pt>
                <c:pt idx="13">
                  <c:v>2.9029339479588478</c:v>
                </c:pt>
                <c:pt idx="14">
                  <c:v>2.4158710124097285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272-400B-B33A-DE67DDC67355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equation'!$AW$20:$AW$34</c:f>
              <c:numCache>
                <c:formatCode>General</c:formatCode>
                <c:ptCount val="15"/>
                <c:pt idx="0">
                  <c:v>11.889133482196787</c:v>
                </c:pt>
                <c:pt idx="1">
                  <c:v>11.303825935107946</c:v>
                </c:pt>
                <c:pt idx="2">
                  <c:v>10.648535516687842</c:v>
                </c:pt>
                <c:pt idx="3">
                  <c:v>9.9290438036644968</c:v>
                </c:pt>
                <c:pt idx="4">
                  <c:v>9.1557576826750253</c:v>
                </c:pt>
                <c:pt idx="5">
                  <c:v>8.3435046966488393</c:v>
                </c:pt>
                <c:pt idx="6">
                  <c:v>7.5106235451261485</c:v>
                </c:pt>
                <c:pt idx="7">
                  <c:v>6.6774163896751944</c:v>
                </c:pt>
                <c:pt idx="8">
                  <c:v>5.8642170030495686</c:v>
                </c:pt>
                <c:pt idx="9">
                  <c:v>5.0894525814574081</c:v>
                </c:pt>
                <c:pt idx="10">
                  <c:v>4.3680791422654845</c:v>
                </c:pt>
                <c:pt idx="11">
                  <c:v>3.7106498339316709</c:v>
                </c:pt>
                <c:pt idx="12">
                  <c:v>3.1230888886465169</c:v>
                </c:pt>
                <c:pt idx="13">
                  <c:v>2.6070699463299252</c:v>
                </c:pt>
                <c:pt idx="14">
                  <c:v>2.1607929799132108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272-400B-B33A-DE67DDC67355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equation'!$AX$20:$AX$34</c:f>
              <c:numCache>
                <c:formatCode>General</c:formatCode>
                <c:ptCount val="15"/>
                <c:pt idx="0">
                  <c:v>11.519468689208125</c:v>
                </c:pt>
                <c:pt idx="1">
                  <c:v>10.888991164607521</c:v>
                </c:pt>
                <c:pt idx="2">
                  <c:v>10.191730591233904</c:v>
                </c:pt>
                <c:pt idx="3">
                  <c:v>9.4364213460012394</c:v>
                </c:pt>
                <c:pt idx="4">
                  <c:v>8.6363695640021785</c:v>
                </c:pt>
                <c:pt idx="5">
                  <c:v>7.8087990087619836</c:v>
                </c:pt>
                <c:pt idx="6">
                  <c:v>6.9735125999908032</c:v>
                </c:pt>
                <c:pt idx="7">
                  <c:v>6.1510595510674433</c:v>
                </c:pt>
                <c:pt idx="8">
                  <c:v>5.3607533911734579</c:v>
                </c:pt>
                <c:pt idx="9">
                  <c:v>4.6189354373018388</c:v>
                </c:pt>
                <c:pt idx="10">
                  <c:v>3.9377977229609575</c:v>
                </c:pt>
                <c:pt idx="11">
                  <c:v>3.3249075916446711</c:v>
                </c:pt>
                <c:pt idx="12">
                  <c:v>2.7833892370318383</c:v>
                </c:pt>
                <c:pt idx="13">
                  <c:v>2.3125841383283796</c:v>
                </c:pt>
                <c:pt idx="14">
                  <c:v>1.9089623594749625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272-400B-B33A-DE67DDC67355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equation'!$AY$20:$AY$34</c:f>
              <c:numCache>
                <c:formatCode>General</c:formatCode>
                <c:ptCount val="15"/>
                <c:pt idx="0">
                  <c:v>11.088741271908807</c:v>
                </c:pt>
                <c:pt idx="1">
                  <c:v>10.411647119447293</c:v>
                </c:pt>
                <c:pt idx="2">
                  <c:v>9.6733143773427859</c:v>
                </c:pt>
                <c:pt idx="3">
                  <c:v>8.8856654953570224</c:v>
                </c:pt>
                <c:pt idx="4">
                  <c:v>8.064818917353989</c:v>
                </c:pt>
                <c:pt idx="5">
                  <c:v>7.2299516431336848</c:v>
                </c:pt>
                <c:pt idx="6">
                  <c:v>6.4015888096140499</c:v>
                </c:pt>
                <c:pt idx="7">
                  <c:v>5.5996259707320375</c:v>
                </c:pt>
                <c:pt idx="8">
                  <c:v>4.8414772928037229</c:v>
                </c:pt>
                <c:pt idx="9">
                  <c:v>4.1407012127283718</c:v>
                </c:pt>
                <c:pt idx="10">
                  <c:v>3.5063043907690918</c:v>
                </c:pt>
                <c:pt idx="11">
                  <c:v>2.9427340463498215</c:v>
                </c:pt>
                <c:pt idx="12">
                  <c:v>2.4504135518020616</c:v>
                </c:pt>
                <c:pt idx="13">
                  <c:v>2.0265999087665945</c:v>
                </c:pt>
                <c:pt idx="14">
                  <c:v>1.6663446071680899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272-400B-B33A-DE67DDC67355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equation'!$AZ$20:$AZ$34</c:f>
              <c:numCache>
                <c:formatCode>General</c:formatCode>
                <c:ptCount val="15"/>
                <c:pt idx="0">
                  <c:v>10.593942893791903</c:v>
                </c:pt>
                <c:pt idx="1">
                  <c:v>9.8711278134377629</c:v>
                </c:pt>
                <c:pt idx="2">
                  <c:v>9.0954131163184364</c:v>
                </c:pt>
                <c:pt idx="3">
                  <c:v>8.2818817827993954</c:v>
                </c:pt>
                <c:pt idx="4">
                  <c:v>7.4490405705210749</c:v>
                </c:pt>
                <c:pt idx="5">
                  <c:v>6.6172385264830638</c:v>
                </c:pt>
                <c:pt idx="6">
                  <c:v>5.8067239381906584</c:v>
                </c:pt>
                <c:pt idx="7">
                  <c:v>5.0357214823204091</c:v>
                </c:pt>
                <c:pt idx="8">
                  <c:v>4.3189046270708351</c:v>
                </c:pt>
                <c:pt idx="9">
                  <c:v>3.6665112523410373</c:v>
                </c:pt>
                <c:pt idx="10">
                  <c:v>3.0841624501532485</c:v>
                </c:pt>
                <c:pt idx="11">
                  <c:v>2.5732738774992088</c:v>
                </c:pt>
                <c:pt idx="12">
                  <c:v>2.1318501861699422</c:v>
                </c:pt>
                <c:pt idx="13">
                  <c:v>1.7554369579438849</c:v>
                </c:pt>
                <c:pt idx="14">
                  <c:v>1.4380481331675974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272-400B-B33A-DE67DDC67355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equation'!$BA$20:$BA$34</c:f>
              <c:numCache>
                <c:formatCode>General</c:formatCode>
                <c:ptCount val="15"/>
                <c:pt idx="0">
                  <c:v>10.034732561074762</c:v>
                </c:pt>
                <c:pt idx="1">
                  <c:v>9.2700935182636393</c:v>
                </c:pt>
                <c:pt idx="2">
                  <c:v>8.4639137259229109</c:v>
                </c:pt>
                <c:pt idx="3">
                  <c:v>7.634039617647864</c:v>
                </c:pt>
                <c:pt idx="4">
                  <c:v>6.8005588153012075</c:v>
                </c:pt>
                <c:pt idx="5">
                  <c:v>5.9839084756322212</c:v>
                </c:pt>
                <c:pt idx="6">
                  <c:v>5.2029136176184281</c:v>
                </c:pt>
                <c:pt idx="7">
                  <c:v>4.4731435001807087</c:v>
                </c:pt>
                <c:pt idx="8">
                  <c:v>3.8058705943786122</c:v>
                </c:pt>
                <c:pt idx="9">
                  <c:v>3.2077355705617436</c:v>
                </c:pt>
                <c:pt idx="10">
                  <c:v>2.6810411592900611</c:v>
                </c:pt>
                <c:pt idx="11">
                  <c:v>2.2244802562811814</c:v>
                </c:pt>
                <c:pt idx="12">
                  <c:v>1.8340700451671579</c:v>
                </c:pt>
                <c:pt idx="13">
                  <c:v>1.5040969962937638</c:v>
                </c:pt>
                <c:pt idx="14">
                  <c:v>1.2279432906762069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F272-400B-B33A-DE67DDC67355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equation'!$BB$20:$BB$34</c:f>
              <c:numCache>
                <c:formatCode>General</c:formatCode>
                <c:ptCount val="15"/>
                <c:pt idx="0">
                  <c:v>9.4142491173576843</c:v>
                </c:pt>
                <c:pt idx="1">
                  <c:v>8.6151241766219151</c:v>
                </c:pt>
                <c:pt idx="2">
                  <c:v>7.7886983235571261</c:v>
                </c:pt>
                <c:pt idx="3">
                  <c:v>6.9547590029973563</c:v>
                </c:pt>
                <c:pt idx="4">
                  <c:v>6.1338204679295609</c:v>
                </c:pt>
                <c:pt idx="5">
                  <c:v>5.3451454295857941</c:v>
                </c:pt>
                <c:pt idx="6">
                  <c:v>4.60501523888873</c:v>
                </c:pt>
                <c:pt idx="7">
                  <c:v>3.9255608333742331</c:v>
                </c:pt>
                <c:pt idx="8">
                  <c:v>3.3142946432276168</c:v>
                </c:pt>
                <c:pt idx="9">
                  <c:v>2.7742972455329968</c:v>
                </c:pt>
                <c:pt idx="10">
                  <c:v>2.3048801403283568</c:v>
                </c:pt>
                <c:pt idx="11">
                  <c:v>1.9024968943375447</c:v>
                </c:pt>
                <c:pt idx="12">
                  <c:v>1.5616977205282836</c:v>
                </c:pt>
                <c:pt idx="13">
                  <c:v>1.2759846870239351</c:v>
                </c:pt>
                <c:pt idx="14">
                  <c:v>1.0384937789298097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F272-400B-B33A-DE67DDC67355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equation'!$BC$20:$BC$34</c:f>
              <c:numCache>
                <c:formatCode>General</c:formatCode>
                <c:ptCount val="15"/>
                <c:pt idx="0">
                  <c:v>8.7396799417625104</c:v>
                </c:pt>
                <c:pt idx="1">
                  <c:v>7.916894531434421</c:v>
                </c:pt>
                <c:pt idx="2">
                  <c:v>7.0833311762569409</c:v>
                </c:pt>
                <c:pt idx="3">
                  <c:v>6.2595080654299649</c:v>
                </c:pt>
                <c:pt idx="4">
                  <c:v>5.4650027269210817</c:v>
                </c:pt>
                <c:pt idx="5">
                  <c:v>4.7166590206950811</c:v>
                </c:pt>
                <c:pt idx="6">
                  <c:v>4.0273145564886974</c:v>
                </c:pt>
                <c:pt idx="7">
                  <c:v>3.4052192750677364</c:v>
                </c:pt>
                <c:pt idx="8">
                  <c:v>2.8541266393818181</c:v>
                </c:pt>
                <c:pt idx="9">
                  <c:v>2.3738947482785124</c:v>
                </c:pt>
                <c:pt idx="10">
                  <c:v>1.9613721257278509</c:v>
                </c:pt>
                <c:pt idx="11">
                  <c:v>1.6113561519094695</c:v>
                </c:pt>
                <c:pt idx="12">
                  <c:v>1.317470281467235</c:v>
                </c:pt>
                <c:pt idx="13">
                  <c:v>1.0728758123747453</c:v>
                </c:pt>
                <c:pt idx="14">
                  <c:v>0.87079248268875731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F272-400B-B33A-DE67DDC67355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equation'!$BD$20:$BD$34</c:f>
              <c:numCache>
                <c:formatCode>General</c:formatCode>
                <c:ptCount val="15"/>
                <c:pt idx="0">
                  <c:v>8.0223806920896568</c:v>
                </c:pt>
                <c:pt idx="1">
                  <c:v>7.1897711456476356</c:v>
                </c:pt>
                <c:pt idx="2">
                  <c:v>6.3641369892357895</c:v>
                </c:pt>
                <c:pt idx="3">
                  <c:v>5.5652790705471595</c:v>
                </c:pt>
                <c:pt idx="4">
                  <c:v>4.8104843643503612</c:v>
                </c:pt>
                <c:pt idx="5">
                  <c:v>4.113170055371671</c:v>
                </c:pt>
                <c:pt idx="6">
                  <c:v>3.4822064636587831</c:v>
                </c:pt>
                <c:pt idx="7">
                  <c:v>2.9219245048846196</c:v>
                </c:pt>
                <c:pt idx="8">
                  <c:v>2.432660151595853</c:v>
                </c:pt>
                <c:pt idx="9">
                  <c:v>2.0116143649533602</c:v>
                </c:pt>
                <c:pt idx="10">
                  <c:v>1.6538114380625131</c:v>
                </c:pt>
                <c:pt idx="11">
                  <c:v>1.3529928462385341</c:v>
                </c:pt>
                <c:pt idx="12">
                  <c:v>1.1023533439207893</c:v>
                </c:pt>
                <c:pt idx="13">
                  <c:v>0.89508680815309216</c:v>
                </c:pt>
                <c:pt idx="14">
                  <c:v>0.72475060437141126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F272-400B-B33A-DE67DDC67355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equation'!$BE$20:$BE$34</c:f>
              <c:numCache>
                <c:formatCode>General</c:formatCode>
                <c:ptCount val="15"/>
                <c:pt idx="0">
                  <c:v>13.636363636363631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12.056514913657766</c:v>
                </c:pt>
                <c:pt idx="5">
                  <c:v>11.492704826038159</c:v>
                </c:pt>
                <c:pt idx="6">
                  <c:v>10.858001237076961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8.5957025422089295</c:v>
                </c:pt>
                <c:pt idx="10">
                  <c:v>7.7666984258113709</c:v>
                </c:pt>
                <c:pt idx="11">
                  <c:v>6.931117387333301</c:v>
                </c:pt>
                <c:pt idx="12">
                  <c:v>6.109503010449167</c:v>
                </c:pt>
                <c:pt idx="13">
                  <c:v>5.3210558298418222</c:v>
                </c:pt>
                <c:pt idx="14">
                  <c:v>4.5819200275316785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F272-400B-B33A-DE67DDC67355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equation'!$BF$20:$BF$34</c:f>
              <c:numCache>
                <c:formatCode>General</c:formatCode>
                <c:ptCount val="15"/>
                <c:pt idx="0">
                  <c:v>13.229483335473507</c:v>
                </c:pt>
                <c:pt idx="1">
                  <c:v>12.850289150718007</c:v>
                </c:pt>
                <c:pt idx="2">
                  <c:v>12.405807501065595</c:v>
                </c:pt>
                <c:pt idx="3">
                  <c:v>11.891653528026701</c:v>
                </c:pt>
                <c:pt idx="4">
                  <c:v>11.305940522438981</c:v>
                </c:pt>
                <c:pt idx="5">
                  <c:v>10.650230757945636</c:v>
                </c:pt>
                <c:pt idx="6">
                  <c:v>9.9303206989454864</c:v>
                </c:pt>
                <c:pt idx="7">
                  <c:v>9.1566340626958276</c:v>
                </c:pt>
                <c:pt idx="8">
                  <c:v>8.344015162968498</c:v>
                </c:pt>
                <c:pt idx="9">
                  <c:v>7.5108170856996024</c:v>
                </c:pt>
                <c:pt idx="10">
                  <c:v>6.6773519204436456</c:v>
                </c:pt>
                <c:pt idx="11">
                  <c:v>5.8639576551556321</c:v>
                </c:pt>
                <c:pt idx="12">
                  <c:v>5.0890598792798167</c:v>
                </c:pt>
                <c:pt idx="13">
                  <c:v>4.3676081630361505</c:v>
                </c:pt>
                <c:pt idx="14">
                  <c:v>3.7101460529194172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F272-400B-B33A-DE67DDC67355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equation'!$BG$20:$BG$34</c:f>
              <c:numCache>
                <c:formatCode>General</c:formatCode>
                <c:ptCount val="15"/>
                <c:pt idx="0">
                  <c:v>13.131529059732367</c:v>
                </c:pt>
                <c:pt idx="1">
                  <c:v>12.734947730397778</c:v>
                </c:pt>
                <c:pt idx="2">
                  <c:v>12.271681079064933</c:v>
                </c:pt>
                <c:pt idx="3">
                  <c:v>11.737933957260276</c:v>
                </c:pt>
                <c:pt idx="4">
                  <c:v>11.132675258500237</c:v>
                </c:pt>
                <c:pt idx="5">
                  <c:v>10.45856419089974</c:v>
                </c:pt>
                <c:pt idx="6">
                  <c:v>9.722650938693647</c:v>
                </c:pt>
                <c:pt idx="7">
                  <c:v>8.9366229589646355</c:v>
                </c:pt>
                <c:pt idx="8">
                  <c:v>8.1164088418431639</c:v>
                </c:pt>
                <c:pt idx="9">
                  <c:v>7.2810763010472588</c:v>
                </c:pt>
                <c:pt idx="10">
                  <c:v>6.4511447347411348</c:v>
                </c:pt>
                <c:pt idx="11">
                  <c:v>5.6466104734594706</c:v>
                </c:pt>
                <c:pt idx="12">
                  <c:v>4.8850767168043854</c:v>
                </c:pt>
                <c:pt idx="13">
                  <c:v>4.1803454854312205</c:v>
                </c:pt>
                <c:pt idx="14">
                  <c:v>3.5416824728264564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F272-400B-B33A-DE67DDC67355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equation'!$BH$20:$BH$34</c:f>
              <c:numCache>
                <c:formatCode>General</c:formatCode>
                <c:ptCount val="15"/>
                <c:pt idx="0">
                  <c:v>13.011107350435086</c:v>
                </c:pt>
                <c:pt idx="1">
                  <c:v>12.593650372807305</c:v>
                </c:pt>
                <c:pt idx="2">
                  <c:v>12.108047127935007</c:v>
                </c:pt>
                <c:pt idx="3">
                  <c:v>11.551284297911911</c:v>
                </c:pt>
                <c:pt idx="4">
                  <c:v>10.923421383798091</c:v>
                </c:pt>
                <c:pt idx="5">
                  <c:v>10.228468766310893</c:v>
                </c:pt>
                <c:pt idx="6">
                  <c:v>9.4749670771940977</c:v>
                </c:pt>
                <c:pt idx="7">
                  <c:v>8.6760433268516675</c:v>
                </c:pt>
                <c:pt idx="8">
                  <c:v>7.8487868595730657</c:v>
                </c:pt>
                <c:pt idx="9">
                  <c:v>7.0129367668991893</c:v>
                </c:pt>
                <c:pt idx="10">
                  <c:v>6.1890628305458018</c:v>
                </c:pt>
                <c:pt idx="11">
                  <c:v>5.3965806179659337</c:v>
                </c:pt>
                <c:pt idx="12">
                  <c:v>4.651996122499888</c:v>
                </c:pt>
                <c:pt idx="13">
                  <c:v>3.9676998914714923</c:v>
                </c:pt>
                <c:pt idx="14">
                  <c:v>3.3514611398555374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F272-400B-B33A-DE67DDC67355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equation'!$BI$20:$BI$34</c:f>
              <c:numCache>
                <c:formatCode>General</c:formatCode>
                <c:ptCount val="15"/>
                <c:pt idx="0">
                  <c:v>12.863650909596135</c:v>
                </c:pt>
                <c:pt idx="1">
                  <c:v>12.421377597399996</c:v>
                </c:pt>
                <c:pt idx="2">
                  <c:v>11.909540786136496</c:v>
                </c:pt>
                <c:pt idx="3">
                  <c:v>11.326157014421755</c:v>
                </c:pt>
                <c:pt idx="4">
                  <c:v>10.672662258177567</c:v>
                </c:pt>
                <c:pt idx="5">
                  <c:v>9.9547060078987872</c:v>
                </c:pt>
                <c:pt idx="6">
                  <c:v>9.1825607021848228</c:v>
                </c:pt>
                <c:pt idx="7">
                  <c:v>8.3709370648423036</c:v>
                </c:pt>
                <c:pt idx="8">
                  <c:v>7.5380952660151577</c:v>
                </c:pt>
                <c:pt idx="9">
                  <c:v>6.7043128673042691</c:v>
                </c:pt>
                <c:pt idx="10">
                  <c:v>5.8899586332103793</c:v>
                </c:pt>
                <c:pt idx="11">
                  <c:v>5.113548060505801</c:v>
                </c:pt>
                <c:pt idx="12">
                  <c:v>4.3901625438930338</c:v>
                </c:pt>
                <c:pt idx="13">
                  <c:v>3.7304965161168209</c:v>
                </c:pt>
                <c:pt idx="14">
                  <c:v>3.1406110611900919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F272-400B-B33A-DE67DDC67355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equation'!$BJ$20:$BJ$34</c:f>
              <c:numCache>
                <c:formatCode>General</c:formatCode>
                <c:ptCount val="15"/>
                <c:pt idx="0">
                  <c:v>12.683964790899816</c:v>
                </c:pt>
                <c:pt idx="1">
                  <c:v>12.212553075630407</c:v>
                </c:pt>
                <c:pt idx="2">
                  <c:v>11.670377128416446</c:v>
                </c:pt>
                <c:pt idx="3">
                  <c:v>11.056794529234148</c:v>
                </c:pt>
                <c:pt idx="4">
                  <c:v>10.374951753980362</c:v>
                </c:pt>
                <c:pt idx="5">
                  <c:v>9.6324431800662129</c:v>
                </c:pt>
                <c:pt idx="6">
                  <c:v>8.8414898601155656</c:v>
                </c:pt>
                <c:pt idx="7">
                  <c:v>8.0184603686702793</c:v>
                </c:pt>
                <c:pt idx="8">
                  <c:v>7.1826898092856775</c:v>
                </c:pt>
                <c:pt idx="9">
                  <c:v>6.3547402181714467</c:v>
                </c:pt>
                <c:pt idx="10">
                  <c:v>5.5544172212633773</c:v>
                </c:pt>
                <c:pt idx="11">
                  <c:v>4.7989378149166351</c:v>
                </c:pt>
                <c:pt idx="12">
                  <c:v>4.1015941914933034</c:v>
                </c:pt>
                <c:pt idx="13">
                  <c:v>3.4711027516513022</c:v>
                </c:pt>
                <c:pt idx="14">
                  <c:v>2.9116367385893978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F272-400B-B33A-DE67DDC67355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equation'!$BK$20:$BK$34</c:f>
              <c:numCache>
                <c:formatCode>General</c:formatCode>
                <c:ptCount val="15"/>
                <c:pt idx="0">
                  <c:v>12.466295229202256</c:v>
                </c:pt>
                <c:pt idx="1">
                  <c:v>11.961193031720541</c:v>
                </c:pt>
                <c:pt idx="2">
                  <c:v>11.38459968419704</c:v>
                </c:pt>
                <c:pt idx="3">
                  <c:v>10.737588345917187</c:v>
                </c:pt>
                <c:pt idx="4">
                  <c:v>10.025383177696218</c:v>
                </c:pt>
                <c:pt idx="5">
                  <c:v>9.257815129665973</c:v>
                </c:pt>
                <c:pt idx="6">
                  <c:v>8.4492005989081775</c:v>
                </c:pt>
                <c:pt idx="7">
                  <c:v>7.6175198569616844</c:v>
                </c:pt>
                <c:pt idx="8">
                  <c:v>6.7829380938113442</c:v>
                </c:pt>
                <c:pt idx="9">
                  <c:v>5.965901700491731</c:v>
                </c:pt>
                <c:pt idx="10">
                  <c:v>5.1851782068116563</c:v>
                </c:pt>
                <c:pt idx="11">
                  <c:v>4.4562269789973694</c:v>
                </c:pt>
                <c:pt idx="12">
                  <c:v>3.7901802992623943</c:v>
                </c:pt>
                <c:pt idx="13">
                  <c:v>3.1935317195219377</c:v>
                </c:pt>
                <c:pt idx="14">
                  <c:v>2.6684490653805009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F272-400B-B33A-DE67DDC67355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equation'!$BL$20:$BL$34</c:f>
              <c:numCache>
                <c:formatCode>General</c:formatCode>
                <c:ptCount val="15"/>
                <c:pt idx="0">
                  <c:v>12.204493536800637</c:v>
                </c:pt>
                <c:pt idx="1">
                  <c:v>11.661178537307874</c:v>
                </c:pt>
                <c:pt idx="2">
                  <c:v>11.046475069805222</c:v>
                </c:pt>
                <c:pt idx="3">
                  <c:v>10.363596141287701</c:v>
                </c:pt>
                <c:pt idx="4">
                  <c:v>9.6202098408271493</c:v>
                </c:pt>
                <c:pt idx="5">
                  <c:v>8.8286087955368817</c:v>
                </c:pt>
                <c:pt idx="6">
                  <c:v>8.0052197496564759</c:v>
                </c:pt>
                <c:pt idx="7">
                  <c:v>7.1694120524699487</c:v>
                </c:pt>
                <c:pt idx="8">
                  <c:v>6.3417513567912511</c:v>
                </c:pt>
                <c:pt idx="9">
                  <c:v>5.5420155469566028</c:v>
                </c:pt>
                <c:pt idx="10">
                  <c:v>4.7873680101125702</c:v>
                </c:pt>
                <c:pt idx="11">
                  <c:v>4.0910313780592231</c:v>
                </c:pt>
                <c:pt idx="12">
                  <c:v>3.4616479051086091</c:v>
                </c:pt>
                <c:pt idx="13">
                  <c:v>2.9033220394987054</c:v>
                </c:pt>
                <c:pt idx="14">
                  <c:v>2.4161906941864748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F272-400B-B33A-DE67DDC67355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equation'!$BM$20:$BM$34</c:f>
              <c:numCache>
                <c:formatCode>General</c:formatCode>
                <c:ptCount val="15"/>
                <c:pt idx="0">
                  <c:v>11.892309103434544</c:v>
                </c:pt>
                <c:pt idx="1">
                  <c:v>11.306681262915706</c:v>
                </c:pt>
                <c:pt idx="2">
                  <c:v>10.651052405908873</c:v>
                </c:pt>
                <c:pt idx="3">
                  <c:v>9.9312136134020434</c:v>
                </c:pt>
                <c:pt idx="4">
                  <c:v>9.1575830731469257</c:v>
                </c:pt>
                <c:pt idx="5">
                  <c:v>8.345000229855275</c:v>
                </c:pt>
                <c:pt idx="6">
                  <c:v>7.5118148003592626</c:v>
                </c:pt>
                <c:pt idx="7">
                  <c:v>6.6783376481125929</c:v>
                </c:pt>
                <c:pt idx="8">
                  <c:v>5.8649079236826571</c:v>
                </c:pt>
                <c:pt idx="9">
                  <c:v>5.0899545347029793</c:v>
                </c:pt>
                <c:pt idx="10">
                  <c:v>4.3684318905753869</c:v>
                </c:pt>
                <c:pt idx="11">
                  <c:v>3.7108890606599685</c:v>
                </c:pt>
                <c:pt idx="12">
                  <c:v>3.1232447803852406</c:v>
                </c:pt>
                <c:pt idx="13">
                  <c:v>2.6071667571879411</c:v>
                </c:pt>
                <c:pt idx="14">
                  <c:v>2.1608493330630703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F272-400B-B33A-DE67DDC67355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equation'!$BN$20:$BN$34</c:f>
              <c:numCache>
                <c:formatCode>General</c:formatCode>
                <c:ptCount val="15"/>
                <c:pt idx="0">
                  <c:v>11.52384194252971</c:v>
                </c:pt>
                <c:pt idx="1">
                  <c:v>10.892759387324176</c:v>
                </c:pt>
                <c:pt idx="2">
                  <c:v>10.194879033839154</c:v>
                </c:pt>
                <c:pt idx="3">
                  <c:v>9.4389568742531242</c:v>
                </c:pt>
                <c:pt idx="4">
                  <c:v>8.6383221720396577</c:v>
                </c:pt>
                <c:pt idx="5">
                  <c:v>7.8102204056089004</c:v>
                </c:pt>
                <c:pt idx="6">
                  <c:v>6.9744718194559026</c:v>
                </c:pt>
                <c:pt idx="7">
                  <c:v>6.1516363100733695</c:v>
                </c:pt>
                <c:pt idx="8">
                  <c:v>5.3610305143447556</c:v>
                </c:pt>
                <c:pt idx="9">
                  <c:v>4.6189918265080525</c:v>
                </c:pt>
                <c:pt idx="10">
                  <c:v>3.9377030364118033</c:v>
                </c:pt>
                <c:pt idx="11">
                  <c:v>3.3247191869658712</c:v>
                </c:pt>
                <c:pt idx="12">
                  <c:v>2.7831513034222577</c:v>
                </c:pt>
                <c:pt idx="13">
                  <c:v>2.3123285108568972</c:v>
                </c:pt>
                <c:pt idx="14">
                  <c:v>1.9087103467351616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F272-400B-B33A-DE67DDC67355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equation'!$BO$20:$BO$34</c:f>
              <c:numCache>
                <c:formatCode>General</c:formatCode>
                <c:ptCount val="15"/>
                <c:pt idx="0">
                  <c:v>11.094169587183101</c:v>
                </c:pt>
                <c:pt idx="1">
                  <c:v>10.416110250520802</c:v>
                </c:pt>
                <c:pt idx="2">
                  <c:v>9.6768190558898297</c:v>
                </c:pt>
                <c:pt idx="3">
                  <c:v>8.888255822234882</c:v>
                </c:pt>
                <c:pt idx="4">
                  <c:v>8.0665750989739013</c:v>
                </c:pt>
                <c:pt idx="5">
                  <c:v>7.2309837223197952</c:v>
                </c:pt>
                <c:pt idx="6">
                  <c:v>6.4020262823569949</c:v>
                </c:pt>
                <c:pt idx="7">
                  <c:v>5.5996052962512781</c:v>
                </c:pt>
                <c:pt idx="8">
                  <c:v>4.8411297833285749</c:v>
                </c:pt>
                <c:pt idx="9">
                  <c:v>4.1401434501819043</c:v>
                </c:pt>
                <c:pt idx="10">
                  <c:v>3.5056323722059806</c:v>
                </c:pt>
                <c:pt idx="11">
                  <c:v>2.9420211593086147</c:v>
                </c:pt>
                <c:pt idx="12">
                  <c:v>2.4497116405218229</c:v>
                </c:pt>
                <c:pt idx="13">
                  <c:v>2.025942305053666</c:v>
                </c:pt>
                <c:pt idx="14">
                  <c:v>1.6657500232666673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F272-400B-B33A-DE67DDC67355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equation'!$BP$20:$BP$34</c:f>
              <c:numCache>
                <c:formatCode>General</c:formatCode>
                <c:ptCount val="15"/>
                <c:pt idx="0">
                  <c:v>10.60013046314416</c:v>
                </c:pt>
                <c:pt idx="1">
                  <c:v>9.8759179539123814</c:v>
                </c:pt>
                <c:pt idx="2">
                  <c:v>9.0988626421697276</c:v>
                </c:pt>
                <c:pt idx="3">
                  <c:v>8.2841022236973085</c:v>
                </c:pt>
                <c:pt idx="4">
                  <c:v>7.4501902843071397</c:v>
                </c:pt>
                <c:pt idx="5">
                  <c:v>6.6175081608643058</c:v>
                </c:pt>
                <c:pt idx="6">
                  <c:v>5.8063179473758808</c:v>
                </c:pt>
                <c:pt idx="7">
                  <c:v>5.0348394030772763</c:v>
                </c:pt>
                <c:pt idx="8">
                  <c:v>4.3177255880968195</c:v>
                </c:pt>
                <c:pt idx="9">
                  <c:v>3.6651839155048727</c:v>
                </c:pt>
                <c:pt idx="10">
                  <c:v>3.0828008958460162</c:v>
                </c:pt>
                <c:pt idx="11">
                  <c:v>2.5719585308499187</c:v>
                </c:pt>
                <c:pt idx="12">
                  <c:v>2.1306321242543191</c:v>
                </c:pt>
                <c:pt idx="13">
                  <c:v>1.7543438509476841</c:v>
                </c:pt>
                <c:pt idx="14">
                  <c:v>1.437090424074561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F272-400B-B33A-DE67DDC67355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equation'!$BQ$20:$BQ$34</c:f>
              <c:numCache>
                <c:formatCode>General</c:formatCode>
                <c:ptCount val="15"/>
                <c:pt idx="0">
                  <c:v>10.041194644696187</c:v>
                </c:pt>
                <c:pt idx="1">
                  <c:v>9.2746730083234237</c:v>
                </c:pt>
                <c:pt idx="2">
                  <c:v>8.4667571234735401</c:v>
                </c:pt>
                <c:pt idx="3">
                  <c:v>7.6353624961761986</c:v>
                </c:pt>
                <c:pt idx="4">
                  <c:v>6.8006266603092422</c:v>
                </c:pt>
                <c:pt idx="5">
                  <c:v>5.9830109814379249</c:v>
                </c:pt>
                <c:pt idx="6">
                  <c:v>5.2013375835582716</c:v>
                </c:pt>
                <c:pt idx="7">
                  <c:v>4.4711495064407263</c:v>
                </c:pt>
                <c:pt idx="8">
                  <c:v>3.8036770556886084</c:v>
                </c:pt>
                <c:pt idx="9">
                  <c:v>3.2055113790051624</c:v>
                </c:pt>
                <c:pt idx="10">
                  <c:v>2.6789059499487342</c:v>
                </c:pt>
                <c:pt idx="11">
                  <c:v>2.2225100312459962</c:v>
                </c:pt>
                <c:pt idx="12">
                  <c:v>1.832305592457393</c:v>
                </c:pt>
                <c:pt idx="13">
                  <c:v>1.5025529564330569</c:v>
                </c:pt>
                <c:pt idx="14">
                  <c:v>1.2266164474059011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F272-400B-B33A-DE67DDC67355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equation'!$BR$20:$BR$34</c:f>
              <c:numCache>
                <c:formatCode>General</c:formatCode>
                <c:ptCount val="15"/>
                <c:pt idx="0">
                  <c:v>9.4202898550724612</c:v>
                </c:pt>
                <c:pt idx="1">
                  <c:v>8.6187845303867388</c:v>
                </c:pt>
                <c:pt idx="2">
                  <c:v>7.7902621722846428</c:v>
                </c:pt>
                <c:pt idx="3">
                  <c:v>6.9545834494288092</c:v>
                </c:pt>
                <c:pt idx="4">
                  <c:v>6.1323014556845381</c:v>
                </c:pt>
                <c:pt idx="5">
                  <c:v>5.3426801696343764</c:v>
                </c:pt>
                <c:pt idx="6">
                  <c:v>4.6019687659346449</c:v>
                </c:pt>
                <c:pt idx="7">
                  <c:v>3.9222421581367484</c:v>
                </c:pt>
                <c:pt idx="8">
                  <c:v>3.3109447545009361</c:v>
                </c:pt>
                <c:pt idx="9">
                  <c:v>2.7710880634394832</c:v>
                </c:pt>
                <c:pt idx="10">
                  <c:v>2.3019214792049163</c:v>
                </c:pt>
                <c:pt idx="11">
                  <c:v>1.8998478579153575</c:v>
                </c:pt>
                <c:pt idx="12">
                  <c:v>1.5593794011995707</c:v>
                </c:pt>
                <c:pt idx="13">
                  <c:v>1.2739920129910025</c:v>
                </c:pt>
                <c:pt idx="14">
                  <c:v>1.0368053671498028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F272-400B-B33A-DE67DDC67355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equation'!$BS$20:$BS$34</c:f>
              <c:numCache>
                <c:formatCode>General</c:formatCode>
                <c:ptCount val="15"/>
                <c:pt idx="0">
                  <c:v>8.7443946188340789</c:v>
                </c:pt>
                <c:pt idx="1">
                  <c:v>7.9187817258883229</c:v>
                </c:pt>
                <c:pt idx="2">
                  <c:v>7.0828603859250832</c:v>
                </c:pt>
                <c:pt idx="3">
                  <c:v>6.257207320130358</c:v>
                </c:pt>
                <c:pt idx="4">
                  <c:v>5.4614080192549626</c:v>
                </c:pt>
                <c:pt idx="5">
                  <c:v>4.7122679913627294</c:v>
                </c:pt>
                <c:pt idx="6">
                  <c:v>4.0225523203255422</c:v>
                </c:pt>
                <c:pt idx="7">
                  <c:v>3.4004200927141537</c:v>
                </c:pt>
                <c:pt idx="8">
                  <c:v>2.8495307629882891</c:v>
                </c:pt>
                <c:pt idx="9">
                  <c:v>2.3696567407990226</c:v>
                </c:pt>
                <c:pt idx="10">
                  <c:v>1.9575758294372341</c:v>
                </c:pt>
                <c:pt idx="11">
                  <c:v>1.6080319225435848</c:v>
                </c:pt>
                <c:pt idx="12">
                  <c:v>1.3146113652489879</c:v>
                </c:pt>
                <c:pt idx="13">
                  <c:v>1.0704521395133142</c:v>
                </c:pt>
                <c:pt idx="14">
                  <c:v>0.86876127650614909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F272-400B-B33A-DE67DDC67355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equation'!$BT$20:$BT$34</c:f>
              <c:numCache>
                <c:formatCode>General</c:formatCode>
                <c:ptCount val="15"/>
                <c:pt idx="0">
                  <c:v>8.0246913580246897</c:v>
                </c:pt>
                <c:pt idx="1">
                  <c:v>7.1889400921658977</c:v>
                </c:pt>
                <c:pt idx="2">
                  <c:v>6.3608562691131487</c:v>
                </c:pt>
                <c:pt idx="3">
                  <c:v>5.5602584094453107</c:v>
                </c:pt>
                <c:pt idx="4">
                  <c:v>4.8043886242240506</c:v>
                </c:pt>
                <c:pt idx="5">
                  <c:v>4.1065717899412855</c:v>
                </c:pt>
                <c:pt idx="6">
                  <c:v>3.4755592107410234</c:v>
                </c:pt>
                <c:pt idx="7">
                  <c:v>2.9155565614121866</c:v>
                </c:pt>
                <c:pt idx="8">
                  <c:v>2.4267842732775669</c:v>
                </c:pt>
                <c:pt idx="9">
                  <c:v>2.0063470377961976</c:v>
                </c:pt>
                <c:pt idx="10">
                  <c:v>1.6491957503497627</c:v>
                </c:pt>
                <c:pt idx="11">
                  <c:v>1.3490205872072305</c:v>
                </c:pt>
                <c:pt idx="12">
                  <c:v>1.0989838272045407</c:v>
                </c:pt>
                <c:pt idx="13">
                  <c:v>0.89226147416016199</c:v>
                </c:pt>
                <c:pt idx="14">
                  <c:v>0.72240348328728088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F272-400B-B33A-DE67DDC67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equation'!$AO$36:$AO$50</c:f>
              <c:numCache>
                <c:formatCode>General</c:formatCode>
                <c:ptCount val="15"/>
                <c:pt idx="0">
                  <c:v>7.3300160259029287E-2</c:v>
                </c:pt>
                <c:pt idx="1">
                  <c:v>7.4967520894497389E-2</c:v>
                </c:pt>
                <c:pt idx="2">
                  <c:v>7.7051721688832536E-2</c:v>
                </c:pt>
                <c:pt idx="3">
                  <c:v>7.9656972681751453E-2</c:v>
                </c:pt>
                <c:pt idx="4">
                  <c:v>8.2913536422900072E-2</c:v>
                </c:pt>
                <c:pt idx="5">
                  <c:v>8.6984241099335891E-2</c:v>
                </c:pt>
                <c:pt idx="6">
                  <c:v>9.2072621944880653E-2</c:v>
                </c:pt>
                <c:pt idx="7">
                  <c:v>9.8433098001811603E-2</c:v>
                </c:pt>
                <c:pt idx="8">
                  <c:v>0.10638369307297527</c:v>
                </c:pt>
                <c:pt idx="9">
                  <c:v>0.11632193691192987</c:v>
                </c:pt>
                <c:pt idx="10">
                  <c:v>0.12874474171062314</c:v>
                </c:pt>
                <c:pt idx="11">
                  <c:v>0.14427324770898969</c:v>
                </c:pt>
                <c:pt idx="12">
                  <c:v>0.16368388020694793</c:v>
                </c:pt>
                <c:pt idx="13">
                  <c:v>0.18794717082939563</c:v>
                </c:pt>
                <c:pt idx="14">
                  <c:v>0.21827628410745534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A7-4890-9FA5-87B61A5B5C52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equation'!$AP$36:$AP$50</c:f>
              <c:numCache>
                <c:formatCode>General</c:formatCode>
                <c:ptCount val="15"/>
                <c:pt idx="0">
                  <c:v>7.5569053982705844E-2</c:v>
                </c:pt>
                <c:pt idx="1">
                  <c:v>7.7800548193086294E-2</c:v>
                </c:pt>
                <c:pt idx="2">
                  <c:v>8.0589915956061839E-2</c:v>
                </c:pt>
                <c:pt idx="3">
                  <c:v>8.4076625659781273E-2</c:v>
                </c:pt>
                <c:pt idx="4">
                  <c:v>8.8435012789430584E-2</c:v>
                </c:pt>
                <c:pt idx="5">
                  <c:v>9.3882996701492208E-2</c:v>
                </c:pt>
                <c:pt idx="6">
                  <c:v>0.10069297659156923</c:v>
                </c:pt>
                <c:pt idx="7">
                  <c:v>0.10920545145416553</c:v>
                </c:pt>
                <c:pt idx="8">
                  <c:v>0.11984604503241086</c:v>
                </c:pt>
                <c:pt idx="9">
                  <c:v>0.13314678700521759</c:v>
                </c:pt>
                <c:pt idx="10">
                  <c:v>0.14977271447122595</c:v>
                </c:pt>
                <c:pt idx="11">
                  <c:v>0.17055512380373639</c:v>
                </c:pt>
                <c:pt idx="12">
                  <c:v>0.19653313546937451</c:v>
                </c:pt>
                <c:pt idx="13">
                  <c:v>0.22900565005142209</c:v>
                </c:pt>
                <c:pt idx="14">
                  <c:v>0.26959629327898155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A7-4890-9FA5-87B61A5B5C52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equation'!$AQ$36:$AQ$50</c:f>
              <c:numCache>
                <c:formatCode>General</c:formatCode>
                <c:ptCount val="15"/>
                <c:pt idx="0">
                  <c:v>7.6136126528763295E-2</c:v>
                </c:pt>
                <c:pt idx="1">
                  <c:v>7.8508616617136484E-2</c:v>
                </c:pt>
                <c:pt idx="2">
                  <c:v>8.1474229227602987E-2</c:v>
                </c:pt>
                <c:pt idx="3">
                  <c:v>8.5181244990686092E-2</c:v>
                </c:pt>
                <c:pt idx="4">
                  <c:v>8.9815014694539994E-2</c:v>
                </c:pt>
                <c:pt idx="5">
                  <c:v>9.5607226824357378E-2</c:v>
                </c:pt>
                <c:pt idx="6">
                  <c:v>0.1028474919866291</c:v>
                </c:pt>
                <c:pt idx="7">
                  <c:v>0.11189782343946872</c:v>
                </c:pt>
                <c:pt idx="8">
                  <c:v>0.12321073775551829</c:v>
                </c:pt>
                <c:pt idx="9">
                  <c:v>0.13735188065058024</c:v>
                </c:pt>
                <c:pt idx="10">
                  <c:v>0.15502830926940767</c:v>
                </c:pt>
                <c:pt idx="11">
                  <c:v>0.17712384504294196</c:v>
                </c:pt>
                <c:pt idx="12">
                  <c:v>0.20474326475985982</c:v>
                </c:pt>
                <c:pt idx="13">
                  <c:v>0.23926753940600712</c:v>
                </c:pt>
                <c:pt idx="14">
                  <c:v>0.28242288271369126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A7-4890-9FA5-87B61A5B5C52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equation'!$AR$36:$AR$50</c:f>
              <c:numCache>
                <c:formatCode>General</c:formatCode>
                <c:ptCount val="15"/>
                <c:pt idx="0">
                  <c:v>7.6844882366819342E-2</c:v>
                </c:pt>
                <c:pt idx="1">
                  <c:v>7.9393596207098682E-2</c:v>
                </c:pt>
                <c:pt idx="2">
                  <c:v>8.2579488507447826E-2</c:v>
                </c:pt>
                <c:pt idx="3">
                  <c:v>8.6561853882884274E-2</c:v>
                </c:pt>
                <c:pt idx="4">
                  <c:v>9.1539810602179833E-2</c:v>
                </c:pt>
                <c:pt idx="5">
                  <c:v>9.7762256501299286E-2</c:v>
                </c:pt>
                <c:pt idx="6">
                  <c:v>0.1055403138751986</c:v>
                </c:pt>
                <c:pt idx="7">
                  <c:v>0.11526288559257272</c:v>
                </c:pt>
                <c:pt idx="8">
                  <c:v>0.1274161002392904</c:v>
                </c:pt>
                <c:pt idx="9">
                  <c:v>0.1426076185476875</c:v>
                </c:pt>
                <c:pt idx="10">
                  <c:v>0.1615970164331838</c:v>
                </c:pt>
                <c:pt idx="11">
                  <c:v>0.18533376379005428</c:v>
                </c:pt>
                <c:pt idx="12">
                  <c:v>0.21500469798614236</c:v>
                </c:pt>
                <c:pt idx="13">
                  <c:v>0.25209336573125241</c:v>
                </c:pt>
                <c:pt idx="14">
                  <c:v>0.29845420041263998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9A7-4890-9FA5-87B61A5B5C52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equation'!$AS$36:$AS$50</c:f>
              <c:numCache>
                <c:formatCode>General</c:formatCode>
                <c:ptCount val="15"/>
                <c:pt idx="0">
                  <c:v>7.7730694621718555E-2</c:v>
                </c:pt>
                <c:pt idx="1">
                  <c:v>8.0499655196713912E-2</c:v>
                </c:pt>
                <c:pt idx="2">
                  <c:v>8.3960855915458113E-2</c:v>
                </c:pt>
                <c:pt idx="3">
                  <c:v>8.8287356813888357E-2</c:v>
                </c:pt>
                <c:pt idx="4">
                  <c:v>9.3695482936926144E-2</c:v>
                </c:pt>
                <c:pt idx="5">
                  <c:v>0.1004556405907234</c:v>
                </c:pt>
                <c:pt idx="6">
                  <c:v>0.10890583765796995</c:v>
                </c:pt>
                <c:pt idx="7">
                  <c:v>0.11946858399202814</c:v>
                </c:pt>
                <c:pt idx="8">
                  <c:v>0.13267201690960093</c:v>
                </c:pt>
                <c:pt idx="9">
                  <c:v>0.14917630805656681</c:v>
                </c:pt>
                <c:pt idx="10">
                  <c:v>0.16980667199027427</c:v>
                </c:pt>
                <c:pt idx="11">
                  <c:v>0.19559462690740853</c:v>
                </c:pt>
                <c:pt idx="12">
                  <c:v>0.22782957055382641</c:v>
                </c:pt>
                <c:pt idx="13">
                  <c:v>0.26812325011184868</c:v>
                </c:pt>
                <c:pt idx="14">
                  <c:v>0.31849034955937655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9A7-4890-9FA5-87B61A5B5C52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equation'!$AT$36:$AT$50</c:f>
              <c:numCache>
                <c:formatCode>General</c:formatCode>
                <c:ptCount val="15"/>
                <c:pt idx="0">
                  <c:v>7.8837752894913043E-2</c:v>
                </c:pt>
                <c:pt idx="1">
                  <c:v>8.188197040890749E-2</c:v>
                </c:pt>
                <c:pt idx="2">
                  <c:v>8.5687242301400554E-2</c:v>
                </c:pt>
                <c:pt idx="3">
                  <c:v>9.0443832167016916E-2</c:v>
                </c:pt>
                <c:pt idx="4">
                  <c:v>9.638956949903732E-2</c:v>
                </c:pt>
                <c:pt idx="5">
                  <c:v>0.10382174116406286</c:v>
                </c:pt>
                <c:pt idx="6">
                  <c:v>0.11311195574534474</c:v>
                </c:pt>
                <c:pt idx="7">
                  <c:v>0.12472472397194713</c:v>
                </c:pt>
                <c:pt idx="8">
                  <c:v>0.13924068425520011</c:v>
                </c:pt>
                <c:pt idx="9">
                  <c:v>0.1573856346092663</c:v>
                </c:pt>
                <c:pt idx="10">
                  <c:v>0.18006682255184914</c:v>
                </c:pt>
                <c:pt idx="11">
                  <c:v>0.20841830748007756</c:v>
                </c:pt>
                <c:pt idx="12">
                  <c:v>0.24385766364036313</c:v>
                </c:pt>
                <c:pt idx="13">
                  <c:v>0.28815685884072012</c:v>
                </c:pt>
                <c:pt idx="14">
                  <c:v>0.34353085284116636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9A7-4890-9FA5-87B61A5B5C52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equation'!$AU$36:$AU$50</c:f>
              <c:numCache>
                <c:formatCode>General</c:formatCode>
                <c:ptCount val="15"/>
                <c:pt idx="0">
                  <c:v>8.0221252330409928E-2</c:v>
                </c:pt>
                <c:pt idx="1">
                  <c:v>8.3609460607079397E-2</c:v>
                </c:pt>
                <c:pt idx="2">
                  <c:v>8.7844720952916219E-2</c:v>
                </c:pt>
                <c:pt idx="3">
                  <c:v>9.3138796385212275E-2</c:v>
                </c:pt>
                <c:pt idx="4">
                  <c:v>9.9756390675582354E-2</c:v>
                </c:pt>
                <c:pt idx="5">
                  <c:v>0.10802838353854492</c:v>
                </c:pt>
                <c:pt idx="6">
                  <c:v>0.11836837461724813</c:v>
                </c:pt>
                <c:pt idx="7">
                  <c:v>0.13129336346562714</c:v>
                </c:pt>
                <c:pt idx="8">
                  <c:v>0.1474495995261009</c:v>
                </c:pt>
                <c:pt idx="9">
                  <c:v>0.16764489460169316</c:v>
                </c:pt>
                <c:pt idx="10">
                  <c:v>0.19288901344618345</c:v>
                </c:pt>
                <c:pt idx="11">
                  <c:v>0.22444416200179623</c:v>
                </c:pt>
                <c:pt idx="12">
                  <c:v>0.26388809769631227</c:v>
                </c:pt>
                <c:pt idx="13">
                  <c:v>0.31319301731445737</c:v>
                </c:pt>
                <c:pt idx="14">
                  <c:v>0.37482416683713859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9A7-4890-9FA5-87B61A5B5C52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equation'!$AV$36:$AV$50</c:f>
              <c:numCache>
                <c:formatCode>General</c:formatCode>
                <c:ptCount val="15"/>
                <c:pt idx="0">
                  <c:v>8.1950121502986806E-2</c:v>
                </c:pt>
                <c:pt idx="1">
                  <c:v>8.5768192640443386E-2</c:v>
                </c:pt>
                <c:pt idx="2">
                  <c:v>9.0540781562264125E-2</c:v>
                </c:pt>
                <c:pt idx="3">
                  <c:v>9.650651771454001E-2</c:v>
                </c:pt>
                <c:pt idx="4">
                  <c:v>0.10396368790488492</c:v>
                </c:pt>
                <c:pt idx="5">
                  <c:v>0.113285150642816</c:v>
                </c:pt>
                <c:pt idx="6">
                  <c:v>0.12493697906522988</c:v>
                </c:pt>
                <c:pt idx="7">
                  <c:v>0.13950176459324723</c:v>
                </c:pt>
                <c:pt idx="8">
                  <c:v>0.15770774650326894</c:v>
                </c:pt>
                <c:pt idx="9">
                  <c:v>0.18046522389079606</c:v>
                </c:pt>
                <c:pt idx="10">
                  <c:v>0.20891207062520495</c:v>
                </c:pt>
                <c:pt idx="11">
                  <c:v>0.24447062904321601</c:v>
                </c:pt>
                <c:pt idx="12">
                  <c:v>0.28891882706572991</c:v>
                </c:pt>
                <c:pt idx="13">
                  <c:v>0.34447907459387223</c:v>
                </c:pt>
                <c:pt idx="14">
                  <c:v>0.41392938400405022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9A7-4890-9FA5-87B61A5B5C52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equation'!$AW$36:$AW$50</c:f>
              <c:numCache>
                <c:formatCode>General</c:formatCode>
                <c:ptCount val="15"/>
                <c:pt idx="0">
                  <c:v>8.4110419106441667E-2</c:v>
                </c:pt>
                <c:pt idx="1">
                  <c:v>8.8465622678614825E-2</c:v>
                </c:pt>
                <c:pt idx="2">
                  <c:v>9.3909627143831276E-2</c:v>
                </c:pt>
                <c:pt idx="3">
                  <c:v>0.10071463272535182</c:v>
                </c:pt>
                <c:pt idx="4">
                  <c:v>0.10922088970225251</c:v>
                </c:pt>
                <c:pt idx="5">
                  <c:v>0.1198537109233784</c:v>
                </c:pt>
                <c:pt idx="6">
                  <c:v>0.13314473744978572</c:v>
                </c:pt>
                <c:pt idx="7">
                  <c:v>0.1497585206077949</c:v>
                </c:pt>
                <c:pt idx="8">
                  <c:v>0.17052574955530636</c:v>
                </c:pt>
                <c:pt idx="9">
                  <c:v>0.19648478573969569</c:v>
                </c:pt>
                <c:pt idx="10">
                  <c:v>0.22893358097018235</c:v>
                </c:pt>
                <c:pt idx="11">
                  <c:v>0.26949457500829066</c:v>
                </c:pt>
                <c:pt idx="12">
                  <c:v>0.32019581755592608</c:v>
                </c:pt>
                <c:pt idx="13">
                  <c:v>0.38357237074047029</c:v>
                </c:pt>
                <c:pt idx="14">
                  <c:v>0.46279306222115058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89A7-4890-9FA5-87B61A5B5C52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equation'!$AX$36:$AX$50</c:f>
              <c:numCache>
                <c:formatCode>General</c:formatCode>
                <c:ptCount val="15"/>
                <c:pt idx="0">
                  <c:v>8.6809559275666762E-2</c:v>
                </c:pt>
                <c:pt idx="1">
                  <c:v>9.183587211001687E-2</c:v>
                </c:pt>
                <c:pt idx="2">
                  <c:v>9.8118763152954466E-2</c:v>
                </c:pt>
                <c:pt idx="3">
                  <c:v>0.10597237695662648</c:v>
                </c:pt>
                <c:pt idx="4">
                  <c:v>0.11578939421121648</c:v>
                </c:pt>
                <c:pt idx="5">
                  <c:v>0.12806066577945399</c:v>
                </c:pt>
                <c:pt idx="6">
                  <c:v>0.14339975523975088</c:v>
                </c:pt>
                <c:pt idx="7">
                  <c:v>0.16257361706512205</c:v>
                </c:pt>
                <c:pt idx="8">
                  <c:v>0.18654094434683594</c:v>
                </c:pt>
                <c:pt idx="9">
                  <c:v>0.21650010344897833</c:v>
                </c:pt>
                <c:pt idx="10">
                  <c:v>0.25394905232665627</c:v>
                </c:pt>
                <c:pt idx="11">
                  <c:v>0.30076023842375371</c:v>
                </c:pt>
                <c:pt idx="12">
                  <c:v>0.35927422104512552</c:v>
                </c:pt>
                <c:pt idx="13">
                  <c:v>0.43241669932184029</c:v>
                </c:pt>
                <c:pt idx="14">
                  <c:v>0.52384479716773369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89A7-4890-9FA5-87B61A5B5C52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equation'!$AY$36:$AY$50</c:f>
              <c:numCache>
                <c:formatCode>General</c:formatCode>
                <c:ptCount val="15"/>
                <c:pt idx="0">
                  <c:v>9.0181561232139815E-2</c:v>
                </c:pt>
                <c:pt idx="1">
                  <c:v>9.6046282449600104E-2</c:v>
                </c:pt>
                <c:pt idx="2">
                  <c:v>0.10337718397142545</c:v>
                </c:pt>
                <c:pt idx="3">
                  <c:v>0.11254081087370715</c:v>
                </c:pt>
                <c:pt idx="4">
                  <c:v>0.12399534450155926</c:v>
                </c:pt>
                <c:pt idx="5">
                  <c:v>0.13831351153637442</c:v>
                </c:pt>
                <c:pt idx="6">
                  <c:v>0.15621122032989335</c:v>
                </c:pt>
                <c:pt idx="7">
                  <c:v>0.17858335632179204</c:v>
                </c:pt>
                <c:pt idx="8">
                  <c:v>0.20654852631166534</c:v>
                </c:pt>
                <c:pt idx="9">
                  <c:v>0.24150498879900698</c:v>
                </c:pt>
                <c:pt idx="10">
                  <c:v>0.28520056690818407</c:v>
                </c:pt>
                <c:pt idx="11">
                  <c:v>0.33982003954465534</c:v>
                </c:pt>
                <c:pt idx="12">
                  <c:v>0.40809438034024453</c:v>
                </c:pt>
                <c:pt idx="13">
                  <c:v>0.49343730633473104</c:v>
                </c:pt>
                <c:pt idx="14">
                  <c:v>0.60011596382783905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89A7-4890-9FA5-87B61A5B5C52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equation'!$AZ$36:$AZ$50</c:f>
              <c:numCache>
                <c:formatCode>General</c:formatCode>
                <c:ptCount val="15"/>
                <c:pt idx="0">
                  <c:v>9.4393561493143818E-2</c:v>
                </c:pt>
                <c:pt idx="1">
                  <c:v>0.10130554673182127</c:v>
                </c:pt>
                <c:pt idx="2">
                  <c:v>0.10994552828016804</c:v>
                </c:pt>
                <c:pt idx="3">
                  <c:v>0.12074550521560157</c:v>
                </c:pt>
                <c:pt idx="4">
                  <c:v>0.13424547638489343</c:v>
                </c:pt>
                <c:pt idx="5">
                  <c:v>0.15112044034650826</c:v>
                </c:pt>
                <c:pt idx="6">
                  <c:v>0.17221414529852683</c:v>
                </c:pt>
                <c:pt idx="7">
                  <c:v>0.19858127648855001</c:v>
                </c:pt>
                <c:pt idx="8">
                  <c:v>0.23154019047607899</c:v>
                </c:pt>
                <c:pt idx="9">
                  <c:v>0.27273883296049023</c:v>
                </c:pt>
                <c:pt idx="10">
                  <c:v>0.32423713606600429</c:v>
                </c:pt>
                <c:pt idx="11">
                  <c:v>0.38861001494789682</c:v>
                </c:pt>
                <c:pt idx="12">
                  <c:v>0.46907611355026246</c:v>
                </c:pt>
                <c:pt idx="13">
                  <c:v>0.56965873680321966</c:v>
                </c:pt>
                <c:pt idx="14">
                  <c:v>0.69538701586941598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89A7-4890-9FA5-87B61A5B5C52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equation'!$BA$36:$BA$50</c:f>
              <c:numCache>
                <c:formatCode>General</c:formatCode>
                <c:ptCount val="15"/>
                <c:pt idx="0">
                  <c:v>9.9653876564588365E-2</c:v>
                </c:pt>
                <c:pt idx="1">
                  <c:v>0.1078737768966227</c:v>
                </c:pt>
                <c:pt idx="2">
                  <c:v>0.11814865231166559</c:v>
                </c:pt>
                <c:pt idx="3">
                  <c:v>0.13099224658046923</c:v>
                </c:pt>
                <c:pt idx="4">
                  <c:v>0.14704673941647373</c:v>
                </c:pt>
                <c:pt idx="5">
                  <c:v>0.16711485546147936</c:v>
                </c:pt>
                <c:pt idx="6">
                  <c:v>0.19220000051773647</c:v>
                </c:pt>
                <c:pt idx="7">
                  <c:v>0.22355643183805782</c:v>
                </c:pt>
                <c:pt idx="8">
                  <c:v>0.26275197098845943</c:v>
                </c:pt>
                <c:pt idx="9">
                  <c:v>0.31174639492646161</c:v>
                </c:pt>
                <c:pt idx="10">
                  <c:v>0.37298942484896414</c:v>
                </c:pt>
                <c:pt idx="11">
                  <c:v>0.44954321225209237</c:v>
                </c:pt>
                <c:pt idx="12">
                  <c:v>0.54523544650600275</c:v>
                </c:pt>
                <c:pt idx="13">
                  <c:v>0.66485073932339067</c:v>
                </c:pt>
                <c:pt idx="14">
                  <c:v>0.81436985534512552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89A7-4890-9FA5-87B61A5B5C52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equation'!$BB$36:$BB$50</c:f>
              <c:numCache>
                <c:formatCode>General</c:formatCode>
                <c:ptCount val="15"/>
                <c:pt idx="0">
                  <c:v>0.10622196072507076</c:v>
                </c:pt>
                <c:pt idx="1">
                  <c:v>0.1160749374586625</c:v>
                </c:pt>
                <c:pt idx="2">
                  <c:v>0.12839115837565224</c:v>
                </c:pt>
                <c:pt idx="3">
                  <c:v>0.14378643452188938</c:v>
                </c:pt>
                <c:pt idx="4">
                  <c:v>0.16303052970468579</c:v>
                </c:pt>
                <c:pt idx="5">
                  <c:v>0.18708564868318128</c:v>
                </c:pt>
                <c:pt idx="6">
                  <c:v>0.21715454740630072</c:v>
                </c:pt>
                <c:pt idx="7">
                  <c:v>0.25474067081020002</c:v>
                </c:pt>
                <c:pt idx="8">
                  <c:v>0.3017233250650741</c:v>
                </c:pt>
                <c:pt idx="9">
                  <c:v>0.36045164288366671</c:v>
                </c:pt>
                <c:pt idx="10">
                  <c:v>0.43386204015690744</c:v>
                </c:pt>
                <c:pt idx="11">
                  <c:v>0.52562503674845851</c:v>
                </c:pt>
                <c:pt idx="12">
                  <c:v>0.64032878248789704</c:v>
                </c:pt>
                <c:pt idx="13">
                  <c:v>0.78370846466219535</c:v>
                </c:pt>
                <c:pt idx="14">
                  <c:v>0.96293306738006812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89A7-4890-9FA5-87B61A5B5C52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equation'!$BC$36:$BC$50</c:f>
              <c:numCache>
                <c:formatCode>General</c:formatCode>
                <c:ptCount val="15"/>
                <c:pt idx="0">
                  <c:v>0.11442066604996663</c:v>
                </c:pt>
                <c:pt idx="1">
                  <c:v>0.12631215384131372</c:v>
                </c:pt>
                <c:pt idx="2">
                  <c:v>0.1411765135804976</c:v>
                </c:pt>
                <c:pt idx="3">
                  <c:v>0.15975696325447744</c:v>
                </c:pt>
                <c:pt idx="4">
                  <c:v>0.18298252534695225</c:v>
                </c:pt>
                <c:pt idx="5">
                  <c:v>0.21201447796254577</c:v>
                </c:pt>
                <c:pt idx="6">
                  <c:v>0.24830441873203765</c:v>
                </c:pt>
                <c:pt idx="7">
                  <c:v>0.29366684469390242</c:v>
                </c:pt>
                <c:pt idx="8">
                  <c:v>0.35036987714623352</c:v>
                </c:pt>
                <c:pt idx="9">
                  <c:v>0.42124866771164743</c:v>
                </c:pt>
                <c:pt idx="10">
                  <c:v>0.50984715591841467</c:v>
                </c:pt>
                <c:pt idx="11">
                  <c:v>0.62059526617687366</c:v>
                </c:pt>
                <c:pt idx="12">
                  <c:v>0.75903040399994759</c:v>
                </c:pt>
                <c:pt idx="13">
                  <c:v>0.93207432627878983</c:v>
                </c:pt>
                <c:pt idx="14">
                  <c:v>1.1483792291273427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89A7-4890-9FA5-87B61A5B5C52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equation'!$BD$36:$BD$50</c:f>
              <c:numCache>
                <c:formatCode>General</c:formatCode>
                <c:ptCount val="15"/>
                <c:pt idx="0">
                  <c:v>0.12465127726811</c:v>
                </c:pt>
                <c:pt idx="1">
                  <c:v>0.13908648547253902</c:v>
                </c:pt>
                <c:pt idx="2">
                  <c:v>0.15713049572807528</c:v>
                </c:pt>
                <c:pt idx="3">
                  <c:v>0.1796855085474956</c:v>
                </c:pt>
                <c:pt idx="4">
                  <c:v>0.20787927457177099</c:v>
                </c:pt>
                <c:pt idx="5">
                  <c:v>0.24312148210211523</c:v>
                </c:pt>
                <c:pt idx="6">
                  <c:v>0.28717424151504556</c:v>
                </c:pt>
                <c:pt idx="7">
                  <c:v>0.34224019078120838</c:v>
                </c:pt>
                <c:pt idx="8">
                  <c:v>0.41107262736391209</c:v>
                </c:pt>
                <c:pt idx="9">
                  <c:v>0.49711317309229158</c:v>
                </c:pt>
                <c:pt idx="10">
                  <c:v>0.60466385525276589</c:v>
                </c:pt>
                <c:pt idx="11">
                  <c:v>0.7391022079533589</c:v>
                </c:pt>
                <c:pt idx="12">
                  <c:v>0.90715014882909994</c:v>
                </c:pt>
                <c:pt idx="13">
                  <c:v>1.1172100749237763</c:v>
                </c:pt>
                <c:pt idx="14">
                  <c:v>1.379784982542122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89A7-4890-9FA5-87B61A5B5C52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equation'!$BE$36:$BE$50</c:f>
              <c:numCache>
                <c:formatCode>General</c:formatCode>
                <c:ptCount val="15"/>
                <c:pt idx="0">
                  <c:v>7.3333333333333361E-2</c:v>
                </c:pt>
                <c:pt idx="1">
                  <c:v>7.5000000000000011E-2</c:v>
                </c:pt>
                <c:pt idx="2">
                  <c:v>7.7083333333333351E-2</c:v>
                </c:pt>
                <c:pt idx="3">
                  <c:v>7.9687500000000008E-2</c:v>
                </c:pt>
                <c:pt idx="4">
                  <c:v>8.2942708333333365E-2</c:v>
                </c:pt>
                <c:pt idx="5">
                  <c:v>8.7011718750000008E-2</c:v>
                </c:pt>
                <c:pt idx="6">
                  <c:v>9.2097981770833365E-2</c:v>
                </c:pt>
                <c:pt idx="7">
                  <c:v>9.8455810546874994E-2</c:v>
                </c:pt>
                <c:pt idx="8">
                  <c:v>0.10640309651692709</c:v>
                </c:pt>
                <c:pt idx="9">
                  <c:v>0.11633720397949221</c:v>
                </c:pt>
                <c:pt idx="10">
                  <c:v>0.12875483830769857</c:v>
                </c:pt>
                <c:pt idx="11">
                  <c:v>0.14427688121795654</c:v>
                </c:pt>
                <c:pt idx="12">
                  <c:v>0.16367943485577899</c:v>
                </c:pt>
                <c:pt idx="13">
                  <c:v>0.18793262690305709</c:v>
                </c:pt>
                <c:pt idx="14">
                  <c:v>0.21824911696215463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89A7-4890-9FA5-87B61A5B5C52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equation'!$BF$36:$BF$50</c:f>
              <c:numCache>
                <c:formatCode>General</c:formatCode>
                <c:ptCount val="15"/>
                <c:pt idx="0">
                  <c:v>7.5588741800566184E-2</c:v>
                </c:pt>
                <c:pt idx="1">
                  <c:v>7.7819260584041039E-2</c:v>
                </c:pt>
                <c:pt idx="2">
                  <c:v>8.0607409063384636E-2</c:v>
                </c:pt>
                <c:pt idx="3">
                  <c:v>8.4092594662564121E-2</c:v>
                </c:pt>
                <c:pt idx="4">
                  <c:v>8.8449076661538492E-2</c:v>
                </c:pt>
                <c:pt idx="5">
                  <c:v>9.3894679160256414E-2</c:v>
                </c:pt>
                <c:pt idx="6">
                  <c:v>0.10070168228365386</c:v>
                </c:pt>
                <c:pt idx="7">
                  <c:v>0.10921043618790063</c:v>
                </c:pt>
                <c:pt idx="8">
                  <c:v>0.11984637856820915</c:v>
                </c:pt>
                <c:pt idx="9">
                  <c:v>0.1331413065435948</c:v>
                </c:pt>
                <c:pt idx="10">
                  <c:v>0.14975996651282678</c:v>
                </c:pt>
                <c:pt idx="11">
                  <c:v>0.17053329147436683</c:v>
                </c:pt>
                <c:pt idx="12">
                  <c:v>0.19649994767629184</c:v>
                </c:pt>
                <c:pt idx="13">
                  <c:v>0.22895826792869814</c:v>
                </c:pt>
                <c:pt idx="14">
                  <c:v>0.26953116824420592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89A7-4890-9FA5-87B61A5B5C52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equation'!$BG$36:$BG$50</c:f>
              <c:numCache>
                <c:formatCode>General</c:formatCode>
                <c:ptCount val="15"/>
                <c:pt idx="0">
                  <c:v>7.6152593917374389E-2</c:v>
                </c:pt>
                <c:pt idx="1">
                  <c:v>7.8524075730051296E-2</c:v>
                </c:pt>
                <c:pt idx="2">
                  <c:v>8.148842799589745E-2</c:v>
                </c:pt>
                <c:pt idx="3">
                  <c:v>8.519386832820515E-2</c:v>
                </c:pt>
                <c:pt idx="4">
                  <c:v>8.9825668743589784E-2</c:v>
                </c:pt>
                <c:pt idx="5">
                  <c:v>9.5615419262820536E-2</c:v>
                </c:pt>
                <c:pt idx="6">
                  <c:v>0.10285260741185899</c:v>
                </c:pt>
                <c:pt idx="7">
                  <c:v>0.11189909259815704</c:v>
                </c:pt>
                <c:pt idx="8">
                  <c:v>0.12320719908102964</c:v>
                </c:pt>
                <c:pt idx="9">
                  <c:v>0.13734233218462044</c:v>
                </c:pt>
                <c:pt idx="10">
                  <c:v>0.15501124856410883</c:v>
                </c:pt>
                <c:pt idx="11">
                  <c:v>0.17709739403846939</c:v>
                </c:pt>
                <c:pt idx="12">
                  <c:v>0.20470507588142003</c:v>
                </c:pt>
                <c:pt idx="13">
                  <c:v>0.23921467818510836</c:v>
                </c:pt>
                <c:pt idx="14">
                  <c:v>0.28235168106471875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89A7-4890-9FA5-87B61A5B5C52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equation'!$BH$36:$BH$50</c:f>
              <c:numCache>
                <c:formatCode>General</c:formatCode>
                <c:ptCount val="15"/>
                <c:pt idx="0">
                  <c:v>7.6857409063384632E-2</c:v>
                </c:pt>
                <c:pt idx="1">
                  <c:v>7.9405094662564124E-2</c:v>
                </c:pt>
                <c:pt idx="2">
                  <c:v>8.2589701661538464E-2</c:v>
                </c:pt>
                <c:pt idx="3">
                  <c:v>8.6570460410256442E-2</c:v>
                </c:pt>
                <c:pt idx="4">
                  <c:v>9.1546408846153879E-2</c:v>
                </c:pt>
                <c:pt idx="5">
                  <c:v>9.7766344391025647E-2</c:v>
                </c:pt>
                <c:pt idx="6">
                  <c:v>0.10554126382211541</c:v>
                </c:pt>
                <c:pt idx="7">
                  <c:v>0.11525991311097758</c:v>
                </c:pt>
                <c:pt idx="8">
                  <c:v>0.12740822472205532</c:v>
                </c:pt>
                <c:pt idx="9">
                  <c:v>0.14259361423590247</c:v>
                </c:pt>
                <c:pt idx="10">
                  <c:v>0.16157535112821142</c:v>
                </c:pt>
                <c:pt idx="11">
                  <c:v>0.18530252224359758</c:v>
                </c:pt>
                <c:pt idx="12">
                  <c:v>0.21496148613783031</c:v>
                </c:pt>
                <c:pt idx="13">
                  <c:v>0.25203519100562116</c:v>
                </c:pt>
                <c:pt idx="14">
                  <c:v>0.29837732209035978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89A7-4890-9FA5-87B61A5B5C52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equation'!$BI$36:$BI$50</c:f>
              <c:numCache>
                <c:formatCode>General</c:formatCode>
                <c:ptCount val="15"/>
                <c:pt idx="0">
                  <c:v>7.7738427995897461E-2</c:v>
                </c:pt>
                <c:pt idx="1">
                  <c:v>8.0506368328205152E-2</c:v>
                </c:pt>
                <c:pt idx="2">
                  <c:v>8.396629374358977E-2</c:v>
                </c:pt>
                <c:pt idx="3">
                  <c:v>8.8291200512820536E-2</c:v>
                </c:pt>
                <c:pt idx="4">
                  <c:v>9.3697333974359004E-2</c:v>
                </c:pt>
                <c:pt idx="5">
                  <c:v>0.10045500080128206</c:v>
                </c:pt>
                <c:pt idx="6">
                  <c:v>0.10890208433493592</c:v>
                </c:pt>
                <c:pt idx="7">
                  <c:v>0.11946093875200321</c:v>
                </c:pt>
                <c:pt idx="8">
                  <c:v>0.13265950677333735</c:v>
                </c:pt>
                <c:pt idx="9">
                  <c:v>0.14915771680000506</c:v>
                </c:pt>
                <c:pt idx="10">
                  <c:v>0.16978047933333962</c:v>
                </c:pt>
                <c:pt idx="11">
                  <c:v>0.19555893250000786</c:v>
                </c:pt>
                <c:pt idx="12">
                  <c:v>0.22778199895834311</c:v>
                </c:pt>
                <c:pt idx="13">
                  <c:v>0.26806083203126224</c:v>
                </c:pt>
                <c:pt idx="14">
                  <c:v>0.31840937337241104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89A7-4890-9FA5-87B61A5B5C52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equation'!$BJ$36:$BJ$50</c:f>
              <c:numCache>
                <c:formatCode>General</c:formatCode>
                <c:ptCount val="15"/>
                <c:pt idx="0">
                  <c:v>7.8839701661538489E-2</c:v>
                </c:pt>
                <c:pt idx="1">
                  <c:v>8.1882960410256431E-2</c:v>
                </c:pt>
                <c:pt idx="2">
                  <c:v>8.5687033846153865E-2</c:v>
                </c:pt>
                <c:pt idx="3">
                  <c:v>9.0442125641025661E-2</c:v>
                </c:pt>
                <c:pt idx="4">
                  <c:v>9.6385990384615414E-2</c:v>
                </c:pt>
                <c:pt idx="5">
                  <c:v>0.10381582131410258</c:v>
                </c:pt>
                <c:pt idx="6">
                  <c:v>0.11310310997596158</c:v>
                </c:pt>
                <c:pt idx="7">
                  <c:v>0.12471222080328526</c:v>
                </c:pt>
                <c:pt idx="8">
                  <c:v>0.13922360933743991</c:v>
                </c:pt>
                <c:pt idx="9">
                  <c:v>0.15736284500513326</c:v>
                </c:pt>
                <c:pt idx="10">
                  <c:v>0.18003688958974989</c:v>
                </c:pt>
                <c:pt idx="11">
                  <c:v>0.20837944532052069</c:v>
                </c:pt>
                <c:pt idx="12">
                  <c:v>0.24380763998398419</c:v>
                </c:pt>
                <c:pt idx="13">
                  <c:v>0.28809288331331351</c:v>
                </c:pt>
                <c:pt idx="14">
                  <c:v>0.34344943747497519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89A7-4890-9FA5-87B61A5B5C52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equation'!$BK$36:$BK$50</c:f>
              <c:numCache>
                <c:formatCode>General</c:formatCode>
                <c:ptCount val="15"/>
                <c:pt idx="0">
                  <c:v>8.0216293743589781E-2</c:v>
                </c:pt>
                <c:pt idx="1">
                  <c:v>8.3603700512820539E-2</c:v>
                </c:pt>
                <c:pt idx="2">
                  <c:v>8.7837958974359004E-2</c:v>
                </c:pt>
                <c:pt idx="3">
                  <c:v>9.3130782051282085E-2</c:v>
                </c:pt>
                <c:pt idx="4">
                  <c:v>9.9746810897435936E-2</c:v>
                </c:pt>
                <c:pt idx="5">
                  <c:v>0.10801684695512823</c:v>
                </c:pt>
                <c:pt idx="6">
                  <c:v>0.11835439202724361</c:v>
                </c:pt>
                <c:pt idx="7">
                  <c:v>0.13127632336738784</c:v>
                </c:pt>
                <c:pt idx="8">
                  <c:v>0.14742873754256813</c:v>
                </c:pt>
                <c:pt idx="9">
                  <c:v>0.16761925526154353</c:v>
                </c:pt>
                <c:pt idx="10">
                  <c:v>0.1928574024102627</c:v>
                </c:pt>
                <c:pt idx="11">
                  <c:v>0.22440508634616171</c:v>
                </c:pt>
                <c:pt idx="12">
                  <c:v>0.26383969126603546</c:v>
                </c:pt>
                <c:pt idx="13">
                  <c:v>0.31313294741587755</c:v>
                </c:pt>
                <c:pt idx="14">
                  <c:v>0.37474951760318032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89A7-4890-9FA5-87B61A5B5C52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equation'!$BL$36:$BL$50</c:f>
              <c:numCache>
                <c:formatCode>General</c:formatCode>
                <c:ptCount val="15"/>
                <c:pt idx="0">
                  <c:v>8.1937033846153876E-2</c:v>
                </c:pt>
                <c:pt idx="1">
                  <c:v>8.5754625641025664E-2</c:v>
                </c:pt>
                <c:pt idx="2">
                  <c:v>9.0526615384615414E-2</c:v>
                </c:pt>
                <c:pt idx="3">
                  <c:v>9.6491602564102594E-2</c:v>
                </c:pt>
                <c:pt idx="4">
                  <c:v>0.10394783653846158</c:v>
                </c:pt>
                <c:pt idx="5">
                  <c:v>0.11326812900641028</c:v>
                </c:pt>
                <c:pt idx="6">
                  <c:v>0.12491849459134617</c:v>
                </c:pt>
                <c:pt idx="7">
                  <c:v>0.13948145157251604</c:v>
                </c:pt>
                <c:pt idx="8">
                  <c:v>0.15768514779897835</c:v>
                </c:pt>
                <c:pt idx="9">
                  <c:v>0.18043976808205633</c:v>
                </c:pt>
                <c:pt idx="10">
                  <c:v>0.20888304343590372</c:v>
                </c:pt>
                <c:pt idx="11">
                  <c:v>0.24443713762821295</c:v>
                </c:pt>
                <c:pt idx="12">
                  <c:v>0.2888797553685995</c:v>
                </c:pt>
                <c:pt idx="13">
                  <c:v>0.34443302754408273</c:v>
                </c:pt>
                <c:pt idx="14">
                  <c:v>0.4138746177634367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89A7-4890-9FA5-87B61A5B5C52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equation'!$BM$36:$BM$50</c:f>
              <c:numCache>
                <c:formatCode>General</c:formatCode>
                <c:ptCount val="15"/>
                <c:pt idx="0">
                  <c:v>8.4087958974359001E-2</c:v>
                </c:pt>
                <c:pt idx="1">
                  <c:v>8.8443282051282074E-2</c:v>
                </c:pt>
                <c:pt idx="2">
                  <c:v>9.3887435897435922E-2</c:v>
                </c:pt>
                <c:pt idx="3">
                  <c:v>0.10069262820512823</c:v>
                </c:pt>
                <c:pt idx="4">
                  <c:v>0.10919911858974363</c:v>
                </c:pt>
                <c:pt idx="5">
                  <c:v>0.11983223157051281</c:v>
                </c:pt>
                <c:pt idx="6">
                  <c:v>0.13312362279647438</c:v>
                </c:pt>
                <c:pt idx="7">
                  <c:v>0.14973786182892629</c:v>
                </c:pt>
                <c:pt idx="8">
                  <c:v>0.17050566061949121</c:v>
                </c:pt>
                <c:pt idx="9">
                  <c:v>0.19646540910769733</c:v>
                </c:pt>
                <c:pt idx="10">
                  <c:v>0.22891509471795501</c:v>
                </c:pt>
                <c:pt idx="11">
                  <c:v>0.26947720173077705</c:v>
                </c:pt>
                <c:pt idx="12">
                  <c:v>0.32017983549680462</c:v>
                </c:pt>
                <c:pt idx="13">
                  <c:v>0.38355812770433911</c:v>
                </c:pt>
                <c:pt idx="14">
                  <c:v>0.46278099296375713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89A7-4890-9FA5-87B61A5B5C52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equation'!$BN$36:$BN$50</c:f>
              <c:numCache>
                <c:formatCode>General</c:formatCode>
                <c:ptCount val="15"/>
                <c:pt idx="0">
                  <c:v>8.677661538461541E-2</c:v>
                </c:pt>
                <c:pt idx="1">
                  <c:v>9.1804102564102597E-2</c:v>
                </c:pt>
                <c:pt idx="2">
                  <c:v>9.8088461538461555E-2</c:v>
                </c:pt>
                <c:pt idx="3">
                  <c:v>0.1059439102564103</c:v>
                </c:pt>
                <c:pt idx="4">
                  <c:v>0.1157632211538462</c:v>
                </c:pt>
                <c:pt idx="5">
                  <c:v>0.12803735977564107</c:v>
                </c:pt>
                <c:pt idx="6">
                  <c:v>0.14338003305288466</c:v>
                </c:pt>
                <c:pt idx="7">
                  <c:v>0.16255837464943912</c:v>
                </c:pt>
                <c:pt idx="8">
                  <c:v>0.18653130164513224</c:v>
                </c:pt>
                <c:pt idx="9">
                  <c:v>0.21649746038974868</c:v>
                </c:pt>
                <c:pt idx="10">
                  <c:v>0.25395515882051917</c:v>
                </c:pt>
                <c:pt idx="11">
                  <c:v>0.30077728185898223</c:v>
                </c:pt>
                <c:pt idx="12">
                  <c:v>0.35930493565706106</c:v>
                </c:pt>
                <c:pt idx="13">
                  <c:v>0.43246450290465965</c:v>
                </c:pt>
                <c:pt idx="14">
                  <c:v>0.52391396196415785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89A7-4890-9FA5-87B61A5B5C52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equation'!$BO$36:$BO$50</c:f>
              <c:numCache>
                <c:formatCode>General</c:formatCode>
                <c:ptCount val="15"/>
                <c:pt idx="0">
                  <c:v>9.0137435897435933E-2</c:v>
                </c:pt>
                <c:pt idx="1">
                  <c:v>9.6005128205128243E-2</c:v>
                </c:pt>
                <c:pt idx="2">
                  <c:v>0.10333974358974363</c:v>
                </c:pt>
                <c:pt idx="3">
                  <c:v>0.11250801282051284</c:v>
                </c:pt>
                <c:pt idx="4">
                  <c:v>0.12396834935897438</c:v>
                </c:pt>
                <c:pt idx="5">
                  <c:v>0.13829377003205129</c:v>
                </c:pt>
                <c:pt idx="6">
                  <c:v>0.15620054587339746</c:v>
                </c:pt>
                <c:pt idx="7">
                  <c:v>0.17858401567508014</c:v>
                </c:pt>
                <c:pt idx="8">
                  <c:v>0.20656335292718353</c:v>
                </c:pt>
                <c:pt idx="9">
                  <c:v>0.24153752449231278</c:v>
                </c:pt>
                <c:pt idx="10">
                  <c:v>0.28525523894872423</c:v>
                </c:pt>
                <c:pt idx="11">
                  <c:v>0.33990238201923861</c:v>
                </c:pt>
                <c:pt idx="12">
                  <c:v>0.40821131085738155</c:v>
                </c:pt>
                <c:pt idx="13">
                  <c:v>0.49359747190506031</c:v>
                </c:pt>
                <c:pt idx="14">
                  <c:v>0.60033017321465865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89A7-4890-9FA5-87B61A5B5C52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equation'!$BP$36:$BP$50</c:f>
              <c:numCache>
                <c:formatCode>General</c:formatCode>
                <c:ptCount val="15"/>
                <c:pt idx="0">
                  <c:v>9.4338461538461552E-2</c:v>
                </c:pt>
                <c:pt idx="1">
                  <c:v>0.10125641025641027</c:v>
                </c:pt>
                <c:pt idx="2">
                  <c:v>0.10990384615384617</c:v>
                </c:pt>
                <c:pt idx="3">
                  <c:v>0.12071314102564107</c:v>
                </c:pt>
                <c:pt idx="4">
                  <c:v>0.13422475961538463</c:v>
                </c:pt>
                <c:pt idx="5">
                  <c:v>0.15111428285256412</c:v>
                </c:pt>
                <c:pt idx="6">
                  <c:v>0.17222618689903849</c:v>
                </c:pt>
                <c:pt idx="7">
                  <c:v>0.19861606695713144</c:v>
                </c:pt>
                <c:pt idx="8">
                  <c:v>0.23160341702974763</c:v>
                </c:pt>
                <c:pt idx="9">
                  <c:v>0.27283760462051787</c:v>
                </c:pt>
                <c:pt idx="10">
                  <c:v>0.32438033910898062</c:v>
                </c:pt>
                <c:pt idx="11">
                  <c:v>0.38880875721955915</c:v>
                </c:pt>
                <c:pt idx="12">
                  <c:v>0.46934427985778215</c:v>
                </c:pt>
                <c:pt idx="13">
                  <c:v>0.570013683155561</c:v>
                </c:pt>
                <c:pt idx="14">
                  <c:v>0.69585043727778451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89A7-4890-9FA5-87B61A5B5C52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equation'!$BQ$36:$BQ$50</c:f>
              <c:numCache>
                <c:formatCode>General</c:formatCode>
                <c:ptCount val="15"/>
                <c:pt idx="0">
                  <c:v>9.958974358974361E-2</c:v>
                </c:pt>
                <c:pt idx="1">
                  <c:v>0.10782051282051283</c:v>
                </c:pt>
                <c:pt idx="2">
                  <c:v>0.11810897435897437</c:v>
                </c:pt>
                <c:pt idx="3">
                  <c:v>0.13096955128205132</c:v>
                </c:pt>
                <c:pt idx="4">
                  <c:v>0.14704527243589746</c:v>
                </c:pt>
                <c:pt idx="5">
                  <c:v>0.16713992387820512</c:v>
                </c:pt>
                <c:pt idx="6">
                  <c:v>0.19225823818108975</c:v>
                </c:pt>
                <c:pt idx="7">
                  <c:v>0.22365613105969551</c:v>
                </c:pt>
                <c:pt idx="8">
                  <c:v>0.26290349715795269</c:v>
                </c:pt>
                <c:pt idx="9">
                  <c:v>0.31196270478077426</c:v>
                </c:pt>
                <c:pt idx="10">
                  <c:v>0.3732867143093011</c:v>
                </c:pt>
                <c:pt idx="11">
                  <c:v>0.44994172621995965</c:v>
                </c:pt>
                <c:pt idx="12">
                  <c:v>0.54576049110828284</c:v>
                </c:pt>
                <c:pt idx="13">
                  <c:v>0.66553394721868686</c:v>
                </c:pt>
                <c:pt idx="14">
                  <c:v>0.81525076735669177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89A7-4890-9FA5-87B61A5B5C52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equation'!$BR$36:$BR$50</c:f>
              <c:numCache>
                <c:formatCode>General</c:formatCode>
                <c:ptCount val="15"/>
                <c:pt idx="0">
                  <c:v>0.10615384615384618</c:v>
                </c:pt>
                <c:pt idx="1">
                  <c:v>0.11602564102564104</c:v>
                </c:pt>
                <c:pt idx="2">
                  <c:v>0.12836538461538463</c:v>
                </c:pt>
                <c:pt idx="3">
                  <c:v>0.14379006410256412</c:v>
                </c:pt>
                <c:pt idx="4">
                  <c:v>0.16307091346153851</c:v>
                </c:pt>
                <c:pt idx="5">
                  <c:v>0.18717197516025641</c:v>
                </c:pt>
                <c:pt idx="6">
                  <c:v>0.21729830228365388</c:v>
                </c:pt>
                <c:pt idx="7">
                  <c:v>0.25495621118790063</c:v>
                </c:pt>
                <c:pt idx="8">
                  <c:v>0.30202859731820914</c:v>
                </c:pt>
                <c:pt idx="9">
                  <c:v>0.3608690799810948</c:v>
                </c:pt>
                <c:pt idx="10">
                  <c:v>0.43441968330970177</c:v>
                </c:pt>
                <c:pt idx="11">
                  <c:v>0.52635793747046045</c:v>
                </c:pt>
                <c:pt idx="12">
                  <c:v>0.64128075517140881</c:v>
                </c:pt>
                <c:pt idx="13">
                  <c:v>0.78493427729759435</c:v>
                </c:pt>
                <c:pt idx="14">
                  <c:v>0.96450117995532625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89A7-4890-9FA5-87B61A5B5C52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equation'!$BS$36:$BS$50</c:f>
              <c:numCache>
                <c:formatCode>General</c:formatCode>
                <c:ptCount val="15"/>
                <c:pt idx="0">
                  <c:v>0.11435897435897438</c:v>
                </c:pt>
                <c:pt idx="1">
                  <c:v>0.12628205128205131</c:v>
                </c:pt>
                <c:pt idx="2">
                  <c:v>0.14118589743589746</c:v>
                </c:pt>
                <c:pt idx="3">
                  <c:v>0.15981570512820514</c:v>
                </c:pt>
                <c:pt idx="4">
                  <c:v>0.18310296474358981</c:v>
                </c:pt>
                <c:pt idx="5">
                  <c:v>0.21221203926282053</c:v>
                </c:pt>
                <c:pt idx="6">
                  <c:v>0.24859838241185903</c:v>
                </c:pt>
                <c:pt idx="7">
                  <c:v>0.29408131134815702</c:v>
                </c:pt>
                <c:pt idx="8">
                  <c:v>0.35093497251852962</c:v>
                </c:pt>
                <c:pt idx="9">
                  <c:v>0.42200204898149546</c:v>
                </c:pt>
                <c:pt idx="10">
                  <c:v>0.51083589456020262</c:v>
                </c:pt>
                <c:pt idx="11">
                  <c:v>0.62187820153358653</c:v>
                </c:pt>
                <c:pt idx="12">
                  <c:v>0.76068108525031619</c:v>
                </c:pt>
                <c:pt idx="13">
                  <c:v>0.93418468989622871</c:v>
                </c:pt>
                <c:pt idx="14">
                  <c:v>1.1510641957036192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89A7-4890-9FA5-87B61A5B5C52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equation'!$BT$36:$BT$50</c:f>
              <c:numCache>
                <c:formatCode>General</c:formatCode>
                <c:ptCount val="15"/>
                <c:pt idx="0">
                  <c:v>0.12461538461538464</c:v>
                </c:pt>
                <c:pt idx="1">
                  <c:v>0.13910256410256411</c:v>
                </c:pt>
                <c:pt idx="2">
                  <c:v>0.15721153846153849</c:v>
                </c:pt>
                <c:pt idx="3">
                  <c:v>0.17984775641025641</c:v>
                </c:pt>
                <c:pt idx="4">
                  <c:v>0.20814302884615385</c:v>
                </c:pt>
                <c:pt idx="5">
                  <c:v>0.2435121193910256</c:v>
                </c:pt>
                <c:pt idx="6">
                  <c:v>0.28772348257211539</c:v>
                </c:pt>
                <c:pt idx="7">
                  <c:v>0.3429876865484775</c:v>
                </c:pt>
                <c:pt idx="8">
                  <c:v>0.41206794151893023</c:v>
                </c:pt>
                <c:pt idx="9">
                  <c:v>0.49841826023199626</c:v>
                </c:pt>
                <c:pt idx="10">
                  <c:v>0.60635615862332848</c:v>
                </c:pt>
                <c:pt idx="11">
                  <c:v>0.7412785316124938</c:v>
                </c:pt>
                <c:pt idx="12">
                  <c:v>0.90993149784895055</c:v>
                </c:pt>
                <c:pt idx="13">
                  <c:v>1.1207477056445214</c:v>
                </c:pt>
                <c:pt idx="14">
                  <c:v>1.3842679653889851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89A7-4890-9FA5-87B61A5B5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20053021010565"/>
          <c:y val="7.7017149394281781E-2"/>
          <c:w val="0.71628473074031573"/>
          <c:h val="0.7972254833610565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'Raw data and fitting summary'!$B$6:$B$20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'Raw data and fitting summary'!$C$6:$C$20</c:f>
              <c:numCache>
                <c:formatCode>General</c:formatCode>
                <c:ptCount val="15"/>
                <c:pt idx="0">
                  <c:v>13.636363636363631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12.056514913657766</c:v>
                </c:pt>
                <c:pt idx="5">
                  <c:v>11.492704826038159</c:v>
                </c:pt>
                <c:pt idx="6">
                  <c:v>10.858001237076961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8.5957025422089295</c:v>
                </c:pt>
                <c:pt idx="10">
                  <c:v>7.7666984258113709</c:v>
                </c:pt>
                <c:pt idx="11">
                  <c:v>6.931117387333301</c:v>
                </c:pt>
                <c:pt idx="12">
                  <c:v>6.109503010449167</c:v>
                </c:pt>
                <c:pt idx="13">
                  <c:v>5.3210558298418222</c:v>
                </c:pt>
                <c:pt idx="14">
                  <c:v>4.5819200275316785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74-4F1F-A403-9AA79CD71487}"/>
            </c:ext>
          </c:extLst>
        </c:ser>
        <c:ser>
          <c:idx val="1"/>
          <c:order val="1"/>
          <c:spPr>
            <a:ln w="1905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'Raw data and fitting summary'!$O$23:$O$37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'Raw data and fitting summary'!$P$23:$P$37</c:f>
              <c:numCache>
                <c:formatCode>General</c:formatCode>
                <c:ptCount val="15"/>
                <c:pt idx="0">
                  <c:v>13.63636363636363</c:v>
                </c:pt>
                <c:pt idx="1">
                  <c:v>13.333333333333329</c:v>
                </c:pt>
                <c:pt idx="2">
                  <c:v>12.972972972972968</c:v>
                </c:pt>
                <c:pt idx="3">
                  <c:v>12.549019607843134</c:v>
                </c:pt>
                <c:pt idx="4">
                  <c:v>12.056514913657766</c:v>
                </c:pt>
                <c:pt idx="5">
                  <c:v>11.492704826038157</c:v>
                </c:pt>
                <c:pt idx="6">
                  <c:v>10.858001237076962</c:v>
                </c:pt>
                <c:pt idx="7">
                  <c:v>10.156840865414418</c:v>
                </c:pt>
                <c:pt idx="8">
                  <c:v>9.398222727859384</c:v>
                </c:pt>
                <c:pt idx="9">
                  <c:v>8.5957025422089295</c:v>
                </c:pt>
                <c:pt idx="10">
                  <c:v>7.7666984258113692</c:v>
                </c:pt>
                <c:pt idx="11">
                  <c:v>6.931117387333301</c:v>
                </c:pt>
                <c:pt idx="12">
                  <c:v>6.1095030104491661</c:v>
                </c:pt>
                <c:pt idx="13">
                  <c:v>5.3210558298418231</c:v>
                </c:pt>
                <c:pt idx="14">
                  <c:v>4.5819200275316785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74-4F1F-A403-9AA79CD71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348872"/>
        <c:axId val="1"/>
      </c:scatterChart>
      <c:valAx>
        <c:axId val="432348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CA" sz="1000"/>
                  <a:t>[substrate]</a:t>
                </a:r>
              </a:p>
            </c:rich>
          </c:tx>
          <c:layout>
            <c:manualLayout>
              <c:xMode val="edge"/>
              <c:yMode val="edge"/>
              <c:x val="0.43272740673406468"/>
              <c:y val="0.931540748862088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/>
                </a:pPr>
                <a:r>
                  <a:rPr lang="en-CA" sz="1000"/>
                  <a:t>v</a:t>
                </a:r>
              </a:p>
            </c:rich>
          </c:tx>
          <c:layout>
            <c:manualLayout>
              <c:xMode val="edge"/>
              <c:yMode val="edge"/>
              <c:x val="8.4847740366307579E-3"/>
              <c:y val="0.44621050533240308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323488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-3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82826333072105E-2"/>
          <c:y val="4.4117664658356572E-2"/>
          <c:w val="0.88398357789083226"/>
          <c:h val="0.85947746704798367"/>
        </c:manualLayout>
      </c:layout>
      <c:lineChart>
        <c:grouping val="standard"/>
        <c:varyColors val="0"/>
        <c:ser>
          <c:idx val="0"/>
          <c:order val="0"/>
          <c:tx>
            <c:strRef>
              <c:f>'Raw data and fitting summary'!$E$55</c:f>
              <c:strCache>
                <c:ptCount val="1"/>
                <c:pt idx="0">
                  <c:v>Q1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cat>
            <c:strRef>
              <c:f>'Raw data and fitting summary'!$F$54:$J$54</c:f>
              <c:strCache>
                <c:ptCount val="5"/>
                <c:pt idx="0">
                  <c:v>Non-competitive </c:v>
                </c:pt>
                <c:pt idx="1">
                  <c:v>Competitive </c:v>
                </c:pt>
                <c:pt idx="2">
                  <c:v>Uncompetitive </c:v>
                </c:pt>
                <c:pt idx="3">
                  <c:v>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summary'!$F$55:$J$55</c:f>
              <c:numCache>
                <c:formatCode>General</c:formatCode>
                <c:ptCount val="5"/>
                <c:pt idx="0">
                  <c:v>-0.33237527208262763</c:v>
                </c:pt>
                <c:pt idx="1">
                  <c:v>-2.0402758701631996E-5</c:v>
                </c:pt>
                <c:pt idx="2">
                  <c:v>-0.55724381737920803</c:v>
                </c:pt>
                <c:pt idx="3">
                  <c:v>-7.5138155628540204E-6</c:v>
                </c:pt>
                <c:pt idx="4">
                  <c:v>-9.0897931335343074E-4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6-4595-93FF-84C4ECF6069C}"/>
            </c:ext>
          </c:extLst>
        </c:ser>
        <c:ser>
          <c:idx val="1"/>
          <c:order val="1"/>
          <c:tx>
            <c:strRef>
              <c:f>'Raw data and fitting summary'!$E$56</c:f>
              <c:strCache>
                <c:ptCount val="1"/>
                <c:pt idx="0">
                  <c:v>Min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cat>
            <c:strRef>
              <c:f>'Raw data and fitting summary'!$F$54:$J$54</c:f>
              <c:strCache>
                <c:ptCount val="5"/>
                <c:pt idx="0">
                  <c:v>Non-competitive </c:v>
                </c:pt>
                <c:pt idx="1">
                  <c:v>Competitive </c:v>
                </c:pt>
                <c:pt idx="2">
                  <c:v>Uncompetitive </c:v>
                </c:pt>
                <c:pt idx="3">
                  <c:v>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summary'!$F$56:$J$56</c:f>
              <c:numCache>
                <c:formatCode>General</c:formatCode>
                <c:ptCount val="5"/>
                <c:pt idx="0">
                  <c:v>-1.961129306200486</c:v>
                </c:pt>
                <c:pt idx="1">
                  <c:v>-8.7186947711259677E-5</c:v>
                </c:pt>
                <c:pt idx="2">
                  <c:v>-2.411625062215621</c:v>
                </c:pt>
                <c:pt idx="3">
                  <c:v>-9.540821251086129E-5</c:v>
                </c:pt>
                <c:pt idx="4">
                  <c:v>-6.4620836214253075E-3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A6-4595-93FF-84C4ECF6069C}"/>
            </c:ext>
          </c:extLst>
        </c:ser>
        <c:ser>
          <c:idx val="2"/>
          <c:order val="2"/>
          <c:tx>
            <c:strRef>
              <c:f>'Raw data and fitting summary'!$E$57</c:f>
              <c:strCache>
                <c:ptCount val="1"/>
                <c:pt idx="0">
                  <c:v>Median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9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'Raw data and fitting summary'!$F$54:$J$54</c:f>
              <c:strCache>
                <c:ptCount val="5"/>
                <c:pt idx="0">
                  <c:v>Non-competitive </c:v>
                </c:pt>
                <c:pt idx="1">
                  <c:v>Competitive </c:v>
                </c:pt>
                <c:pt idx="2">
                  <c:v>Uncompetitive </c:v>
                </c:pt>
                <c:pt idx="3">
                  <c:v>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summary'!$F$57:$J$57</c:f>
              <c:numCache>
                <c:formatCode>General</c:formatCode>
                <c:ptCount val="5"/>
                <c:pt idx="0">
                  <c:v>7.3107328934316929E-2</c:v>
                </c:pt>
                <c:pt idx="1">
                  <c:v>3.7292618526585386E-6</c:v>
                </c:pt>
                <c:pt idx="2">
                  <c:v>4.8027260406298566E-2</c:v>
                </c:pt>
                <c:pt idx="3">
                  <c:v>1.5351704950483658E-5</c:v>
                </c:pt>
                <c:pt idx="4">
                  <c:v>-1.2635129836979786E-4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A6-4595-93FF-84C4ECF6069C}"/>
            </c:ext>
          </c:extLst>
        </c:ser>
        <c:ser>
          <c:idx val="5"/>
          <c:order val="3"/>
          <c:spPr>
            <a:ln w="19050">
              <a:noFill/>
            </a:ln>
          </c:spPr>
          <c:marker>
            <c:symbol val="none"/>
          </c:marker>
          <c:cat>
            <c:strRef>
              <c:f>'Raw data and fitting summary'!$F$54:$J$54</c:f>
              <c:strCache>
                <c:ptCount val="5"/>
                <c:pt idx="0">
                  <c:v>Non-competitive </c:v>
                </c:pt>
                <c:pt idx="1">
                  <c:v>Competitive </c:v>
                </c:pt>
                <c:pt idx="2">
                  <c:v>Uncompetitive </c:v>
                </c:pt>
                <c:pt idx="3">
                  <c:v>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summary'!$F$60:$J$60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A6-4595-93FF-84C4ECF6069C}"/>
            </c:ext>
          </c:extLst>
        </c:ser>
        <c:ser>
          <c:idx val="3"/>
          <c:order val="4"/>
          <c:tx>
            <c:strRef>
              <c:f>'Raw data and fitting summary'!$E$58</c:f>
              <c:strCache>
                <c:ptCount val="1"/>
                <c:pt idx="0">
                  <c:v>Max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cat>
            <c:strRef>
              <c:f>'Raw data and fitting summary'!$F$54:$J$54</c:f>
              <c:strCache>
                <c:ptCount val="5"/>
                <c:pt idx="0">
                  <c:v>Non-competitive </c:v>
                </c:pt>
                <c:pt idx="1">
                  <c:v>Competitive </c:v>
                </c:pt>
                <c:pt idx="2">
                  <c:v>Uncompetitive </c:v>
                </c:pt>
                <c:pt idx="3">
                  <c:v>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summary'!$F$58:$J$58</c:f>
              <c:numCache>
                <c:formatCode>General</c:formatCode>
                <c:ptCount val="5"/>
                <c:pt idx="0">
                  <c:v>1.4361798737169558</c:v>
                </c:pt>
                <c:pt idx="1">
                  <c:v>9.4752252214114208E-5</c:v>
                </c:pt>
                <c:pt idx="2">
                  <c:v>1.7756091833444609</c:v>
                </c:pt>
                <c:pt idx="3">
                  <c:v>3.6726225755678854E-5</c:v>
                </c:pt>
                <c:pt idx="4">
                  <c:v>6.647252917759694E-3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A6-4595-93FF-84C4ECF6069C}"/>
            </c:ext>
          </c:extLst>
        </c:ser>
        <c:ser>
          <c:idx val="4"/>
          <c:order val="5"/>
          <c:tx>
            <c:strRef>
              <c:f>'Raw data and fitting summary'!$E$59</c:f>
              <c:strCache>
                <c:ptCount val="1"/>
                <c:pt idx="0">
                  <c:v>Q3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cat>
            <c:strRef>
              <c:f>'Raw data and fitting summary'!$F$54:$J$54</c:f>
              <c:strCache>
                <c:ptCount val="5"/>
                <c:pt idx="0">
                  <c:v>Non-competitive </c:v>
                </c:pt>
                <c:pt idx="1">
                  <c:v>Competitive </c:v>
                </c:pt>
                <c:pt idx="2">
                  <c:v>Uncompetitive </c:v>
                </c:pt>
                <c:pt idx="3">
                  <c:v>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summary'!$F$59:$J$59</c:f>
              <c:numCache>
                <c:formatCode>General</c:formatCode>
                <c:ptCount val="5"/>
                <c:pt idx="0">
                  <c:v>0.55155130286109233</c:v>
                </c:pt>
                <c:pt idx="1">
                  <c:v>2.3687502805680438E-5</c:v>
                </c:pt>
                <c:pt idx="2">
                  <c:v>0.79676081796786447</c:v>
                </c:pt>
                <c:pt idx="3">
                  <c:v>2.6421764597994724E-5</c:v>
                </c:pt>
                <c:pt idx="4">
                  <c:v>1.6948469940952227E-3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A6-4595-93FF-84C4ECF60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2700">
              <a:solidFill>
                <a:srgbClr val="000000"/>
              </a:solidFill>
              <a:prstDash val="solid"/>
            </a:ln>
          </c:spPr>
        </c:hiLowLines>
        <c:upDownBars>
          <c:gapWidth val="400"/>
          <c:upBars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</c:upBars>
          <c:downBars>
            <c:spPr>
              <a:solidFill>
                <a:srgbClr val="000000"/>
              </a:solidFill>
              <a:ln w="3175">
                <a:solidFill>
                  <a:srgbClr val="000000"/>
                </a:solidFill>
                <a:prstDash val="solid"/>
              </a:ln>
            </c:spPr>
          </c:downBars>
        </c:upDownBars>
        <c:smooth val="0"/>
        <c:axId val="689499344"/>
        <c:axId val="1"/>
      </c:lineChart>
      <c:catAx>
        <c:axId val="68949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At val="-2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Residuals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8949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692135312153023E-3"/>
          <c:y val="4.8171733542058573E-2"/>
          <c:w val="0.98568663772844145"/>
          <c:h val="0.863531616989613"/>
        </c:manualLayout>
      </c:layout>
      <c:scatterChart>
        <c:scatterStyle val="lineMarker"/>
        <c:varyColors val="0"/>
        <c:ser>
          <c:idx val="0"/>
          <c:order val="0"/>
          <c:tx>
            <c:strRef>
              <c:f>'Raw data and fitting summary'!$C$40</c:f>
              <c:strCache>
                <c:ptCount val="1"/>
                <c:pt idx="0">
                  <c:v>Non-competitive 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'Non-competitive'!$AC$21:$AC$260</c:f>
              <c:numCache>
                <c:formatCode>General</c:formatCode>
                <c:ptCount val="24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</c:numCache>
            </c:numRef>
          </c:xVal>
          <c:yVal>
            <c:numRef>
              <c:f>'Non-competitive'!$AB$21:$AB$260</c:f>
              <c:numCache>
                <c:formatCode>General</c:formatCode>
                <c:ptCount val="240"/>
                <c:pt idx="0">
                  <c:v>1.4361798737169558</c:v>
                </c:pt>
                <c:pt idx="1">
                  <c:v>1.1238728610620505</c:v>
                </c:pt>
                <c:pt idx="2">
                  <c:v>0.78228441370960766</c:v>
                </c:pt>
                <c:pt idx="3">
                  <c:v>0.4191729101345949</c:v>
                </c:pt>
                <c:pt idx="4">
                  <c:v>4.6053454588706799E-2</c:v>
                </c:pt>
                <c:pt idx="5">
                  <c:v>-0.32217466042226484</c:v>
                </c:pt>
                <c:pt idx="6">
                  <c:v>-0.66837080154639317</c:v>
                </c:pt>
                <c:pt idx="7">
                  <c:v>-0.97504337780201311</c:v>
                </c:pt>
                <c:pt idx="8">
                  <c:v>-1.2267074990269045</c:v>
                </c:pt>
                <c:pt idx="9">
                  <c:v>-1.4121975168243246</c:v>
                </c:pt>
                <c:pt idx="10">
                  <c:v>-1.5263384527668089</c:v>
                </c:pt>
                <c:pt idx="11">
                  <c:v>-1.5705196620256201</c:v>
                </c:pt>
                <c:pt idx="12">
                  <c:v>-1.5520407016285267</c:v>
                </c:pt>
                <c:pt idx="13">
                  <c:v>-1.4824735616957332</c:v>
                </c:pt>
                <c:pt idx="14">
                  <c:v>-1.3755428175283582</c:v>
                </c:pt>
                <c:pt idx="15">
                  <c:v>0.91856585755698994</c:v>
                </c:pt>
                <c:pt idx="16">
                  <c:v>0.72016525170537626</c:v>
                </c:pt>
                <c:pt idx="17">
                  <c:v>0.50575304871322224</c:v>
                </c:pt>
                <c:pt idx="18">
                  <c:v>0.28111781387258006</c:v>
                </c:pt>
                <c:pt idx="19">
                  <c:v>5.4300867572468547E-2</c:v>
                </c:pt>
                <c:pt idx="20">
                  <c:v>-0.16485977927398032</c:v>
                </c:pt>
                <c:pt idx="21">
                  <c:v>-0.36568467289785289</c:v>
                </c:pt>
                <c:pt idx="22">
                  <c:v>-0.53801422269978261</c:v>
                </c:pt>
                <c:pt idx="23">
                  <c:v>-0.67371058817668317</c:v>
                </c:pt>
                <c:pt idx="24">
                  <c:v>-0.76792180664130338</c:v>
                </c:pt>
                <c:pt idx="25">
                  <c:v>-0.8197526491723508</c:v>
                </c:pt>
                <c:pt idx="26">
                  <c:v>-0.83215925490706244</c:v>
                </c:pt>
                <c:pt idx="27">
                  <c:v>-0.81113552646884113</c:v>
                </c:pt>
                <c:pt idx="28">
                  <c:v>-0.76447039634775393</c:v>
                </c:pt>
                <c:pt idx="29">
                  <c:v>-0.70043621408569834</c:v>
                </c:pt>
                <c:pt idx="30">
                  <c:v>0.8028492693159599</c:v>
                </c:pt>
                <c:pt idx="31">
                  <c:v>0.63055893136996488</c:v>
                </c:pt>
                <c:pt idx="32">
                  <c:v>0.44488267218788025</c:v>
                </c:pt>
                <c:pt idx="33">
                  <c:v>0.25099814756861605</c:v>
                </c:pt>
                <c:pt idx="34">
                  <c:v>5.5998125227665341E-2</c:v>
                </c:pt>
                <c:pt idx="35">
                  <c:v>-0.13154849115162648</c:v>
                </c:pt>
                <c:pt idx="36">
                  <c:v>-0.30246479513351154</c:v>
                </c:pt>
                <c:pt idx="37">
                  <c:v>-0.44816579527968337</c:v>
                </c:pt>
                <c:pt idx="38">
                  <c:v>-0.5619450153510881</c:v>
                </c:pt>
                <c:pt idx="39">
                  <c:v>-0.64001557460893732</c:v>
                </c:pt>
                <c:pt idx="40">
                  <c:v>-0.68200983619554645</c:v>
                </c:pt>
                <c:pt idx="41">
                  <c:v>-0.6908047911394517</c:v>
                </c:pt>
                <c:pt idx="42">
                  <c:v>-0.67175970172911548</c:v>
                </c:pt>
                <c:pt idx="43">
                  <c:v>-0.63162409439653278</c:v>
                </c:pt>
                <c:pt idx="44">
                  <c:v>-0.57742676641942081</c:v>
                </c:pt>
                <c:pt idx="45">
                  <c:v>0.66509007327729286</c:v>
                </c:pt>
                <c:pt idx="46">
                  <c:v>0.52421563153581907</c:v>
                </c:pt>
                <c:pt idx="47">
                  <c:v>0.37289980105767739</c:v>
                </c:pt>
                <c:pt idx="48">
                  <c:v>0.21551279150812874</c:v>
                </c:pt>
                <c:pt idx="49">
                  <c:v>5.7944450536153269E-2</c:v>
                </c:pt>
                <c:pt idx="50">
                  <c:v>-9.279552905508659E-2</c:v>
                </c:pt>
                <c:pt idx="51">
                  <c:v>-0.2293213493988624</c:v>
                </c:pt>
                <c:pt idx="52">
                  <c:v>-0.344863187205668</c:v>
                </c:pt>
                <c:pt idx="53">
                  <c:v>-0.43429471061076264</c:v>
                </c:pt>
                <c:pt idx="54">
                  <c:v>-0.49492387440467134</c:v>
                </c:pt>
                <c:pt idx="55">
                  <c:v>-0.52682042737667789</c:v>
                </c:pt>
                <c:pt idx="56">
                  <c:v>-0.53259779042395117</c:v>
                </c:pt>
                <c:pt idx="57">
                  <c:v>-0.51674487941186253</c:v>
                </c:pt>
                <c:pt idx="58">
                  <c:v>-0.48473041845473297</c:v>
                </c:pt>
                <c:pt idx="59">
                  <c:v>-0.44212817229304813</c:v>
                </c:pt>
                <c:pt idx="60">
                  <c:v>0.50296988846481483</c:v>
                </c:pt>
                <c:pt idx="61">
                  <c:v>0.39955026196351717</c:v>
                </c:pt>
                <c:pt idx="62">
                  <c:v>0.28888540149040054</c:v>
                </c:pt>
                <c:pt idx="63">
                  <c:v>0.17428494536614103</c:v>
                </c:pt>
                <c:pt idx="64">
                  <c:v>6.0127595954552859E-2</c:v>
                </c:pt>
                <c:pt idx="65">
                  <c:v>-4.8465515892385014E-2</c:v>
                </c:pt>
                <c:pt idx="66">
                  <c:v>-0.14620091241039468</c:v>
                </c:pt>
                <c:pt idx="67">
                  <c:v>-0.22834287167101586</c:v>
                </c:pt>
                <c:pt idx="68">
                  <c:v>-0.29143876531682089</c:v>
                </c:pt>
                <c:pt idx="69">
                  <c:v>-0.33384277305221932</c:v>
                </c:pt>
                <c:pt idx="70">
                  <c:v>-0.35588766852563225</c:v>
                </c:pt>
                <c:pt idx="71">
                  <c:v>-0.35966713807131345</c:v>
                </c:pt>
                <c:pt idx="72">
                  <c:v>-0.34851751943391207</c:v>
                </c:pt>
                <c:pt idx="73">
                  <c:v>-0.32636810566281405</c:v>
                </c:pt>
                <c:pt idx="74">
                  <c:v>-0.29713422710464954</c:v>
                </c:pt>
                <c:pt idx="75">
                  <c:v>0.3148518517889638</c:v>
                </c:pt>
                <c:pt idx="76">
                  <c:v>0.25558625074167018</c:v>
                </c:pt>
                <c:pt idx="77">
                  <c:v>0.192389664918311</c:v>
                </c:pt>
                <c:pt idx="78">
                  <c:v>0.12719419937956467</c:v>
                </c:pt>
                <c:pt idx="79">
                  <c:v>6.2508056251754596E-2</c:v>
                </c:pt>
                <c:pt idx="80">
                  <c:v>1.2111084320789445E-3</c:v>
                </c:pt>
                <c:pt idx="81">
                  <c:v>-5.3780101663875257E-2</c:v>
                </c:pt>
                <c:pt idx="82">
                  <c:v>-9.9922803198952082E-2</c:v>
                </c:pt>
                <c:pt idx="83">
                  <c:v>-0.13543676393921533</c:v>
                </c:pt>
                <c:pt idx="84">
                  <c:v>-0.15956389545213501</c:v>
                </c:pt>
                <c:pt idx="85">
                  <c:v>-0.17262515546313928</c:v>
                </c:pt>
                <c:pt idx="86">
                  <c:v>-0.175867602521107</c:v>
                </c:pt>
                <c:pt idx="87">
                  <c:v>-0.17116155623811213</c:v>
                </c:pt>
                <c:pt idx="88">
                  <c:v>-0.1606444313196298</c:v>
                </c:pt>
                <c:pt idx="89">
                  <c:v>-0.14640276117516793</c:v>
                </c:pt>
                <c:pt idx="90">
                  <c:v>0.10028425506802208</c:v>
                </c:pt>
                <c:pt idx="91">
                  <c:v>9.2355239070474937E-2</c:v>
                </c:pt>
                <c:pt idx="92">
                  <c:v>8.3705924656253927E-2</c:v>
                </c:pt>
                <c:pt idx="93">
                  <c:v>7.4509952919633804E-2</c:v>
                </c:pt>
                <c:pt idx="94">
                  <c:v>6.5009811494190828E-2</c:v>
                </c:pt>
                <c:pt idx="95">
                  <c:v>5.5500510376287338E-2</c:v>
                </c:pt>
                <c:pt idx="96">
                  <c:v>4.6299891622490819E-2</c:v>
                </c:pt>
                <c:pt idx="97">
                  <c:v>3.7710188278207823E-2</c:v>
                </c:pt>
                <c:pt idx="98">
                  <c:v>2.9979418177935813E-2</c:v>
                </c:pt>
                <c:pt idx="99">
                  <c:v>2.3272377312471448E-2</c:v>
                </c:pt>
                <c:pt idx="100">
                  <c:v>1.7658299135437261E-2</c:v>
                </c:pt>
                <c:pt idx="101">
                  <c:v>1.3116722231545808E-2</c:v>
                </c:pt>
                <c:pt idx="102">
                  <c:v>9.5574365787349791E-3</c:v>
                </c:pt>
                <c:pt idx="103">
                  <c:v>6.847111516540938E-3</c:v>
                </c:pt>
                <c:pt idx="104">
                  <c:v>4.8352438743521908E-3</c:v>
                </c:pt>
                <c:pt idx="105">
                  <c:v>-0.13940024395669326</c:v>
                </c:pt>
                <c:pt idx="106">
                  <c:v>-8.864325999362066E-2</c:v>
                </c:pt>
                <c:pt idx="107">
                  <c:v>-3.5827561877161074E-2</c:v>
                </c:pt>
                <c:pt idx="108">
                  <c:v>1.7030888537709288E-2</c:v>
                </c:pt>
                <c:pt idx="109">
                  <c:v>6.7512496697226254E-2</c:v>
                </c:pt>
                <c:pt idx="110">
                  <c:v>0.11304650561027607</c:v>
                </c:pt>
                <c:pt idx="111">
                  <c:v>0.15125641125533562</c:v>
                </c:pt>
                <c:pt idx="112">
                  <c:v>0.18032578109172803</c:v>
                </c:pt>
                <c:pt idx="113">
                  <c:v>0.19928755371654638</c:v>
                </c:pt>
                <c:pt idx="114">
                  <c:v>0.20815251478516483</c:v>
                </c:pt>
                <c:pt idx="115">
                  <c:v>0.20784233413736342</c:v>
                </c:pt>
                <c:pt idx="116">
                  <c:v>0.19995717460201234</c:v>
                </c:pt>
                <c:pt idx="117">
                  <c:v>0.1864562053732044</c:v>
                </c:pt>
                <c:pt idx="118">
                  <c:v>0.16934138631690532</c:v>
                </c:pt>
                <c:pt idx="119">
                  <c:v>0.15041262295544389</c:v>
                </c:pt>
                <c:pt idx="120">
                  <c:v>-0.40046271946191858</c:v>
                </c:pt>
                <c:pt idx="121">
                  <c:v>-0.28399006177278174</c:v>
                </c:pt>
                <c:pt idx="122">
                  <c:v>-0.16355208759559225</c:v>
                </c:pt>
                <c:pt idx="123">
                  <c:v>-4.3799707798633847E-2</c:v>
                </c:pt>
                <c:pt idx="124">
                  <c:v>6.9848013477356474E-2</c:v>
                </c:pt>
                <c:pt idx="125">
                  <c:v>0.17181158793351869</c:v>
                </c:pt>
                <c:pt idx="126">
                  <c:v>0.2571239720684888</c:v>
                </c:pt>
                <c:pt idx="127">
                  <c:v>0.32219323015742862</c:v>
                </c:pt>
                <c:pt idx="128">
                  <c:v>0.36534761820588724</c:v>
                </c:pt>
                <c:pt idx="129">
                  <c:v>0.3870066825596723</c:v>
                </c:pt>
                <c:pt idx="130">
                  <c:v>0.38944179829189007</c:v>
                </c:pt>
                <c:pt idx="131">
                  <c:v>0.37622241752607621</c:v>
                </c:pt>
                <c:pt idx="132">
                  <c:v>0.35152752454685343</c:v>
                </c:pt>
                <c:pt idx="133">
                  <c:v>0.31950568719899941</c:v>
                </c:pt>
                <c:pt idx="134">
                  <c:v>0.28380735821039105</c:v>
                </c:pt>
                <c:pt idx="135">
                  <c:v>-0.67624575538847331</c:v>
                </c:pt>
                <c:pt idx="136">
                  <c:v>-0.48801683765748649</c:v>
                </c:pt>
                <c:pt idx="137">
                  <c:v>-0.29532376095963286</c:v>
                </c:pt>
                <c:pt idx="138">
                  <c:v>-0.10584626700588018</c:v>
                </c:pt>
                <c:pt idx="139">
                  <c:v>7.1805245950768537E-2</c:v>
                </c:pt>
                <c:pt idx="140">
                  <c:v>0.22912612882570293</c:v>
                </c:pt>
                <c:pt idx="141">
                  <c:v>0.35892855765461729</c:v>
                </c:pt>
                <c:pt idx="142">
                  <c:v>0.45643427543292425</c:v>
                </c:pt>
                <c:pt idx="143">
                  <c:v>0.51994752895404517</c:v>
                </c:pt>
                <c:pt idx="144">
                  <c:v>0.55092270527327347</c:v>
                </c:pt>
                <c:pt idx="145">
                  <c:v>0.5534370956245489</c:v>
                </c:pt>
                <c:pt idx="146">
                  <c:v>0.53326267302709329</c:v>
                </c:pt>
                <c:pt idx="147">
                  <c:v>0.49682003858373092</c:v>
                </c:pt>
                <c:pt idx="148">
                  <c:v>0.45027027335764869</c:v>
                </c:pt>
                <c:pt idx="149">
                  <c:v>0.39889521263884564</c:v>
                </c:pt>
                <c:pt idx="150">
                  <c:v>-0.95695759374327771</c:v>
                </c:pt>
                <c:pt idx="151">
                  <c:v>-0.69275042558878752</c:v>
                </c:pt>
                <c:pt idx="152">
                  <c:v>-0.42556295171124425</c:v>
                </c:pt>
                <c:pt idx="153">
                  <c:v>-0.16634922176240785</c:v>
                </c:pt>
                <c:pt idx="154">
                  <c:v>7.3146052400476336E-2</c:v>
                </c:pt>
                <c:pt idx="155">
                  <c:v>0.28188444702591919</c:v>
                </c:pt>
                <c:pt idx="156">
                  <c:v>0.45112652431403077</c:v>
                </c:pt>
                <c:pt idx="157">
                  <c:v>0.57571790321464089</c:v>
                </c:pt>
                <c:pt idx="158">
                  <c:v>0.65471649682284205</c:v>
                </c:pt>
                <c:pt idx="159">
                  <c:v>0.69120523689013691</c:v>
                </c:pt>
                <c:pt idx="160">
                  <c:v>0.69139329368913893</c:v>
                </c:pt>
                <c:pt idx="161">
                  <c:v>0.66331031753544911</c:v>
                </c:pt>
                <c:pt idx="162">
                  <c:v>0.61546190140411605</c:v>
                </c:pt>
                <c:pt idx="163">
                  <c:v>0.55574022121876432</c:v>
                </c:pt>
                <c:pt idx="164">
                  <c:v>0.49073574086459137</c:v>
                </c:pt>
                <c:pt idx="165">
                  <c:v>-1.2299573974194971</c:v>
                </c:pt>
                <c:pt idx="166">
                  <c:v>-0.88828265548045415</c:v>
                </c:pt>
                <c:pt idx="167">
                  <c:v>-0.54760902060269601</c:v>
                </c:pt>
                <c:pt idx="168">
                  <c:v>-0.22214452148084085</c:v>
                </c:pt>
                <c:pt idx="169">
                  <c:v>7.3633420324385135E-2</c:v>
                </c:pt>
                <c:pt idx="170">
                  <c:v>0.32689381201540435</c:v>
                </c:pt>
                <c:pt idx="171">
                  <c:v>0.52828646712391869</c:v>
                </c:pt>
                <c:pt idx="172">
                  <c:v>0.67322383494379956</c:v>
                </c:pt>
                <c:pt idx="173">
                  <c:v>0.7622738063090182</c:v>
                </c:pt>
                <c:pt idx="174">
                  <c:v>0.80059754077945477</c:v>
                </c:pt>
                <c:pt idx="175">
                  <c:v>0.79665401504817046</c:v>
                </c:pt>
                <c:pt idx="176">
                  <c:v>0.76057312767666296</c:v>
                </c:pt>
                <c:pt idx="177">
                  <c:v>0.70261301088864592</c:v>
                </c:pt>
                <c:pt idx="178">
                  <c:v>0.63199393971751294</c:v>
                </c:pt>
                <c:pt idx="179">
                  <c:v>0.55622340193182773</c:v>
                </c:pt>
                <c:pt idx="180">
                  <c:v>-1.4806917980201906</c:v>
                </c:pt>
                <c:pt idx="181">
                  <c:v>-1.063653103200469</c:v>
                </c:pt>
                <c:pt idx="182">
                  <c:v>-0.65441145423037472</c:v>
                </c:pt>
                <c:pt idx="183">
                  <c:v>-0.27003302194751999</c:v>
                </c:pt>
                <c:pt idx="184">
                  <c:v>7.3068605468157521E-2</c:v>
                </c:pt>
                <c:pt idx="185">
                  <c:v>0.36132998647371384</c:v>
                </c:pt>
                <c:pt idx="186">
                  <c:v>0.58589801417591758</c:v>
                </c:pt>
                <c:pt idx="187">
                  <c:v>0.74368390755737845</c:v>
                </c:pt>
                <c:pt idx="188">
                  <c:v>0.83736308005837534</c:v>
                </c:pt>
                <c:pt idx="189">
                  <c:v>0.87438496880026806</c:v>
                </c:pt>
                <c:pt idx="190">
                  <c:v>0.86532792655677815</c:v>
                </c:pt>
                <c:pt idx="191">
                  <c:v>0.82205985549476646</c:v>
                </c:pt>
                <c:pt idx="192">
                  <c:v>0.7561207764686475</c:v>
                </c:pt>
                <c:pt idx="193">
                  <c:v>0.67758302470957865</c:v>
                </c:pt>
                <c:pt idx="194">
                  <c:v>0.59445649992996041</c:v>
                </c:pt>
                <c:pt idx="195">
                  <c:v>-1.6942854286057978</c:v>
                </c:pt>
                <c:pt idx="196">
                  <c:v>-1.2081946072236782</c:v>
                </c:pt>
                <c:pt idx="197">
                  <c:v>-0.73948276099139498</c:v>
                </c:pt>
                <c:pt idx="198">
                  <c:v>-0.30724401861816197</c:v>
                </c:pt>
                <c:pt idx="199">
                  <c:v>7.1329452539506732E-2</c:v>
                </c:pt>
                <c:pt idx="200">
                  <c:v>0.38319917168632145</c:v>
                </c:pt>
                <c:pt idx="201">
                  <c:v>0.62111317748896244</c:v>
                </c:pt>
                <c:pt idx="202">
                  <c:v>0.78423674403194488</c:v>
                </c:pt>
                <c:pt idx="203">
                  <c:v>0.87767561913910308</c:v>
                </c:pt>
                <c:pt idx="204">
                  <c:v>0.91109016922234032</c:v>
                </c:pt>
                <c:pt idx="205">
                  <c:v>0.89681194904775818</c:v>
                </c:pt>
                <c:pt idx="206">
                  <c:v>0.84793002884509927</c:v>
                </c:pt>
                <c:pt idx="207">
                  <c:v>0.77672093567150746</c:v>
                </c:pt>
                <c:pt idx="208">
                  <c:v>0.69361906573757781</c:v>
                </c:pt>
                <c:pt idx="209">
                  <c:v>0.60674500647091567</c:v>
                </c:pt>
                <c:pt idx="210">
                  <c:v>-1.8575704372028881</c:v>
                </c:pt>
                <c:pt idx="211">
                  <c:v>-1.31311247359515</c:v>
                </c:pt>
                <c:pt idx="212">
                  <c:v>-0.79791988256473445</c:v>
                </c:pt>
                <c:pt idx="213">
                  <c:v>-0.33188610509276373</c:v>
                </c:pt>
                <c:pt idx="214">
                  <c:v>6.8399238726468248E-2</c:v>
                </c:pt>
                <c:pt idx="215">
                  <c:v>0.39167993983769644</c:v>
                </c:pt>
                <c:pt idx="216">
                  <c:v>0.63321087175708524</c:v>
                </c:pt>
                <c:pt idx="217">
                  <c:v>0.79485225307398943</c:v>
                </c:pt>
                <c:pt idx="218">
                  <c:v>0.88413161727643264</c:v>
                </c:pt>
                <c:pt idx="219">
                  <c:v>0.91257204060081731</c:v>
                </c:pt>
                <c:pt idx="220">
                  <c:v>0.89371877360729735</c:v>
                </c:pt>
                <c:pt idx="221">
                  <c:v>0.84128885851473467</c:v>
                </c:pt>
                <c:pt idx="222">
                  <c:v>0.76774730329738605</c:v>
                </c:pt>
                <c:pt idx="223">
                  <c:v>0.68344169862813198</c:v>
                </c:pt>
                <c:pt idx="224">
                  <c:v>0.59627056039076487</c:v>
                </c:pt>
                <c:pt idx="225">
                  <c:v>-1.961129306200486</c:v>
                </c:pt>
                <c:pt idx="226">
                  <c:v>-1.3729232535278282</c:v>
                </c:pt>
                <c:pt idx="227">
                  <c:v>-0.82722774469185101</c:v>
                </c:pt>
                <c:pt idx="228">
                  <c:v>-0.34325970049018828</c:v>
                </c:pt>
                <c:pt idx="229">
                  <c:v>6.4376507435863317E-2</c:v>
                </c:pt>
                <c:pt idx="230">
                  <c:v>0.38724192940115909</c:v>
                </c:pt>
                <c:pt idx="231">
                  <c:v>0.6236464999390412</c:v>
                </c:pt>
                <c:pt idx="232">
                  <c:v>0.77820612543533274</c:v>
                </c:pt>
                <c:pt idx="233">
                  <c:v>0.86055005183577249</c:v>
                </c:pt>
                <c:pt idx="234">
                  <c:v>0.88351879286994084</c:v>
                </c:pt>
                <c:pt idx="235">
                  <c:v>0.86125047241077834</c:v>
                </c:pt>
                <c:pt idx="236">
                  <c:v>0.8075044160566025</c:v>
                </c:pt>
                <c:pt idx="237">
                  <c:v>0.73444630951404988</c:v>
                </c:pt>
                <c:pt idx="238">
                  <c:v>0.6519690505929534</c:v>
                </c:pt>
                <c:pt idx="239">
                  <c:v>0.56749607224607368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95-4F9C-A49D-D132FC13427E}"/>
            </c:ext>
          </c:extLst>
        </c:ser>
        <c:ser>
          <c:idx val="1"/>
          <c:order val="1"/>
          <c:tx>
            <c:strRef>
              <c:f>'Raw data and fitting summary'!$C$41</c:f>
              <c:strCache>
                <c:ptCount val="1"/>
                <c:pt idx="0">
                  <c:v>Competitive 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Competitive!$AC$21:$AC$260</c:f>
              <c:numCache>
                <c:formatCode>General</c:formatCode>
                <c:ptCount val="24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</c:numCache>
            </c:numRef>
          </c:xVal>
          <c:yVal>
            <c:numRef>
              <c:f>Competitive!$AB$21:$AB$260</c:f>
              <c:numCache>
                <c:formatCode>General</c:formatCode>
                <c:ptCount val="240"/>
                <c:pt idx="0">
                  <c:v>-8.7186947711259677E-5</c:v>
                </c:pt>
                <c:pt idx="1">
                  <c:v>-7.3492378209749631E-5</c:v>
                </c:pt>
                <c:pt idx="2">
                  <c:v>-5.7902552439870192E-5</c:v>
                </c:pt>
                <c:pt idx="3">
                  <c:v>-4.0529118042087475E-5</c:v>
                </c:pt>
                <c:pt idx="4">
                  <c:v>-2.1659839958942939E-5</c:v>
                </c:pt>
                <c:pt idx="5">
                  <c:v>-1.79160965707581E-6</c:v>
                </c:pt>
                <c:pt idx="6">
                  <c:v>1.8361353866680474E-5</c:v>
                </c:pt>
                <c:pt idx="7">
                  <c:v>3.7898930745683401E-5</c:v>
                </c:pt>
                <c:pt idx="8">
                  <c:v>5.581513884678202E-5</c:v>
                </c:pt>
                <c:pt idx="9">
                  <c:v>7.1122563902292768E-5</c:v>
                </c:pt>
                <c:pt idx="10">
                  <c:v>8.2999407625017341E-5</c:v>
                </c:pt>
                <c:pt idx="11">
                  <c:v>9.0923096549566651E-5</c:v>
                </c:pt>
                <c:pt idx="12">
                  <c:v>9.4752252214114208E-5</c:v>
                </c:pt>
                <c:pt idx="13">
                  <c:v>9.4732798832097842E-5</c:v>
                </c:pt>
                <c:pt idx="14">
                  <c:v>9.1428939787085994E-5</c:v>
                </c:pt>
                <c:pt idx="15">
                  <c:v>-8.2607096995701568E-5</c:v>
                </c:pt>
                <c:pt idx="16">
                  <c:v>-6.8907140313712034E-5</c:v>
                </c:pt>
                <c:pt idx="17">
                  <c:v>-5.369981172975713E-5</c:v>
                </c:pt>
                <c:pt idx="18">
                  <c:v>-3.7254980057355169E-5</c:v>
                </c:pt>
                <c:pt idx="19">
                  <c:v>-2.0019535950765999E-5</c:v>
                </c:pt>
                <c:pt idx="20">
                  <c:v>-2.617392551584885E-6</c:v>
                </c:pt>
                <c:pt idx="21">
                  <c:v>1.4185499450647399E-5</c:v>
                </c:pt>
                <c:pt idx="22">
                  <c:v>2.9556136887265438E-5</c:v>
                </c:pt>
                <c:pt idx="23">
                  <c:v>4.270236556713769E-5</c:v>
                </c:pt>
                <c:pt idx="24">
                  <c:v>5.2992397034934413E-5</c:v>
                </c:pt>
                <c:pt idx="25">
                  <c:v>6.0055160069794056E-5</c:v>
                </c:pt>
                <c:pt idx="26">
                  <c:v>6.3832516217665614E-5</c:v>
                </c:pt>
                <c:pt idx="27">
                  <c:v>6.4568744070570006E-5</c:v>
                </c:pt>
                <c:pt idx="28">
                  <c:v>6.2743514898322417E-5</c:v>
                </c:pt>
                <c:pt idx="29">
                  <c:v>5.8971737951107883E-5</c:v>
                </c:pt>
                <c:pt idx="30">
                  <c:v>-8.1522697014335677E-5</c:v>
                </c:pt>
                <c:pt idx="31">
                  <c:v>-6.7833654799898113E-5</c:v>
                </c:pt>
                <c:pt idx="32">
                  <c:v>-5.2728266872748009E-5</c:v>
                </c:pt>
                <c:pt idx="33">
                  <c:v>-3.6507709090471963E-5</c:v>
                </c:pt>
                <c:pt idx="34">
                  <c:v>-1.9646387983129898E-5</c:v>
                </c:pt>
                <c:pt idx="35">
                  <c:v>-2.7841183474208719E-6</c:v>
                </c:pt>
                <c:pt idx="36">
                  <c:v>1.3317423263714545E-5</c:v>
                </c:pt>
                <c:pt idx="37">
                  <c:v>2.7856160544459385E-5</c:v>
                </c:pt>
                <c:pt idx="38">
                  <c:v>4.0098542237743118E-5</c:v>
                </c:pt>
                <c:pt idx="39">
                  <c:v>4.9492347368840228E-5</c:v>
                </c:pt>
                <c:pt idx="40">
                  <c:v>5.5753115702827927E-5</c:v>
                </c:pt>
                <c:pt idx="41">
                  <c:v>5.8899077737706307E-5</c:v>
                </c:pt>
                <c:pt idx="42">
                  <c:v>5.9225694398534756E-5</c:v>
                </c:pt>
                <c:pt idx="43">
                  <c:v>5.7230842810618299E-5</c:v>
                </c:pt>
                <c:pt idx="44">
                  <c:v>5.3515692986838559E-5</c:v>
                </c:pt>
                <c:pt idx="45">
                  <c:v>-8.0199237077138719E-5</c:v>
                </c:pt>
                <c:pt idx="46">
                  <c:v>-6.6529829155115294E-5</c:v>
                </c:pt>
                <c:pt idx="47">
                  <c:v>-5.1554557533251E-5</c:v>
                </c:pt>
                <c:pt idx="48">
                  <c:v>-3.5609711014572554E-5</c:v>
                </c:pt>
                <c:pt idx="49">
                  <c:v>-1.919848726927853E-5</c:v>
                </c:pt>
                <c:pt idx="50">
                  <c:v>-2.9739203899481481E-6</c:v>
                </c:pt>
                <c:pt idx="51">
                  <c:v>1.2314003587476918E-5</c:v>
                </c:pt>
                <c:pt idx="52">
                  <c:v>2.5905765818734494E-5</c:v>
                </c:pt>
                <c:pt idx="53">
                  <c:v>3.7140176984529205E-5</c:v>
                </c:pt>
                <c:pt idx="54">
                  <c:v>4.5557273177010416E-5</c:v>
                </c:pt>
                <c:pt idx="55">
                  <c:v>5.0967654766864712E-5</c:v>
                </c:pt>
                <c:pt idx="56">
                  <c:v>5.3468267232403832E-5</c:v>
                </c:pt>
                <c:pt idx="57">
                  <c:v>5.3402126516388648E-5</c:v>
                </c:pt>
                <c:pt idx="58">
                  <c:v>5.1277561464946331E-5</c:v>
                </c:pt>
                <c:pt idx="59">
                  <c:v>4.7672703551882023E-5</c:v>
                </c:pt>
                <c:pt idx="60">
                  <c:v>-7.8593177466501629E-5</c:v>
                </c:pt>
                <c:pt idx="61">
                  <c:v>-6.4956909723079548E-5</c:v>
                </c:pt>
                <c:pt idx="62">
                  <c:v>-5.0147791757382265E-5</c:v>
                </c:pt>
                <c:pt idx="63">
                  <c:v>-3.4540241856007015E-5</c:v>
                </c:pt>
                <c:pt idx="64">
                  <c:v>-1.8665713588106314E-5</c:v>
                </c:pt>
                <c:pt idx="65">
                  <c:v>-3.1850288575441255E-6</c:v>
                </c:pt>
                <c:pt idx="66">
                  <c:v>1.1174097748423151E-5</c:v>
                </c:pt>
                <c:pt idx="67">
                  <c:v>2.3708985720460873E-5</c:v>
                </c:pt>
                <c:pt idx="68">
                  <c:v>3.3845669643817189E-5</c:v>
                </c:pt>
                <c:pt idx="69">
                  <c:v>4.1228035385643125E-5</c:v>
                </c:pt>
                <c:pt idx="70">
                  <c:v>4.5767014291264729E-5</c:v>
                </c:pt>
                <c:pt idx="71">
                  <c:v>4.7636252058502748E-5</c:v>
                </c:pt>
                <c:pt idx="72">
                  <c:v>4.7218428695927628E-5</c:v>
                </c:pt>
                <c:pt idx="73">
                  <c:v>4.5021493642938282E-5</c:v>
                </c:pt>
                <c:pt idx="74">
                  <c:v>4.1589864076652105E-5</c:v>
                </c:pt>
                <c:pt idx="75">
                  <c:v>-7.6657684800807147E-5</c:v>
                </c:pt>
                <c:pt idx="76">
                  <c:v>-6.3074909238736154E-5</c:v>
                </c:pt>
                <c:pt idx="77">
                  <c:v>-4.8477760932641445E-5</c:v>
                </c:pt>
                <c:pt idx="78">
                  <c:v>-3.3280246007905134E-5</c:v>
                </c:pt>
                <c:pt idx="79">
                  <c:v>-1.803880123674162E-5</c:v>
                </c:pt>
                <c:pt idx="80">
                  <c:v>-3.4130483008709689E-6</c:v>
                </c:pt>
                <c:pt idx="81">
                  <c:v>9.9056269657893381E-6</c:v>
                </c:pt>
                <c:pt idx="82">
                  <c:v>2.1287822212556762E-5</c:v>
                </c:pt>
                <c:pt idx="83">
                  <c:v>3.0261432166334146E-5</c:v>
                </c:pt>
                <c:pt idx="84">
                  <c:v>3.6582860476030987E-5</c:v>
                </c:pt>
                <c:pt idx="85">
                  <c:v>4.026372661414257E-5</c:v>
                </c:pt>
                <c:pt idx="86">
                  <c:v>4.1546919527846171E-5</c:v>
                </c:pt>
                <c:pt idx="87">
                  <c:v>4.0842457380563246E-5</c:v>
                </c:pt>
                <c:pt idx="88">
                  <c:v>3.864462344260744E-5</c:v>
                </c:pt>
                <c:pt idx="89">
                  <c:v>3.5453124771933631E-5</c:v>
                </c:pt>
                <c:pt idx="90">
                  <c:v>-7.4344841552331786E-5</c:v>
                </c:pt>
                <c:pt idx="91">
                  <c:v>-6.084539351824958E-5</c:v>
                </c:pt>
                <c:pt idx="92">
                  <c:v>-4.6517868950601837E-5</c:v>
                </c:pt>
                <c:pt idx="93">
                  <c:v>-3.1814760722781443E-5</c:v>
                </c:pt>
                <c:pt idx="94">
                  <c:v>-1.731046986996887E-5</c:v>
                </c:pt>
                <c:pt idx="95">
                  <c:v>-3.6502698055329574E-6</c:v>
                </c:pt>
                <c:pt idx="96">
                  <c:v>8.5280888058036908E-6</c:v>
                </c:pt>
                <c:pt idx="97">
                  <c:v>1.8685833989451339E-5</c:v>
                </c:pt>
                <c:pt idx="98">
                  <c:v>2.6465113855955735E-5</c:v>
                </c:pt>
                <c:pt idx="99">
                  <c:v>3.1738459582264511E-5</c:v>
                </c:pt>
                <c:pt idx="100">
                  <c:v>3.461212923738799E-5</c:v>
                </c:pt>
                <c:pt idx="101">
                  <c:v>3.5384971180718594E-5</c:v>
                </c:pt>
                <c:pt idx="102">
                  <c:v>3.4478279345329099E-5</c:v>
                </c:pt>
                <c:pt idx="103">
                  <c:v>3.2358286957911986E-5</c:v>
                </c:pt>
                <c:pt idx="104">
                  <c:v>2.9470152018262752E-5</c:v>
                </c:pt>
                <c:pt idx="105">
                  <c:v>-7.1609208527334545E-5</c:v>
                </c:pt>
                <c:pt idx="106">
                  <c:v>-5.8235561825270565E-5</c:v>
                </c:pt>
                <c:pt idx="107">
                  <c:v>-4.4249083046565829E-5</c:v>
                </c:pt>
                <c:pt idx="108">
                  <c:v>-3.013592539424792E-5</c:v>
                </c:pt>
                <c:pt idx="109">
                  <c:v>-1.6476803313736355E-5</c:v>
                </c:pt>
                <c:pt idx="110">
                  <c:v>-3.8852483719153952E-6</c:v>
                </c:pt>
                <c:pt idx="111">
                  <c:v>7.0741109059468954E-6</c:v>
                </c:pt>
                <c:pt idx="112">
                  <c:v>1.5969280514838147E-5</c:v>
                </c:pt>
                <c:pt idx="113">
                  <c:v>2.2564301152883104E-5</c:v>
                </c:pt>
                <c:pt idx="114">
                  <c:v>2.6844416012750116E-5</c:v>
                </c:pt>
                <c:pt idx="115">
                  <c:v>2.8997371932071303E-5</c:v>
                </c:pt>
                <c:pt idx="116">
                  <c:v>2.9359587885302574E-5</c:v>
                </c:pt>
                <c:pt idx="117">
                  <c:v>2.834552446451255E-5</c:v>
                </c:pt>
                <c:pt idx="118">
                  <c:v>2.6379826350897417E-5</c:v>
                </c:pt>
                <c:pt idx="119">
                  <c:v>2.3846011124817323E-5</c:v>
                </c:pt>
                <c:pt idx="120">
                  <c:v>-6.8412971611309104E-5</c:v>
                </c:pt>
                <c:pt idx="121">
                  <c:v>-5.522365353449743E-5</c:v>
                </c:pt>
                <c:pt idx="122">
                  <c:v>-4.1664730600743383E-5</c:v>
                </c:pt>
                <c:pt idx="123">
                  <c:v>-2.8246318301228257E-5</c:v>
                </c:pt>
                <c:pt idx="124">
                  <c:v>-1.5538731787501092E-5</c:v>
                </c:pt>
                <c:pt idx="125">
                  <c:v>-4.1029208990295274E-6</c:v>
                </c:pt>
                <c:pt idx="126">
                  <c:v>5.5891695422971566E-6</c:v>
                </c:pt>
                <c:pt idx="127">
                  <c:v>1.3224436718139998E-5</c:v>
                </c:pt>
                <c:pt idx="128">
                  <c:v>1.8689217766265642E-5</c:v>
                </c:pt>
                <c:pt idx="129">
                  <c:v>2.2069907624100438E-5</c:v>
                </c:pt>
                <c:pt idx="130">
                  <c:v>2.3616123359992969E-5</c:v>
                </c:pt>
                <c:pt idx="131">
                  <c:v>2.368034183408696E-5</c:v>
                </c:pt>
                <c:pt idx="132">
                  <c:v>2.2652488302021823E-5</c:v>
                </c:pt>
                <c:pt idx="133">
                  <c:v>2.0905009491922755E-5</c:v>
                </c:pt>
                <c:pt idx="134">
                  <c:v>1.8756688186183368E-5</c:v>
                </c:pt>
                <c:pt idx="135">
                  <c:v>-6.4732672216294418E-5</c:v>
                </c:pt>
                <c:pt idx="136">
                  <c:v>-5.1805379506220106E-5</c:v>
                </c:pt>
                <c:pt idx="137">
                  <c:v>-3.8775606109098248E-5</c:v>
                </c:pt>
                <c:pt idx="138">
                  <c:v>-2.6162069238111485E-5</c:v>
                </c:pt>
                <c:pt idx="139">
                  <c:v>-1.4503359533790672E-5</c:v>
                </c:pt>
                <c:pt idx="140">
                  <c:v>-4.2855307302858137E-6</c:v>
                </c:pt>
                <c:pt idx="141">
                  <c:v>4.1287409144885601E-6</c:v>
                </c:pt>
                <c:pt idx="142">
                  <c:v>1.0550326611458161E-5</c:v>
                </c:pt>
                <c:pt idx="143">
                  <c:v>1.4979372411794145E-5</c:v>
                </c:pt>
                <c:pt idx="144">
                  <c:v>1.7584103826351338E-5</c:v>
                </c:pt>
                <c:pt idx="145">
                  <c:v>1.8652078037639797E-5</c:v>
                </c:pt>
                <c:pt idx="146">
                  <c:v>1.8530131124183669E-5</c:v>
                </c:pt>
                <c:pt idx="147">
                  <c:v>1.7568977289883492E-5</c:v>
                </c:pt>
                <c:pt idx="148">
                  <c:v>1.6082799808359027E-5</c:v>
                </c:pt>
                <c:pt idx="149">
                  <c:v>1.4327035148697931E-5</c:v>
                </c:pt>
                <c:pt idx="150">
                  <c:v>-6.0567088860707941E-5</c:v>
                </c:pt>
                <c:pt idx="151">
                  <c:v>-4.8000575390005906E-5</c:v>
                </c:pt>
                <c:pt idx="152">
                  <c:v>-3.5614413668838552E-5</c:v>
                </c:pt>
                <c:pt idx="153">
                  <c:v>-2.3914936207347637E-5</c:v>
                </c:pt>
                <c:pt idx="154">
                  <c:v>-1.3384788481118903E-5</c:v>
                </c:pt>
                <c:pt idx="155">
                  <c:v>-4.4144880444463297E-6</c:v>
                </c:pt>
                <c:pt idx="156">
                  <c:v>2.7527005137528704E-6</c:v>
                </c:pt>
                <c:pt idx="157">
                  <c:v>8.0474030790256279E-6</c:v>
                </c:pt>
                <c:pt idx="158">
                  <c:v>1.1566161953524556E-5</c:v>
                </c:pt>
                <c:pt idx="159">
                  <c:v>1.3534113867841313E-5</c:v>
                </c:pt>
                <c:pt idx="160">
                  <c:v>1.4251838754475443E-5</c:v>
                </c:pt>
                <c:pt idx="161">
                  <c:v>1.4041787742780087E-5</c:v>
                </c:pt>
                <c:pt idx="162">
                  <c:v>1.3205826915108076E-5</c:v>
                </c:pt>
                <c:pt idx="163">
                  <c:v>1.1998987599071143E-5</c:v>
                </c:pt>
                <c:pt idx="164">
                  <c:v>1.061877741759254E-5</c:v>
                </c:pt>
                <c:pt idx="165">
                  <c:v>-5.5945207497742899E-5</c:v>
                </c:pt>
                <c:pt idx="166">
                  <c:v>-4.3858689732445555E-5</c:v>
                </c:pt>
                <c:pt idx="167">
                  <c:v>-3.2238197736234042E-5</c:v>
                </c:pt>
                <c:pt idx="168">
                  <c:v>-2.1552426954229986E-5</c:v>
                </c:pt>
                <c:pt idx="169">
                  <c:v>-1.220407711333138E-5</c:v>
                </c:pt>
                <c:pt idx="170">
                  <c:v>-4.4730163581974125E-6</c:v>
                </c:pt>
                <c:pt idx="171">
                  <c:v>1.5176796264171344E-6</c:v>
                </c:pt>
                <c:pt idx="172">
                  <c:v>5.8042649131451185E-6</c:v>
                </c:pt>
                <c:pt idx="173">
                  <c:v>8.5553135917848522E-6</c:v>
                </c:pt>
                <c:pt idx="174">
                  <c:v>1.0025920105238839E-5</c:v>
                </c:pt>
                <c:pt idx="175">
                  <c:v>1.0507385366231858E-5</c:v>
                </c:pt>
                <c:pt idx="176">
                  <c:v>1.0284403752613969E-5</c:v>
                </c:pt>
                <c:pt idx="177">
                  <c:v>9.6062070049640624E-6</c:v>
                </c:pt>
                <c:pt idx="178">
                  <c:v>8.6724572720964233E-6</c:v>
                </c:pt>
                <c:pt idx="179">
                  <c:v>7.6309585705924832E-6</c:v>
                </c:pt>
                <c:pt idx="180">
                  <c:v>-5.093250943311034E-5</c:v>
                </c:pt>
                <c:pt idx="181">
                  <c:v>-3.9461267189011551E-5</c:v>
                </c:pt>
                <c:pt idx="182">
                  <c:v>-2.8727345796397685E-5</c:v>
                </c:pt>
                <c:pt idx="183">
                  <c:v>-1.913524991614679E-5</c:v>
                </c:pt>
                <c:pt idx="184">
                  <c:v>-1.0988094158115302E-5</c:v>
                </c:pt>
                <c:pt idx="185">
                  <c:v>-4.4490837911581593E-6</c:v>
                </c:pt>
                <c:pt idx="186">
                  <c:v>4.6901003791788298E-7</c:v>
                </c:pt>
                <c:pt idx="187">
                  <c:v>3.8856293373967787E-6</c:v>
                </c:pt>
                <c:pt idx="188">
                  <c:v>6.0136987798387054E-6</c:v>
                </c:pt>
                <c:pt idx="189">
                  <c:v>7.1132636394466431E-6</c:v>
                </c:pt>
                <c:pt idx="190">
                  <c:v>7.4494812487557738E-6</c:v>
                </c:pt>
                <c:pt idx="191">
                  <c:v>7.2623209641520248E-6</c:v>
                </c:pt>
                <c:pt idx="192">
                  <c:v>6.7499302824902685E-6</c:v>
                </c:pt>
                <c:pt idx="193">
                  <c:v>6.0636827623472556E-6</c:v>
                </c:pt>
                <c:pt idx="194">
                  <c:v>5.3111555471385685E-6</c:v>
                </c:pt>
                <c:pt idx="195">
                  <c:v>-4.5633300430836243E-5</c:v>
                </c:pt>
                <c:pt idx="196">
                  <c:v>-3.4919594970261869E-5</c:v>
                </c:pt>
                <c:pt idx="197">
                  <c:v>-2.5180221840948036E-5</c:v>
                </c:pt>
                <c:pt idx="198">
                  <c:v>-1.6731971603789475E-5</c:v>
                </c:pt>
                <c:pt idx="199">
                  <c:v>-9.7672842667151372E-6</c:v>
                </c:pt>
                <c:pt idx="200">
                  <c:v>-4.3378538183702631E-6</c:v>
                </c:pt>
                <c:pt idx="201">
                  <c:v>-3.6564449512610508E-7</c:v>
                </c:pt>
                <c:pt idx="202">
                  <c:v>2.324757780058917E-6</c:v>
                </c:pt>
                <c:pt idx="203">
                  <c:v>3.9638947444409212E-6</c:v>
                </c:pt>
                <c:pt idx="204">
                  <c:v>4.7969258316626906E-6</c:v>
                </c:pt>
                <c:pt idx="205">
                  <c:v>5.0527438748559916E-6</c:v>
                </c:pt>
                <c:pt idx="206">
                  <c:v>4.9255722838204008E-6</c:v>
                </c:pt>
                <c:pt idx="207">
                  <c:v>4.5678851792185782E-6</c:v>
                </c:pt>
                <c:pt idx="208">
                  <c:v>4.0914396171043421E-6</c:v>
                </c:pt>
                <c:pt idx="209">
                  <c:v>3.5728943679202985E-6</c:v>
                </c:pt>
                <c:pt idx="210">
                  <c:v>-4.0186911963502325E-5</c:v>
                </c:pt>
                <c:pt idx="211">
                  <c:v>-3.0366452636876318E-5</c:v>
                </c:pt>
                <c:pt idx="212">
                  <c:v>-2.1703576950748982E-5</c:v>
                </c:pt>
                <c:pt idx="213">
                  <c:v>-1.4411621950038978E-5</c:v>
                </c:pt>
                <c:pt idx="214">
                  <c:v>-8.5726864202939623E-6</c:v>
                </c:pt>
                <c:pt idx="215">
                  <c:v>-4.1428929522524527E-6</c:v>
                </c:pt>
                <c:pt idx="216">
                  <c:v>-9.7921877717510597E-7</c:v>
                </c:pt>
                <c:pt idx="217">
                  <c:v>1.1221848166265147E-6</c:v>
                </c:pt>
                <c:pt idx="218">
                  <c:v>2.3873149403996763E-6</c:v>
                </c:pt>
                <c:pt idx="219">
                  <c:v>3.0334296736711508E-6</c:v>
                </c:pt>
                <c:pt idx="220">
                  <c:v>3.2494724357956528E-6</c:v>
                </c:pt>
                <c:pt idx="221">
                  <c:v>3.1873408876670339E-6</c:v>
                </c:pt>
                <c:pt idx="222">
                  <c:v>2.961289844449766E-6</c:v>
                </c:pt>
                <c:pt idx="223">
                  <c:v>2.6522059370925888E-6</c:v>
                </c:pt>
                <c:pt idx="224">
                  <c:v>2.3139962080920284E-6</c:v>
                </c:pt>
                <c:pt idx="225">
                  <c:v>-3.4756675800551307E-5</c:v>
                </c:pt>
                <c:pt idx="226">
                  <c:v>-2.5942473581785919E-5</c:v>
                </c:pt>
                <c:pt idx="227">
                  <c:v>-1.8400306881716233E-5</c:v>
                </c:pt>
                <c:pt idx="228">
                  <c:v>-1.2235786027936513E-5</c:v>
                </c:pt>
                <c:pt idx="229">
                  <c:v>-7.4328015822189286E-6</c:v>
                </c:pt>
                <c:pt idx="230">
                  <c:v>-3.8757099938280248E-6</c:v>
                </c:pt>
                <c:pt idx="231">
                  <c:v>-1.3840873593906622E-6</c:v>
                </c:pt>
                <c:pt idx="232">
                  <c:v>2.5050949803429035E-7</c:v>
                </c:pt>
                <c:pt idx="233">
                  <c:v>1.2340081934070213E-6</c:v>
                </c:pt>
                <c:pt idx="234">
                  <c:v>1.7495129718270164E-6</c:v>
                </c:pt>
                <c:pt idx="235">
                  <c:v>1.9473188834773225E-6</c:v>
                </c:pt>
                <c:pt idx="236">
                  <c:v>1.9429796673797739E-6</c:v>
                </c:pt>
                <c:pt idx="237">
                  <c:v>1.8204246519104572E-6</c:v>
                </c:pt>
                <c:pt idx="238">
                  <c:v>1.6374660941620434E-6</c:v>
                </c:pt>
                <c:pt idx="239">
                  <c:v>1.4318322136830375E-6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95-4F9C-A49D-D132FC13427E}"/>
            </c:ext>
          </c:extLst>
        </c:ser>
        <c:ser>
          <c:idx val="2"/>
          <c:order val="2"/>
          <c:tx>
            <c:strRef>
              <c:f>'Raw data and fitting summary'!$C$42</c:f>
              <c:strCache>
                <c:ptCount val="1"/>
                <c:pt idx="0">
                  <c:v>Uncompetitive 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Uncompetitive!$AC$21:$AC$260</c:f>
              <c:numCache>
                <c:formatCode>General</c:formatCode>
                <c:ptCount val="24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</c:numCache>
            </c:numRef>
          </c:xVal>
          <c:yVal>
            <c:numRef>
              <c:f>Uncompetitive!$AB$21:$AB$260</c:f>
              <c:numCache>
                <c:formatCode>General</c:formatCode>
                <c:ptCount val="240"/>
                <c:pt idx="0">
                  <c:v>1.7064582830005897</c:v>
                </c:pt>
                <c:pt idx="1">
                  <c:v>1.2438689901358799</c:v>
                </c:pt>
                <c:pt idx="2">
                  <c:v>0.74834768537600027</c:v>
                </c:pt>
                <c:pt idx="3">
                  <c:v>0.23411913549139562</c:v>
                </c:pt>
                <c:pt idx="4">
                  <c:v>-0.27989480986228621</c:v>
                </c:pt>
                <c:pt idx="5">
                  <c:v>-0.77131096407014432</c:v>
                </c:pt>
                <c:pt idx="6">
                  <c:v>-1.216497800700493</c:v>
                </c:pt>
                <c:pt idx="7">
                  <c:v>-1.5934943414368998</c:v>
                </c:pt>
                <c:pt idx="8">
                  <c:v>-1.8850699854565383</c:v>
                </c:pt>
                <c:pt idx="9">
                  <c:v>-2.0812075793517195</c:v>
                </c:pt>
                <c:pt idx="10">
                  <c:v>-2.1803792408760643</c:v>
                </c:pt>
                <c:pt idx="11">
                  <c:v>-2.1893061691169562</c:v>
                </c:pt>
                <c:pt idx="12">
                  <c:v>-2.1213286858419189</c:v>
                </c:pt>
                <c:pt idx="13">
                  <c:v>-1.9938840453889677</c:v>
                </c:pt>
                <c:pt idx="14">
                  <c:v>-1.8257582440458688</c:v>
                </c:pt>
                <c:pt idx="15">
                  <c:v>1.0265146263256337</c:v>
                </c:pt>
                <c:pt idx="16">
                  <c:v>0.74236962436842724</c:v>
                </c:pt>
                <c:pt idx="17">
                  <c:v>0.43971500919323248</c:v>
                </c:pt>
                <c:pt idx="18">
                  <c:v>0.1280245389221939</c:v>
                </c:pt>
                <c:pt idx="19">
                  <c:v>-0.18034907840248771</c:v>
                </c:pt>
                <c:pt idx="20">
                  <c:v>-0.47110974741702449</c:v>
                </c:pt>
                <c:pt idx="21">
                  <c:v>-0.72959841577262097</c:v>
                </c:pt>
                <c:pt idx="22">
                  <c:v>-0.9427869648764915</c:v>
                </c:pt>
                <c:pt idx="23">
                  <c:v>-1.1012477304767874</c:v>
                </c:pt>
                <c:pt idx="24">
                  <c:v>-1.2005817993814087</c:v>
                </c:pt>
                <c:pt idx="25">
                  <c:v>-1.2419076807597955</c:v>
                </c:pt>
                <c:pt idx="26">
                  <c:v>-1.2312982529727732</c:v>
                </c:pt>
                <c:pt idx="27">
                  <c:v>-1.1783821277346629</c:v>
                </c:pt>
                <c:pt idx="28">
                  <c:v>-1.0945473871024269</c:v>
                </c:pt>
                <c:pt idx="29">
                  <c:v>-0.99121987803305123</c:v>
                </c:pt>
                <c:pt idx="30">
                  <c:v>0.87640248253713793</c:v>
                </c:pt>
                <c:pt idx="31">
                  <c:v>0.63201012104580201</c:v>
                </c:pt>
                <c:pt idx="32">
                  <c:v>0.37208628821484879</c:v>
                </c:pt>
                <c:pt idx="33">
                  <c:v>0.10491836628534479</c:v>
                </c:pt>
                <c:pt idx="34">
                  <c:v>-0.15874748007644257</c:v>
                </c:pt>
                <c:pt idx="35">
                  <c:v>-0.40654735871959957</c:v>
                </c:pt>
                <c:pt idx="36">
                  <c:v>-0.62589784829384065</c:v>
                </c:pt>
                <c:pt idx="37">
                  <c:v>-0.80573815761066392</c:v>
                </c:pt>
                <c:pt idx="38">
                  <c:v>-0.93822400860372657</c:v>
                </c:pt>
                <c:pt idx="39">
                  <c:v>-1.0199200971544533</c:v>
                </c:pt>
                <c:pt idx="40">
                  <c:v>-1.0521543900862156</c:v>
                </c:pt>
                <c:pt idx="41">
                  <c:v>-1.0404583407080086</c:v>
                </c:pt>
                <c:pt idx="42">
                  <c:v>-0.99330479550211415</c:v>
                </c:pt>
                <c:pt idx="43">
                  <c:v>-0.92053856678028545</c:v>
                </c:pt>
                <c:pt idx="44">
                  <c:v>-0.83190852574933016</c:v>
                </c:pt>
                <c:pt idx="45">
                  <c:v>0.69862306398845675</c:v>
                </c:pt>
                <c:pt idx="46">
                  <c:v>0.50150734365534788</c:v>
                </c:pt>
                <c:pt idx="47">
                  <c:v>0.29226700983877052</c:v>
                </c:pt>
                <c:pt idx="48">
                  <c:v>7.7720021309804821E-2</c:v>
                </c:pt>
                <c:pt idx="49">
                  <c:v>-0.13335584099723974</c:v>
                </c:pt>
                <c:pt idx="50">
                  <c:v>-0.33093698778690772</c:v>
                </c:pt>
                <c:pt idx="51">
                  <c:v>-0.50491719774839972</c:v>
                </c:pt>
                <c:pt idx="52">
                  <c:v>-0.64653406246145906</c:v>
                </c:pt>
                <c:pt idx="53">
                  <c:v>-0.7497284870092491</c:v>
                </c:pt>
                <c:pt idx="54">
                  <c:v>-0.81206615970581719</c:v>
                </c:pt>
                <c:pt idx="55">
                  <c:v>-0.83495795625326075</c:v>
                </c:pt>
                <c:pt idx="56">
                  <c:v>-0.82313902949633722</c:v>
                </c:pt>
                <c:pt idx="57">
                  <c:v>-0.78360097455567912</c:v>
                </c:pt>
                <c:pt idx="58">
                  <c:v>-0.72431010812743057</c:v>
                </c:pt>
                <c:pt idx="59">
                  <c:v>-0.65304119454050014</c:v>
                </c:pt>
                <c:pt idx="60">
                  <c:v>0.49071937644640862</c:v>
                </c:pt>
                <c:pt idx="61">
                  <c:v>0.34918853681571171</c:v>
                </c:pt>
                <c:pt idx="62">
                  <c:v>0.19933095115597688</c:v>
                </c:pt>
                <c:pt idx="63">
                  <c:v>4.6157995194814561E-2</c:v>
                </c:pt>
                <c:pt idx="64">
                  <c:v>-0.10393829591855841</c:v>
                </c:pt>
                <c:pt idx="65">
                  <c:v>-0.24372893271926976</c:v>
                </c:pt>
                <c:pt idx="66">
                  <c:v>-0.36601134944173097</c:v>
                </c:pt>
                <c:pt idx="67">
                  <c:v>-0.46464692540866093</c:v>
                </c:pt>
                <c:pt idx="68">
                  <c:v>-0.53552517698854363</c:v>
                </c:pt>
                <c:pt idx="69">
                  <c:v>-0.57718612618229947</c:v>
                </c:pt>
                <c:pt idx="70">
                  <c:v>-0.59092186944076275</c:v>
                </c:pt>
                <c:pt idx="71">
                  <c:v>-0.58034707506538297</c:v>
                </c:pt>
                <c:pt idx="72">
                  <c:v>-0.55059638111151088</c:v>
                </c:pt>
                <c:pt idx="73">
                  <c:v>-0.50739706785627803</c:v>
                </c:pt>
                <c:pt idx="74">
                  <c:v>-0.45625051481793788</c:v>
                </c:pt>
                <c:pt idx="75">
                  <c:v>0.25129835082487872</c:v>
                </c:pt>
                <c:pt idx="76">
                  <c:v>0.17422205862001405</c:v>
                </c:pt>
                <c:pt idx="77">
                  <c:v>9.2906624530305848E-2</c:v>
                </c:pt>
                <c:pt idx="78">
                  <c:v>1.0166460186352921E-2</c:v>
                </c:pt>
                <c:pt idx="79">
                  <c:v>-7.0453924909481103E-2</c:v>
                </c:pt>
                <c:pt idx="80">
                  <c:v>-0.14499754257298036</c:v>
                </c:pt>
                <c:pt idx="81">
                  <c:v>-0.20958304836432617</c:v>
                </c:pt>
                <c:pt idx="82">
                  <c:v>-0.2609760891761006</c:v>
                </c:pt>
                <c:pt idx="83">
                  <c:v>-0.2971032678756016</c:v>
                </c:pt>
                <c:pt idx="84">
                  <c:v>-0.3173628796093686</c:v>
                </c:pt>
                <c:pt idx="85">
                  <c:v>-0.32264285148636063</c:v>
                </c:pt>
                <c:pt idx="86">
                  <c:v>-0.31505260223226905</c:v>
                </c:pt>
                <c:pt idx="87">
                  <c:v>-0.29746558196283113</c:v>
                </c:pt>
                <c:pt idx="88">
                  <c:v>-0.27301198933720894</c:v>
                </c:pt>
                <c:pt idx="89">
                  <c:v>-0.24464575062399874</c:v>
                </c:pt>
                <c:pt idx="90">
                  <c:v>-1.9319475049901058E-2</c:v>
                </c:pt>
                <c:pt idx="91">
                  <c:v>-2.2891805870312254E-2</c:v>
                </c:pt>
                <c:pt idx="92">
                  <c:v>-2.6516470273474368E-2</c:v>
                </c:pt>
                <c:pt idx="93">
                  <c:v>-3.0009148137718711E-2</c:v>
                </c:pt>
                <c:pt idx="94">
                  <c:v>-3.3152065740656766E-2</c:v>
                </c:pt>
                <c:pt idx="95">
                  <c:v>-3.5717250369946996E-2</c:v>
                </c:pt>
                <c:pt idx="96">
                  <c:v>-3.7498703763882091E-2</c:v>
                </c:pt>
                <c:pt idx="97">
                  <c:v>-3.8346978565483525E-2</c:v>
                </c:pt>
                <c:pt idx="98">
                  <c:v>-3.8196938116314527E-2</c:v>
                </c:pt>
                <c:pt idx="99">
                  <c:v>-3.708017693592236E-2</c:v>
                </c:pt>
                <c:pt idx="100">
                  <c:v>-3.5118068681633474E-2</c:v>
                </c:pt>
                <c:pt idx="101">
                  <c:v>-3.2497829917677024E-2</c:v>
                </c:pt>
                <c:pt idx="102">
                  <c:v>-2.9439228939745821E-2</c:v>
                </c:pt>
                <c:pt idx="103">
                  <c:v>-2.6161298530772203E-2</c:v>
                </c:pt>
                <c:pt idx="104">
                  <c:v>-2.2856458201254704E-2</c:v>
                </c:pt>
                <c:pt idx="105">
                  <c:v>-0.31837252831637208</c:v>
                </c:pt>
                <c:pt idx="106">
                  <c:v>-0.23977935759255864</c:v>
                </c:pt>
                <c:pt idx="107">
                  <c:v>-0.15725720841052393</c:v>
                </c:pt>
                <c:pt idx="108">
                  <c:v>-7.3701697322361426E-2</c:v>
                </c:pt>
                <c:pt idx="109">
                  <c:v>7.3309431316470608E-3</c:v>
                </c:pt>
                <c:pt idx="110">
                  <c:v>8.1971806439256056E-2</c:v>
                </c:pt>
                <c:pt idx="111">
                  <c:v>0.14653712663350404</c:v>
                </c:pt>
                <c:pt idx="112">
                  <c:v>0.19807697900426735</c:v>
                </c:pt>
                <c:pt idx="113">
                  <c:v>0.2348338837679087</c:v>
                </c:pt>
                <c:pt idx="114">
                  <c:v>0.25648025681838416</c:v>
                </c:pt>
                <c:pt idx="115">
                  <c:v>0.26407014098805615</c:v>
                </c:pt>
                <c:pt idx="116">
                  <c:v>0.25973510228941343</c:v>
                </c:pt>
                <c:pt idx="117">
                  <c:v>0.24623094773324228</c:v>
                </c:pt>
                <c:pt idx="118">
                  <c:v>0.22646806119038843</c:v>
                </c:pt>
                <c:pt idx="119">
                  <c:v>0.20313201510589485</c:v>
                </c:pt>
                <c:pt idx="120">
                  <c:v>-0.63996937077793703</c:v>
                </c:pt>
                <c:pt idx="121">
                  <c:v>-0.47169572851521124</c:v>
                </c:pt>
                <c:pt idx="122">
                  <c:v>-0.29615161608553819</c:v>
                </c:pt>
                <c:pt idx="123">
                  <c:v>-0.11973107213042233</c:v>
                </c:pt>
                <c:pt idx="124">
                  <c:v>4.9896525617782572E-2</c:v>
                </c:pt>
                <c:pt idx="125">
                  <c:v>0.20458034561433891</c:v>
                </c:pt>
                <c:pt idx="126">
                  <c:v>0.33676341517218056</c:v>
                </c:pt>
                <c:pt idx="127">
                  <c:v>0.44061386697568583</c:v>
                </c:pt>
                <c:pt idx="128">
                  <c:v>0.51291709433345822</c:v>
                </c:pt>
                <c:pt idx="129">
                  <c:v>0.55347585582824532</c:v>
                </c:pt>
                <c:pt idx="130">
                  <c:v>0.56491623302844207</c:v>
                </c:pt>
                <c:pt idx="131">
                  <c:v>0.5519902988715355</c:v>
                </c:pt>
                <c:pt idx="132">
                  <c:v>0.52061004022673663</c:v>
                </c:pt>
                <c:pt idx="133">
                  <c:v>0.47688366543033434</c:v>
                </c:pt>
                <c:pt idx="134">
                  <c:v>0.42636065504955845</c:v>
                </c:pt>
                <c:pt idx="135">
                  <c:v>-0.97462244830727407</c:v>
                </c:pt>
                <c:pt idx="136">
                  <c:v>-0.71121775765379702</c:v>
                </c:pt>
                <c:pt idx="137">
                  <c:v>-0.43839755638395594</c:v>
                </c:pt>
                <c:pt idx="138">
                  <c:v>-0.1663668204937867</c:v>
                </c:pt>
                <c:pt idx="139">
                  <c:v>9.2961893619882829E-2</c:v>
                </c:pt>
                <c:pt idx="140">
                  <c:v>0.32726143956679543</c:v>
                </c:pt>
                <c:pt idx="141">
                  <c:v>0.52543732323064862</c:v>
                </c:pt>
                <c:pt idx="142">
                  <c:v>0.67926990587625635</c:v>
                </c:pt>
                <c:pt idx="143">
                  <c:v>0.78462393173053169</c:v>
                </c:pt>
                <c:pt idx="144">
                  <c:v>0.84189245498845366</c:v>
                </c:pt>
                <c:pt idx="145">
                  <c:v>0.85557643552557217</c:v>
                </c:pt>
                <c:pt idx="146">
                  <c:v>0.8331714766798628</c:v>
                </c:pt>
                <c:pt idx="147">
                  <c:v>0.78371701716492614</c:v>
                </c:pt>
                <c:pt idx="148">
                  <c:v>0.71639361083880759</c:v>
                </c:pt>
                <c:pt idx="149">
                  <c:v>0.63944930776633147</c:v>
                </c:pt>
                <c:pt idx="150">
                  <c:v>-1.3092340519069143</c:v>
                </c:pt>
                <c:pt idx="151">
                  <c:v>-0.94830724829779456</c:v>
                </c:pt>
                <c:pt idx="152">
                  <c:v>-0.57764938743221173</c:v>
                </c:pt>
                <c:pt idx="153">
                  <c:v>-0.21138373982287995</c:v>
                </c:pt>
                <c:pt idx="154">
                  <c:v>0.13452489949227875</c:v>
                </c:pt>
                <c:pt idx="155">
                  <c:v>0.44406631861532908</c:v>
                </c:pt>
                <c:pt idx="156">
                  <c:v>0.70331871380183397</c:v>
                </c:pt>
                <c:pt idx="157">
                  <c:v>0.90244541041999504</c:v>
                </c:pt>
                <c:pt idx="158">
                  <c:v>1.0370471720195749</c:v>
                </c:pt>
                <c:pt idx="159">
                  <c:v>1.1085199362807643</c:v>
                </c:pt>
                <c:pt idx="160">
                  <c:v>1.1233628492109093</c:v>
                </c:pt>
                <c:pt idx="161">
                  <c:v>1.0916887831841509</c:v>
                </c:pt>
                <c:pt idx="162">
                  <c:v>1.0253805266559151</c:v>
                </c:pt>
                <c:pt idx="163">
                  <c:v>0.93634989026932658</c:v>
                </c:pt>
                <c:pt idx="164">
                  <c:v>0.83522373405938888</c:v>
                </c:pt>
                <c:pt idx="165">
                  <c:v>-1.6277488065499686</c:v>
                </c:pt>
                <c:pt idx="166">
                  <c:v>-1.1709051233076142</c:v>
                </c:pt>
                <c:pt idx="167">
                  <c:v>-0.70645738160941463</c:v>
                </c:pt>
                <c:pt idx="168">
                  <c:v>-0.25223938476633379</c:v>
                </c:pt>
                <c:pt idx="169">
                  <c:v>0.17233748675722715</c:v>
                </c:pt>
                <c:pt idx="170">
                  <c:v>0.54850934582291089</c:v>
                </c:pt>
                <c:pt idx="171">
                  <c:v>0.86060056851712918</c:v>
                </c:pt>
                <c:pt idx="172">
                  <c:v>1.0981415714783793</c:v>
                </c:pt>
                <c:pt idx="173">
                  <c:v>1.2571566711982989</c:v>
                </c:pt>
                <c:pt idx="174">
                  <c:v>1.3403243801681946</c:v>
                </c:pt>
                <c:pt idx="175">
                  <c:v>1.3560246484217156</c:v>
                </c:pt>
                <c:pt idx="176">
                  <c:v>1.316581149599815</c:v>
                </c:pt>
                <c:pt idx="177">
                  <c:v>1.2361743834937005</c:v>
                </c:pt>
                <c:pt idx="178">
                  <c:v>1.1288994772657215</c:v>
                </c:pt>
                <c:pt idx="179">
                  <c:v>1.0073028471406011</c:v>
                </c:pt>
                <c:pt idx="180">
                  <c:v>-1.9125768408419379</c:v>
                </c:pt>
                <c:pt idx="181">
                  <c:v>-1.3661184106137076</c:v>
                </c:pt>
                <c:pt idx="182">
                  <c:v>-0.81707399622671684</c:v>
                </c:pt>
                <c:pt idx="183">
                  <c:v>-0.28637332167911023</c:v>
                </c:pt>
                <c:pt idx="184">
                  <c:v>0.20418104887583954</c:v>
                </c:pt>
                <c:pt idx="185">
                  <c:v>0.63439827723585918</c:v>
                </c:pt>
                <c:pt idx="186">
                  <c:v>0.98818494093551212</c:v>
                </c:pt>
                <c:pt idx="187">
                  <c:v>1.2555102766531361</c:v>
                </c:pt>
                <c:pt idx="188">
                  <c:v>1.4334330248072855</c:v>
                </c:pt>
                <c:pt idx="189">
                  <c:v>1.5260006728102291</c:v>
                </c:pt>
                <c:pt idx="190">
                  <c:v>1.5431071877103824</c:v>
                </c:pt>
                <c:pt idx="191">
                  <c:v>1.4986283482455036</c:v>
                </c:pt>
                <c:pt idx="192">
                  <c:v>1.4082780969925912</c:v>
                </c:pt>
                <c:pt idx="193">
                  <c:v>1.2876205298362349</c:v>
                </c:pt>
                <c:pt idx="194">
                  <c:v>1.1505523255768191</c:v>
                </c:pt>
                <c:pt idx="195">
                  <c:v>-2.1466853562330535</c:v>
                </c:pt>
                <c:pt idx="196">
                  <c:v>-1.5218862678291298</c:v>
                </c:pt>
                <c:pt idx="197">
                  <c:v>-0.90252868178277534</c:v>
                </c:pt>
                <c:pt idx="198">
                  <c:v>-0.31158389686928256</c:v>
                </c:pt>
                <c:pt idx="199">
                  <c:v>0.22819769132205803</c:v>
                </c:pt>
                <c:pt idx="200">
                  <c:v>0.69677633353962865</c:v>
                </c:pt>
                <c:pt idx="201">
                  <c:v>1.0790546314009291</c:v>
                </c:pt>
                <c:pt idx="202">
                  <c:v>1.3664368221764014</c:v>
                </c:pt>
                <c:pt idx="203">
                  <c:v>1.5574556944657778</c:v>
                </c:pt>
                <c:pt idx="204">
                  <c:v>1.6574098575877598</c:v>
                </c:pt>
                <c:pt idx="205">
                  <c:v>1.6771469340728884</c:v>
                </c:pt>
                <c:pt idx="206">
                  <c:v>1.6312724852860885</c:v>
                </c:pt>
                <c:pt idx="207">
                  <c:v>1.5361391236071151</c:v>
                </c:pt>
                <c:pt idx="208">
                  <c:v>1.4079659269487237</c:v>
                </c:pt>
                <c:pt idx="209">
                  <c:v>1.261359654545184</c:v>
                </c:pt>
                <c:pt idx="210">
                  <c:v>-2.3160071305741132</c:v>
                </c:pt>
                <c:pt idx="211">
                  <c:v>-1.6288096276490887</c:v>
                </c:pt>
                <c:pt idx="212">
                  <c:v>-0.957744995006375</c:v>
                </c:pt>
                <c:pt idx="213">
                  <c:v>-0.32639605366912683</c:v>
                </c:pt>
                <c:pt idx="214">
                  <c:v>0.24319762998355721</c:v>
                </c:pt>
                <c:pt idx="215">
                  <c:v>0.73274168538273177</c:v>
                </c:pt>
                <c:pt idx="216">
                  <c:v>1.1293990147689703</c:v>
                </c:pt>
                <c:pt idx="217">
                  <c:v>1.4267730463128285</c:v>
                </c:pt>
                <c:pt idx="218">
                  <c:v>1.625085234639454</c:v>
                </c:pt>
                <c:pt idx="219">
                  <c:v>1.7306063469617929</c:v>
                </c:pt>
                <c:pt idx="220">
                  <c:v>1.7544910836992911</c:v>
                </c:pt>
                <c:pt idx="221">
                  <c:v>1.711218622304352</c:v>
                </c:pt>
                <c:pt idx="222">
                  <c:v>1.6168718586384683</c:v>
                </c:pt>
                <c:pt idx="223">
                  <c:v>1.4874948592965467</c:v>
                </c:pt>
                <c:pt idx="224">
                  <c:v>1.3377391296564967</c:v>
                </c:pt>
                <c:pt idx="225">
                  <c:v>-2.411625062215621</c:v>
                </c:pt>
                <c:pt idx="226">
                  <c:v>-1.681693922747491</c:v>
                </c:pt>
                <c:pt idx="227">
                  <c:v>-0.98040358324983057</c:v>
                </c:pt>
                <c:pt idx="228">
                  <c:v>-0.33031708156190387</c:v>
                </c:pt>
                <c:pt idx="229">
                  <c:v>0.24885507796104722</c:v>
                </c:pt>
                <c:pt idx="230">
                  <c:v>0.74190977279816472</c:v>
                </c:pt>
                <c:pt idx="231">
                  <c:v>1.1391804192632966</c:v>
                </c:pt>
                <c:pt idx="232">
                  <c:v>1.4368971037322043</c:v>
                </c:pt>
                <c:pt idx="233">
                  <c:v>1.6369579388622406</c:v>
                </c:pt>
                <c:pt idx="234">
                  <c:v>1.7462442239107516</c:v>
                </c:pt>
                <c:pt idx="235">
                  <c:v>1.7756091833444609</c:v>
                </c:pt>
                <c:pt idx="236">
                  <c:v>1.7386517172572653</c:v>
                </c:pt>
                <c:pt idx="237">
                  <c:v>1.6503839577323729</c:v>
                </c:pt>
                <c:pt idx="238">
                  <c:v>1.5259179055209355</c:v>
                </c:pt>
                <c:pt idx="239">
                  <c:v>1.3793107016393478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E95-4F9C-A49D-D132FC13427E}"/>
            </c:ext>
          </c:extLst>
        </c:ser>
        <c:ser>
          <c:idx val="3"/>
          <c:order val="3"/>
          <c:tx>
            <c:strRef>
              <c:f>'Raw data and fitting summary'!$C$43</c:f>
              <c:strCache>
                <c:ptCount val="1"/>
                <c:pt idx="0">
                  <c:v>Mixed Non-competitive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'Mixed Non-competitive'!$AC$21:$AC$260</c:f>
              <c:numCache>
                <c:formatCode>General</c:formatCode>
                <c:ptCount val="24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</c:numCache>
            </c:numRef>
          </c:xVal>
          <c:yVal>
            <c:numRef>
              <c:f>'Mixed Non-competitive'!$AB$21:$AB$260</c:f>
              <c:numCache>
                <c:formatCode>General</c:formatCode>
                <c:ptCount val="240"/>
                <c:pt idx="0">
                  <c:v>-1.2626880041111121E-5</c:v>
                </c:pt>
                <c:pt idx="1">
                  <c:v>-8.6223789459438649E-6</c:v>
                </c:pt>
                <c:pt idx="2">
                  <c:v>-4.080600136902035E-6</c:v>
                </c:pt>
                <c:pt idx="3">
                  <c:v>9.5620693230102916E-7</c:v>
                </c:pt>
                <c:pt idx="4">
                  <c:v>6.3914436942980046E-6</c:v>
                </c:pt>
                <c:pt idx="5">
                  <c:v>1.2064696500502237E-5</c:v>
                </c:pt>
                <c:pt idx="6">
                  <c:v>1.77501968110505E-5</c:v>
                </c:pt>
                <c:pt idx="7">
                  <c:v>2.3167719998440361E-5</c:v>
                </c:pt>
                <c:pt idx="8">
                  <c:v>2.8008528031975288E-5</c:v>
                </c:pt>
                <c:pt idx="9">
                  <c:v>3.1974775207999073E-5</c:v>
                </c:pt>
                <c:pt idx="10">
                  <c:v>3.4825320216924638E-5</c:v>
                </c:pt>
                <c:pt idx="11">
                  <c:v>3.6416534130445655E-5</c:v>
                </c:pt>
                <c:pt idx="12">
                  <c:v>3.6726225755678854E-5</c:v>
                </c:pt>
                <c:pt idx="13">
                  <c:v>3.5853398619778432E-5</c:v>
                </c:pt>
                <c:pt idx="14">
                  <c:v>3.3994504432754979E-5</c:v>
                </c:pt>
                <c:pt idx="15">
                  <c:v>-2.2766477925983963E-5</c:v>
                </c:pt>
                <c:pt idx="16">
                  <c:v>-1.6971566273227268E-5</c:v>
                </c:pt>
                <c:pt idx="17">
                  <c:v>-1.0565280424756907E-5</c:v>
                </c:pt>
                <c:pt idx="18">
                  <c:v>-3.6749630201171612E-6</c:v>
                </c:pt>
                <c:pt idx="19">
                  <c:v>3.4944934999003863E-6</c:v>
                </c:pt>
                <c:pt idx="20">
                  <c:v>1.0661705049486159E-5</c:v>
                </c:pt>
                <c:pt idx="21">
                  <c:v>1.7485545702911054E-5</c:v>
                </c:pt>
                <c:pt idx="22">
                  <c:v>2.3599612429592298E-5</c:v>
                </c:pt>
                <c:pt idx="23">
                  <c:v>2.8660959143778086E-5</c:v>
                </c:pt>
                <c:pt idx="24">
                  <c:v>3.2403316399864934E-5</c:v>
                </c:pt>
                <c:pt idx="25">
                  <c:v>3.4680903985950806E-5</c:v>
                </c:pt>
                <c:pt idx="26">
                  <c:v>3.5489973395641528E-5</c:v>
                </c:pt>
                <c:pt idx="27">
                  <c:v>3.4961878304429206E-5</c:v>
                </c:pt>
                <c:pt idx="28">
                  <c:v>3.3330919747776022E-5</c:v>
                </c:pt>
                <c:pt idx="29">
                  <c:v>3.0887862919382059E-5</c:v>
                </c:pt>
                <c:pt idx="30">
                  <c:v>-2.5110918519644088E-5</c:v>
                </c:pt>
                <c:pt idx="31">
                  <c:v>-1.8868877655009442E-5</c:v>
                </c:pt>
                <c:pt idx="32">
                  <c:v>-1.2009737890394945E-5</c:v>
                </c:pt>
                <c:pt idx="33">
                  <c:v>-4.6848571422231089E-6</c:v>
                </c:pt>
                <c:pt idx="34">
                  <c:v>2.8728906595887338E-6</c:v>
                </c:pt>
                <c:pt idx="35">
                  <c:v>1.0353974298382695E-5</c:v>
                </c:pt>
                <c:pt idx="36">
                  <c:v>1.7394260282799223E-5</c:v>
                </c:pt>
                <c:pt idx="37">
                  <c:v>2.3615078101002496E-5</c:v>
                </c:pt>
                <c:pt idx="38">
                  <c:v>2.8675979331538315E-5</c:v>
                </c:pt>
                <c:pt idx="39">
                  <c:v>3.2328601017539427E-5</c:v>
                </c:pt>
                <c:pt idx="40">
                  <c:v>3.4456990461784187E-5</c:v>
                </c:pt>
                <c:pt idx="41">
                  <c:v>3.5092453396501355E-5</c:v>
                </c:pt>
                <c:pt idx="42">
                  <c:v>3.4399022764475262E-5</c:v>
                </c:pt>
                <c:pt idx="43">
                  <c:v>3.2635339273667796E-5</c:v>
                </c:pt>
                <c:pt idx="44">
                  <c:v>3.0105412740510928E-5</c:v>
                </c:pt>
                <c:pt idx="45">
                  <c:v>-2.7941717476664962E-5</c:v>
                </c:pt>
                <c:pt idx="46">
                  <c:v>-2.1142550721719999E-5</c:v>
                </c:pt>
                <c:pt idx="47">
                  <c:v>-1.3725832133104632E-5</c:v>
                </c:pt>
                <c:pt idx="48">
                  <c:v>-5.8738621575571415E-6</c:v>
                </c:pt>
                <c:pt idx="49">
                  <c:v>2.1457481871323125E-6</c:v>
                </c:pt>
                <c:pt idx="50">
                  <c:v>9.990152948446962E-6</c:v>
                </c:pt>
                <c:pt idx="51">
                  <c:v>1.7270059204932409E-5</c:v>
                </c:pt>
                <c:pt idx="52">
                  <c:v>2.3596293580396832E-5</c:v>
                </c:pt>
                <c:pt idx="53">
                  <c:v>2.8636473677678964E-5</c:v>
                </c:pt>
                <c:pt idx="54">
                  <c:v>3.2168258075060407E-5</c:v>
                </c:pt>
                <c:pt idx="55">
                  <c:v>3.411417230125835E-5</c:v>
                </c:pt>
                <c:pt idx="56">
                  <c:v>3.4547756800229479E-5</c:v>
                </c:pt>
                <c:pt idx="57">
                  <c:v>3.3670156077469926E-5</c:v>
                </c:pt>
                <c:pt idx="58">
                  <c:v>3.1765795059257584E-5</c:v>
                </c:pt>
                <c:pt idx="59">
                  <c:v>2.9151000153770923E-5</c:v>
                </c:pt>
                <c:pt idx="60">
                  <c:v>-3.1330858845990406E-5</c:v>
                </c:pt>
                <c:pt idx="61">
                  <c:v>-2.383928202931429E-5</c:v>
                </c:pt>
                <c:pt idx="62">
                  <c:v>-1.5739570688566573E-5</c:v>
                </c:pt>
                <c:pt idx="63">
                  <c:v>-7.2536528445965587E-6</c:v>
                </c:pt>
                <c:pt idx="64">
                  <c:v>1.3083484784459642E-6</c:v>
                </c:pt>
                <c:pt idx="65">
                  <c:v>9.565258270782806E-6</c:v>
                </c:pt>
                <c:pt idx="66">
                  <c:v>1.7101970808397482E-5</c:v>
                </c:pt>
                <c:pt idx="67">
                  <c:v>2.3523165516792233E-5</c:v>
                </c:pt>
                <c:pt idx="68">
                  <c:v>2.8513109092465072E-5</c:v>
                </c:pt>
                <c:pt idx="69">
                  <c:v>3.1886185941409906E-5</c:v>
                </c:pt>
                <c:pt idx="70">
                  <c:v>3.361354413566886E-5</c:v>
                </c:pt>
                <c:pt idx="71">
                  <c:v>3.3818320421374892E-5</c:v>
                </c:pt>
                <c:pt idx="72">
                  <c:v>3.274233322159148E-5</c:v>
                </c:pt>
                <c:pt idx="73">
                  <c:v>3.0695848431960826E-5</c:v>
                </c:pt>
                <c:pt idx="74">
                  <c:v>2.8005202260761308E-5</c:v>
                </c:pt>
                <c:pt idx="75">
                  <c:v>-3.5345921309826167E-5</c:v>
                </c:pt>
                <c:pt idx="76">
                  <c:v>-2.6997138206752425E-5</c:v>
                </c:pt>
                <c:pt idx="77">
                  <c:v>-1.8066629801083423E-5</c:v>
                </c:pt>
                <c:pt idx="78">
                  <c:v>-8.82650064859547E-6</c:v>
                </c:pt>
                <c:pt idx="79">
                  <c:v>3.6224305688392633E-7</c:v>
                </c:pt>
                <c:pt idx="80">
                  <c:v>9.0761903521752174E-6</c:v>
                </c:pt>
                <c:pt idx="81">
                  <c:v>1.6876546489186239E-5</c:v>
                </c:pt>
                <c:pt idx="82">
                  <c:v>2.3370014456958188E-5</c:v>
                </c:pt>
                <c:pt idx="83">
                  <c:v>2.8269878231235168E-5</c:v>
                </c:pt>
                <c:pt idx="84">
                  <c:v>3.144063282078946E-5</c:v>
                </c:pt>
                <c:pt idx="85">
                  <c:v>3.2913158441338908E-5</c:v>
                </c:pt>
                <c:pt idx="86">
                  <c:v>3.2866873034720356E-5</c:v>
                </c:pt>
                <c:pt idx="87">
                  <c:v>3.1586123735216631E-5</c:v>
                </c:pt>
                <c:pt idx="88">
                  <c:v>2.9405111416913599E-5</c:v>
                </c:pt>
                <c:pt idx="89">
                  <c:v>2.66562550295113E-5</c:v>
                </c:pt>
                <c:pt idx="90">
                  <c:v>-4.0040736017488143E-5</c:v>
                </c:pt>
                <c:pt idx="91">
                  <c:v>-3.0636808723727427E-5</c:v>
                </c:pt>
                <c:pt idx="92">
                  <c:v>-2.070517686547646E-5</c:v>
                </c:pt>
                <c:pt idx="93">
                  <c:v>-1.0580292824968751E-5</c:v>
                </c:pt>
                <c:pt idx="94">
                  <c:v>-6.8202945868733877E-7</c:v>
                </c:pt>
                <c:pt idx="95">
                  <c:v>8.5227420587585812E-6</c:v>
                </c:pt>
                <c:pt idx="96">
                  <c:v>1.6578174991010997E-5</c:v>
                </c:pt>
                <c:pt idx="97">
                  <c:v>2.310631129454066E-5</c:v>
                </c:pt>
                <c:pt idx="98">
                  <c:v>2.7866088252892496E-5</c:v>
                </c:pt>
                <c:pt idx="99">
                  <c:v>3.0787730372239253E-5</c:v>
                </c:pt>
                <c:pt idx="100">
                  <c:v>3.1972852138295593E-5</c:v>
                </c:pt>
                <c:pt idx="101">
                  <c:v>3.1661957366146964E-5</c:v>
                </c:pt>
                <c:pt idx="102">
                  <c:v>3.0181155040054364E-5</c:v>
                </c:pt>
                <c:pt idx="103">
                  <c:v>2.7884271091238588E-5</c:v>
                </c:pt>
                <c:pt idx="104">
                  <c:v>2.5104245111595702E-5</c:v>
                </c:pt>
                <c:pt idx="105">
                  <c:v>-4.5442171618503835E-5</c:v>
                </c:pt>
                <c:pt idx="106">
                  <c:v>-3.4750161786334388E-5</c:v>
                </c:pt>
                <c:pt idx="107">
                  <c:v>-2.3627265644421414E-5</c:v>
                </c:pt>
                <c:pt idx="108">
                  <c:v>-1.2483163096987937E-5</c:v>
                </c:pt>
                <c:pt idx="109">
                  <c:v>-1.8023545518275341E-6</c:v>
                </c:pt>
                <c:pt idx="110">
                  <c:v>7.9086044202369976E-6</c:v>
                </c:pt>
                <c:pt idx="111">
                  <c:v>1.6190031455920462E-5</c:v>
                </c:pt>
                <c:pt idx="112">
                  <c:v>2.2698866866122103E-5</c:v>
                </c:pt>
                <c:pt idx="113">
                  <c:v>2.7260414371177433E-5</c:v>
                </c:pt>
                <c:pt idx="114">
                  <c:v>2.9887240466486276E-5</c:v>
                </c:pt>
                <c:pt idx="115">
                  <c:v>3.0760939179863556E-5</c:v>
                </c:pt>
                <c:pt idx="116">
                  <c:v>3.018463157289375E-5</c:v>
                </c:pt>
                <c:pt idx="117">
                  <c:v>2.8522040164347118E-5</c:v>
                </c:pt>
                <c:pt idx="118">
                  <c:v>2.613979014087775E-5</c:v>
                </c:pt>
                <c:pt idx="119">
                  <c:v>2.3364463433761529E-5</c:v>
                </c:pt>
                <c:pt idx="120">
                  <c:v>-5.153300543803141E-5</c:v>
                </c:pt>
                <c:pt idx="121">
                  <c:v>-3.9286735150412255E-5</c:v>
                </c:pt>
                <c:pt idx="122">
                  <c:v>-2.6769843055163278E-5</c:v>
                </c:pt>
                <c:pt idx="123">
                  <c:v>-1.4478796334316257E-5</c:v>
                </c:pt>
                <c:pt idx="124">
                  <c:v>-2.9633117488714333E-6</c:v>
                </c:pt>
                <c:pt idx="125">
                  <c:v>7.2421386416721134E-6</c:v>
                </c:pt>
                <c:pt idx="126">
                  <c:v>1.5695827062955914E-5</c:v>
                </c:pt>
                <c:pt idx="127">
                  <c:v>2.2115714539694409E-5</c:v>
                </c:pt>
                <c:pt idx="128">
                  <c:v>2.6416969689968539E-5</c:v>
                </c:pt>
                <c:pt idx="129">
                  <c:v>2.87099549236558E-5</c:v>
                </c:pt>
                <c:pt idx="130">
                  <c:v>2.9261692295889929E-5</c:v>
                </c:pt>
                <c:pt idx="131">
                  <c:v>2.8434928117437863E-5</c:v>
                </c:pt>
                <c:pt idx="132">
                  <c:v>2.6623161665462192E-5</c:v>
                </c:pt>
                <c:pt idx="133">
                  <c:v>2.4196857173919284E-5</c:v>
                </c:pt>
                <c:pt idx="134">
                  <c:v>2.1468723282236368E-5</c:v>
                </c:pt>
                <c:pt idx="135">
                  <c:v>-5.8231946495013176E-5</c:v>
                </c:pt>
                <c:pt idx="136">
                  <c:v>-4.41399461426073E-5</c:v>
                </c:pt>
                <c:pt idx="137">
                  <c:v>-3.0027349698258377E-5</c:v>
                </c:pt>
                <c:pt idx="138">
                  <c:v>-1.6484037800523765E-5</c:v>
                </c:pt>
                <c:pt idx="139">
                  <c:v>-4.1162425468144193E-6</c:v>
                </c:pt>
                <c:pt idx="140">
                  <c:v>6.5366303640956858E-6</c:v>
                </c:pt>
                <c:pt idx="141">
                  <c:v>1.5082346307870864E-5</c:v>
                </c:pt>
                <c:pt idx="142">
                  <c:v>2.13314376393825E-5</c:v>
                </c:pt>
                <c:pt idx="143">
                  <c:v>2.5312556566348121E-5</c:v>
                </c:pt>
                <c:pt idx="144">
                  <c:v>2.7245284775823109E-5</c:v>
                </c:pt>
                <c:pt idx="145">
                  <c:v>2.7481751461611026E-5</c:v>
                </c:pt>
                <c:pt idx="146">
                  <c:v>2.6436149322073277E-5</c:v>
                </c:pt>
                <c:pt idx="147">
                  <c:v>2.4520625093504833E-5</c:v>
                </c:pt>
                <c:pt idx="148">
                  <c:v>2.2099297055433453E-5</c:v>
                </c:pt>
                <c:pt idx="149">
                  <c:v>1.9463783473394614E-5</c:v>
                </c:pt>
                <c:pt idx="150">
                  <c:v>-6.5373626840781185E-5</c:v>
                </c:pt>
                <c:pt idx="151">
                  <c:v>-4.9136295364959892E-5</c:v>
                </c:pt>
                <c:pt idx="152">
                  <c:v>-3.3248831687870961E-5</c:v>
                </c:pt>
                <c:pt idx="153">
                  <c:v>-1.8390765584186397E-5</c:v>
                </c:pt>
                <c:pt idx="154">
                  <c:v>-5.2020108167738499E-6</c:v>
                </c:pt>
                <c:pt idx="155">
                  <c:v>5.8097676784996111E-6</c:v>
                </c:pt>
                <c:pt idx="156">
                  <c:v>1.4342456394089709E-5</c:v>
                </c:pt>
                <c:pt idx="157">
                  <c:v>2.0333019340235126E-5</c:v>
                </c:pt>
                <c:pt idx="158">
                  <c:v>2.3943438513640558E-5</c:v>
                </c:pt>
                <c:pt idx="159">
                  <c:v>2.5506915663164875E-5</c:v>
                </c:pt>
                <c:pt idx="160">
                  <c:v>2.5453333098113262E-5</c:v>
                </c:pt>
                <c:pt idx="161">
                  <c:v>2.4235266687266943E-5</c:v>
                </c:pt>
                <c:pt idx="162">
                  <c:v>2.2270242350685976E-5</c:v>
                </c:pt>
                <c:pt idx="163">
                  <c:v>1.9905901126104908E-5</c:v>
                </c:pt>
                <c:pt idx="164">
                  <c:v>1.7406821426702024E-5</c:v>
                </c:pt>
                <c:pt idx="165">
                  <c:v>-7.2693584645122655E-5</c:v>
                </c:pt>
                <c:pt idx="166">
                  <c:v>-5.4032238582024661E-5</c:v>
                </c:pt>
                <c:pt idx="167">
                  <c:v>-3.6242905693484317E-5</c:v>
                </c:pt>
                <c:pt idx="168">
                  <c:v>-2.0073687705846055E-5</c:v>
                </c:pt>
                <c:pt idx="169">
                  <c:v>-6.1568767852904216E-6</c:v>
                </c:pt>
                <c:pt idx="170">
                  <c:v>5.0822300590169789E-6</c:v>
                </c:pt>
                <c:pt idx="171">
                  <c:v>1.3477933090477734E-5</c:v>
                </c:pt>
                <c:pt idx="172">
                  <c:v>1.9124704724760022E-5</c:v>
                </c:pt>
                <c:pt idx="173">
                  <c:v>2.23295541132984E-5</c:v>
                </c:pt>
                <c:pt idx="174">
                  <c:v>2.3534472721742361E-5</c:v>
                </c:pt>
                <c:pt idx="175">
                  <c:v>2.3232727416555576E-5</c:v>
                </c:pt>
                <c:pt idx="176">
                  <c:v>2.1898700083955447E-5</c:v>
                </c:pt>
                <c:pt idx="177">
                  <c:v>1.9941575470916462E-5</c:v>
                </c:pt>
                <c:pt idx="178">
                  <c:v>1.7683764242715228E-5</c:v>
                </c:pt>
                <c:pt idx="179">
                  <c:v>1.5358861760850218E-5</c:v>
                </c:pt>
                <c:pt idx="180">
                  <c:v>-7.9825241307673878E-5</c:v>
                </c:pt>
                <c:pt idx="181">
                  <c:v>-5.8523883033956281E-5</c:v>
                </c:pt>
                <c:pt idx="182">
                  <c:v>-3.8793163593453528E-5</c:v>
                </c:pt>
                <c:pt idx="183">
                  <c:v>-2.1404483722342604E-5</c:v>
                </c:pt>
                <c:pt idx="184">
                  <c:v>-6.9209756707877546E-6</c:v>
                </c:pt>
                <c:pt idx="185">
                  <c:v>4.3755281344814989E-6</c:v>
                </c:pt>
                <c:pt idx="186">
                  <c:v>1.2501240950868464E-5</c:v>
                </c:pt>
                <c:pt idx="187">
                  <c:v>1.7730237388491332E-5</c:v>
                </c:pt>
                <c:pt idx="188">
                  <c:v>2.0514484712297332E-5</c:v>
                </c:pt>
                <c:pt idx="189">
                  <c:v>2.1390140338972685E-5</c:v>
                </c:pt>
                <c:pt idx="190">
                  <c:v>2.089397505589119E-5</c:v>
                </c:pt>
                <c:pt idx="191">
                  <c:v>1.9504236939305031E-5</c:v>
                </c:pt>
                <c:pt idx="192">
                  <c:v>1.7609374379112808E-5</c:v>
                </c:pt>
                <c:pt idx="193">
                  <c:v>1.5500206070662159E-5</c:v>
                </c:pt>
                <c:pt idx="194">
                  <c:v>1.3377727030361442E-5</c:v>
                </c:pt>
                <c:pt idx="195">
                  <c:v>-8.6316360157212557E-5</c:v>
                </c:pt>
                <c:pt idx="196">
                  <c:v>-6.2273187305450506E-5</c:v>
                </c:pt>
                <c:pt idx="197">
                  <c:v>-4.0684188767237117E-5</c:v>
                </c:pt>
                <c:pt idx="198">
                  <c:v>-2.2270585349204453E-5</c:v>
                </c:pt>
                <c:pt idx="199">
                  <c:v>-7.4477614484536048E-6</c:v>
                </c:pt>
                <c:pt idx="200">
                  <c:v>3.7095092011441011E-6</c:v>
                </c:pt>
                <c:pt idx="201">
                  <c:v>1.143551286819644E-5</c:v>
                </c:pt>
                <c:pt idx="202">
                  <c:v>1.6191405632692835E-5</c:v>
                </c:pt>
                <c:pt idx="203">
                  <c:v>1.8560706344317168E-5</c:v>
                </c:pt>
                <c:pt idx="204">
                  <c:v>1.9150795492084427E-5</c:v>
                </c:pt>
                <c:pt idx="205">
                  <c:v>1.8519211897327637E-5</c:v>
                </c:pt>
                <c:pt idx="206">
                  <c:v>1.713111714019E-5</c:v>
                </c:pt>
                <c:pt idx="207">
                  <c:v>1.5344548140117098E-5</c:v>
                </c:pt>
                <c:pt idx="208">
                  <c:v>1.3415228792279521E-5</c:v>
                </c:pt>
                <c:pt idx="209">
                  <c:v>1.1512127228385793E-5</c:v>
                </c:pt>
                <c:pt idx="210">
                  <c:v>-9.1669948924177902E-5</c:v>
                </c:pt>
                <c:pt idx="211">
                  <c:v>-6.4950260434848417E-5</c:v>
                </c:pt>
                <c:pt idx="212">
                  <c:v>-4.1734545761507036E-5</c:v>
                </c:pt>
                <c:pt idx="213">
                  <c:v>-2.2594576215340112E-5</c:v>
                </c:pt>
                <c:pt idx="214">
                  <c:v>-7.7119779060552673E-6</c:v>
                </c:pt>
                <c:pt idx="215">
                  <c:v>3.100107618614345E-6</c:v>
                </c:pt>
                <c:pt idx="216">
                  <c:v>1.0312444805649079E-5</c:v>
                </c:pt>
                <c:pt idx="217">
                  <c:v>1.4562972820097997E-5</c:v>
                </c:pt>
                <c:pt idx="218">
                  <c:v>1.6541211849130377E-5</c:v>
                </c:pt>
                <c:pt idx="219">
                  <c:v>1.6897687893369095E-5</c:v>
                </c:pt>
                <c:pt idx="220">
                  <c:v>1.6188188253440927E-5</c:v>
                </c:pt>
                <c:pt idx="221">
                  <c:v>1.4850750698292003E-5</c:v>
                </c:pt>
                <c:pt idx="222">
                  <c:v>1.3206758678219188E-5</c:v>
                </c:pt>
                <c:pt idx="223">
                  <c:v>1.1476090516548965E-5</c:v>
                </c:pt>
                <c:pt idx="224">
                  <c:v>9.797974328651371E-6</c:v>
                </c:pt>
                <c:pt idx="225">
                  <c:v>-9.540821251086129E-5</c:v>
                </c:pt>
                <c:pt idx="226">
                  <c:v>-6.6285277440236712E-5</c:v>
                </c:pt>
                <c:pt idx="227">
                  <c:v>-4.1829271268944979E-5</c:v>
                </c:pt>
                <c:pt idx="228">
                  <c:v>-2.2348884139766767E-5</c:v>
                </c:pt>
                <c:pt idx="229">
                  <c:v>-7.7137962000151106E-6</c:v>
                </c:pt>
                <c:pt idx="230">
                  <c:v>2.5578713351848137E-6</c:v>
                </c:pt>
                <c:pt idx="231">
                  <c:v>9.1684922409740466E-6</c:v>
                </c:pt>
                <c:pt idx="232">
                  <c:v>1.2905265911467012E-5</c:v>
                </c:pt>
                <c:pt idx="233">
                  <c:v>1.4529731708901039E-5</c:v>
                </c:pt>
                <c:pt idx="234">
                  <c:v>1.4706328318681017E-5</c:v>
                </c:pt>
                <c:pt idx="235">
                  <c:v>1.3969459378593285E-5</c:v>
                </c:pt>
                <c:pt idx="236">
                  <c:v>1.2720024706647237E-5</c:v>
                </c:pt>
                <c:pt idx="237">
                  <c:v>1.123994333007694E-5</c:v>
                </c:pt>
                <c:pt idx="238">
                  <c:v>9.7147209977554994E-6</c:v>
                </c:pt>
                <c:pt idx="239">
                  <c:v>8.2572144850523443E-6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E95-4F9C-A49D-D132FC13427E}"/>
            </c:ext>
          </c:extLst>
        </c:ser>
        <c:ser>
          <c:idx val="4"/>
          <c:order val="4"/>
          <c:tx>
            <c:strRef>
              <c:f>'Raw data and fitting summary'!$C$44</c:f>
              <c:strCache>
                <c:ptCount val="1"/>
                <c:pt idx="0">
                  <c:v>Modifier equation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'Modifier equation'!$AC$21:$AC$260</c:f>
              <c:numCache>
                <c:formatCode>General</c:formatCode>
                <c:ptCount val="24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</c:numCache>
            </c:numRef>
          </c:xVal>
          <c:yVal>
            <c:numRef>
              <c:f>'Modifier equation'!$AB$21:$AB$260</c:f>
              <c:numCache>
                <c:formatCode>General</c:formatCode>
                <c:ptCount val="240"/>
                <c:pt idx="0">
                  <c:v>6.1713385420691935E-3</c:v>
                </c:pt>
                <c:pt idx="1">
                  <c:v>5.7765647692207267E-3</c:v>
                </c:pt>
                <c:pt idx="2">
                  <c:v>5.3223601076233251E-3</c:v>
                </c:pt>
                <c:pt idx="3">
                  <c:v>4.8092201144349644E-3</c:v>
                </c:pt>
                <c:pt idx="4">
                  <c:v>4.2419077556274942E-3</c:v>
                </c:pt>
                <c:pt idx="5">
                  <c:v>3.6304567862472936E-3</c:v>
                </c:pt>
                <c:pt idx="6">
                  <c:v>2.9906503773879933E-3</c:v>
                </c:pt>
                <c:pt idx="7">
                  <c:v>2.3435989574682736E-3</c:v>
                </c:pt>
                <c:pt idx="8">
                  <c:v>1.7141526363602111E-3</c:v>
                </c:pt>
                <c:pt idx="9">
                  <c:v>1.1281721654707866E-3</c:v>
                </c:pt>
                <c:pt idx="10">
                  <c:v>6.0909069815107131E-4</c:v>
                </c:pt>
                <c:pt idx="11">
                  <c:v>1.7455957758727436E-4</c:v>
                </c:pt>
                <c:pt idx="12">
                  <c:v>-1.659227916324113E-4</c:v>
                </c:pt>
                <c:pt idx="13">
                  <c:v>-4.1175955823646859E-4</c:v>
                </c:pt>
                <c:pt idx="14">
                  <c:v>-5.7027582109192565E-4</c:v>
                </c:pt>
                <c:pt idx="15">
                  <c:v>3.446644420806777E-3</c:v>
                </c:pt>
                <c:pt idx="16">
                  <c:v>3.0907190251792116E-3</c:v>
                </c:pt>
                <c:pt idx="17">
                  <c:v>2.6928446253791094E-3</c:v>
                </c:pt>
                <c:pt idx="18">
                  <c:v>2.2586283261425422E-3</c:v>
                </c:pt>
                <c:pt idx="19">
                  <c:v>1.7979903722729063E-3</c:v>
                </c:pt>
                <c:pt idx="20">
                  <c:v>1.3252759927837587E-3</c:v>
                </c:pt>
                <c:pt idx="21">
                  <c:v>8.5855356781650016E-4</c:v>
                </c:pt>
                <c:pt idx="22">
                  <c:v>4.1795882993511668E-4</c:v>
                </c:pt>
                <c:pt idx="23">
                  <c:v>2.322169044077782E-5</c:v>
                </c:pt>
                <c:pt idx="24">
                  <c:v>-3.091531213028631E-4</c:v>
                </c:pt>
                <c:pt idx="25">
                  <c:v>-5.6834520759618812E-4</c:v>
                </c:pt>
                <c:pt idx="26">
                  <c:v>-7.5063036560507612E-4</c:v>
                </c:pt>
                <c:pt idx="27">
                  <c:v>-8.5936992688573355E-4</c:v>
                </c:pt>
                <c:pt idx="28">
                  <c:v>-9.0367441128513804E-4</c:v>
                </c:pt>
                <c:pt idx="29">
                  <c:v>-8.9624151645484318E-4</c:v>
                </c:pt>
                <c:pt idx="30">
                  <c:v>2.8402021739672989E-3</c:v>
                </c:pt>
                <c:pt idx="31">
                  <c:v>2.5076355107440662E-3</c:v>
                </c:pt>
                <c:pt idx="32">
                  <c:v>2.1386241745044998E-3</c:v>
                </c:pt>
                <c:pt idx="33">
                  <c:v>1.739489744897682E-3</c:v>
                </c:pt>
                <c:pt idx="34">
                  <c:v>1.3205817386179319E-3</c:v>
                </c:pt>
                <c:pt idx="35">
                  <c:v>8.9617852533585562E-4</c:v>
                </c:pt>
                <c:pt idx="36">
                  <c:v>4.8358489791588966E-4</c:v>
                </c:pt>
                <c:pt idx="37">
                  <c:v>1.0136026174656365E-4</c:v>
                </c:pt>
                <c:pt idx="38">
                  <c:v>-2.3310735274506555E-4</c:v>
                </c:pt>
                <c:pt idx="39">
                  <c:v>-5.0616787248891626E-4</c:v>
                </c:pt>
                <c:pt idx="40">
                  <c:v>-7.0994181435768411E-4</c:v>
                </c:pt>
                <c:pt idx="41">
                  <c:v>-8.4324343146580105E-4</c:v>
                </c:pt>
                <c:pt idx="42">
                  <c:v>-9.1116843880456599E-4</c:v>
                </c:pt>
                <c:pt idx="43">
                  <c:v>-9.2356099238166678E-4</c:v>
                </c:pt>
                <c:pt idx="44">
                  <c:v>-8.9289376901513506E-4</c:v>
                </c:pt>
                <c:pt idx="45">
                  <c:v>2.1209765535097347E-3</c:v>
                </c:pt>
                <c:pt idx="46">
                  <c:v>1.8239194957399008E-3</c:v>
                </c:pt>
                <c:pt idx="47">
                  <c:v>1.4974826471974012E-3</c:v>
                </c:pt>
                <c:pt idx="48">
                  <c:v>1.1485017941996745E-3</c:v>
                </c:pt>
                <c:pt idx="49">
                  <c:v>7.8736670796430985E-4</c:v>
                </c:pt>
                <c:pt idx="50">
                  <c:v>4.2769933799213788E-4</c:v>
                </c:pt>
                <c:pt idx="51">
                  <c:v>8.5282253115437356E-5</c:v>
                </c:pt>
                <c:pt idx="52">
                  <c:v>-2.2374400029256947E-4</c:v>
                </c:pt>
                <c:pt idx="53">
                  <c:v>-4.8512908549991351E-4</c:v>
                </c:pt>
                <c:pt idx="54">
                  <c:v>-6.8868237204000593E-4</c:v>
                </c:pt>
                <c:pt idx="55">
                  <c:v>-8.297673847987852E-4</c:v>
                </c:pt>
                <c:pt idx="56">
                  <c:v>-9.0969675808505457E-4</c:v>
                </c:pt>
                <c:pt idx="57">
                  <c:v>-9.349625969878872E-4</c:v>
                </c:pt>
                <c:pt idx="58">
                  <c:v>-9.1561256244787614E-4</c:v>
                </c:pt>
                <c:pt idx="59">
                  <c:v>-8.632973141713407E-4</c:v>
                </c:pt>
                <c:pt idx="60">
                  <c:v>1.2797959194212893E-3</c:v>
                </c:pt>
                <c:pt idx="61">
                  <c:v>1.0358596059809599E-3</c:v>
                </c:pt>
                <c:pt idx="62">
                  <c:v>7.7133606149892842E-4</c:v>
                </c:pt>
                <c:pt idx="63">
                  <c:v>4.9309821013032717E-4</c:v>
                </c:pt>
                <c:pt idx="64">
                  <c:v>2.1084791634429223E-4</c:v>
                </c:pt>
                <c:pt idx="65">
                  <c:v>-6.3400280541969778E-5</c:v>
                </c:pt>
                <c:pt idx="66">
                  <c:v>-3.1646711816435413E-4</c:v>
                </c:pt>
                <c:pt idx="67">
                  <c:v>-5.356874665771727E-4</c:v>
                </c:pt>
                <c:pt idx="68">
                  <c:v>-7.1079494487413797E-4</c:v>
                </c:pt>
                <c:pt idx="69">
                  <c:v>-8.3553214454923364E-4</c:v>
                </c:pt>
                <c:pt idx="70">
                  <c:v>-9.0852534844998445E-4</c:v>
                </c:pt>
                <c:pt idx="71">
                  <c:v>-9.3318037729694936E-4</c:v>
                </c:pt>
                <c:pt idx="72">
                  <c:v>-9.1668099156905214E-4</c:v>
                </c:pt>
                <c:pt idx="73">
                  <c:v>-8.6844550807674281E-4</c:v>
                </c:pt>
                <c:pt idx="74">
                  <c:v>-7.9850051604024586E-4</c:v>
                </c:pt>
                <c:pt idx="75">
                  <c:v>3.1353109842946481E-4</c:v>
                </c:pt>
                <c:pt idx="76">
                  <c:v>1.4765697452645554E-4</c:v>
                </c:pt>
                <c:pt idx="77">
                  <c:v>-2.8391056567045325E-5</c:v>
                </c:pt>
                <c:pt idx="78">
                  <c:v>-2.0862348257466579E-4</c:v>
                </c:pt>
                <c:pt idx="79">
                  <c:v>-3.8524022508035216E-4</c:v>
                </c:pt>
                <c:pt idx="80">
                  <c:v>-5.4923581262933396E-4</c:v>
                </c:pt>
                <c:pt idx="81">
                  <c:v>-6.9143690241091349E-4</c:v>
                </c:pt>
                <c:pt idx="82">
                  <c:v>-8.038194770474405E-4</c:v>
                </c:pt>
                <c:pt idx="83">
                  <c:v>-8.8080461861039794E-4</c:v>
                </c:pt>
                <c:pt idx="84">
                  <c:v>-9.2017301515578964E-4</c:v>
                </c:pt>
                <c:pt idx="85">
                  <c:v>-9.2332478471757184E-4</c:v>
                </c:pt>
                <c:pt idx="86">
                  <c:v>-8.9482104197902146E-4</c:v>
                </c:pt>
                <c:pt idx="87">
                  <c:v>-8.413790872028315E-4</c:v>
                </c:pt>
                <c:pt idx="88">
                  <c:v>-7.7064148364502927E-4</c:v>
                </c:pt>
                <c:pt idx="89">
                  <c:v>-6.9004565187480438E-4</c:v>
                </c:pt>
                <c:pt idx="90">
                  <c:v>-7.7055899058997568E-4</c:v>
                </c:pt>
                <c:pt idx="91">
                  <c:v>-8.2404071035568904E-4</c:v>
                </c:pt>
                <c:pt idx="92">
                  <c:v>-8.7634655915636017E-4</c:v>
                </c:pt>
                <c:pt idx="93">
                  <c:v>-9.2393956062331029E-4</c:v>
                </c:pt>
                <c:pt idx="94">
                  <c:v>-9.6275482728280792E-4</c:v>
                </c:pt>
                <c:pt idx="95">
                  <c:v>-9.8866198864833166E-4</c:v>
                </c:pt>
                <c:pt idx="96">
                  <c:v>-9.9808507316545558E-4</c:v>
                </c:pt>
                <c:pt idx="97">
                  <c:v>-9.8865078383436611E-4</c:v>
                </c:pt>
                <c:pt idx="98">
                  <c:v>-9.5968753575270682E-4</c:v>
                </c:pt>
                <c:pt idx="99">
                  <c:v>-9.1241539661357507E-4</c:v>
                </c:pt>
                <c:pt idx="100">
                  <c:v>-8.497573377690415E-4</c:v>
                </c:pt>
                <c:pt idx="101">
                  <c:v>-7.758276682610088E-4</c:v>
                </c:pt>
                <c:pt idx="102">
                  <c:v>-6.9525340473663988E-4</c:v>
                </c:pt>
                <c:pt idx="103">
                  <c:v>-6.1251405969375838E-4</c:v>
                </c:pt>
                <c:pt idx="104">
                  <c:v>-5.3144299704133147E-4</c:v>
                </c:pt>
                <c:pt idx="105">
                  <c:v>-1.9490907432473392E-3</c:v>
                </c:pt>
                <c:pt idx="106">
                  <c:v>-1.8445906058541794E-3</c:v>
                </c:pt>
                <c:pt idx="107">
                  <c:v>-1.7283518601320935E-3</c:v>
                </c:pt>
                <c:pt idx="108">
                  <c:v>-1.6017010993731873E-3</c:v>
                </c:pt>
                <c:pt idx="109">
                  <c:v>-1.4667955161016266E-3</c:v>
                </c:pt>
                <c:pt idx="110">
                  <c:v>-1.3265407516627192E-3</c:v>
                </c:pt>
                <c:pt idx="111">
                  <c:v>-1.1843753266891355E-3</c:v>
                </c:pt>
                <c:pt idx="112">
                  <c:v>-1.0439467635183775E-3</c:v>
                </c:pt>
                <c:pt idx="113">
                  <c:v>-9.0874016510955613E-4</c:v>
                </c:pt>
                <c:pt idx="114">
                  <c:v>-7.8173780385082381E-4</c:v>
                </c:pt>
                <c:pt idx="115">
                  <c:v>-6.6517859436387994E-4</c:v>
                </c:pt>
                <c:pt idx="116">
                  <c:v>-5.6045354081746268E-4</c:v>
                </c:pt>
                <c:pt idx="117">
                  <c:v>-4.6813307354875988E-4</c:v>
                </c:pt>
                <c:pt idx="118">
                  <c:v>-3.8809153985752687E-4</c:v>
                </c:pt>
                <c:pt idx="119">
                  <c:v>-3.1968177674635001E-4</c:v>
                </c:pt>
                <c:pt idx="120">
                  <c:v>-3.1756212377569426E-3</c:v>
                </c:pt>
                <c:pt idx="121">
                  <c:v>-2.8553278077598776E-3</c:v>
                </c:pt>
                <c:pt idx="122">
                  <c:v>-2.5168892210309934E-3</c:v>
                </c:pt>
                <c:pt idx="123">
                  <c:v>-2.1698097375466574E-3</c:v>
                </c:pt>
                <c:pt idx="124">
                  <c:v>-1.8253904719003344E-3</c:v>
                </c:pt>
                <c:pt idx="125">
                  <c:v>-1.4955332064356952E-3</c:v>
                </c:pt>
                <c:pt idx="126">
                  <c:v>-1.1912552331141413E-3</c:v>
                </c:pt>
                <c:pt idx="127">
                  <c:v>-9.2125843739854218E-4</c:v>
                </c:pt>
                <c:pt idx="128">
                  <c:v>-6.9092063308850982E-4</c:v>
                </c:pt>
                <c:pt idx="129">
                  <c:v>-5.0195324557122944E-4</c:v>
                </c:pt>
                <c:pt idx="130">
                  <c:v>-3.5274830990239536E-4</c:v>
                </c:pt>
                <c:pt idx="131">
                  <c:v>-2.3922672829757019E-4</c:v>
                </c:pt>
                <c:pt idx="132">
                  <c:v>-1.5589173872365691E-4</c:v>
                </c:pt>
                <c:pt idx="133">
                  <c:v>-9.6810858015938805E-5</c:v>
                </c:pt>
                <c:pt idx="134">
                  <c:v>-5.6353149859411644E-5</c:v>
                </c:pt>
                <c:pt idx="135">
                  <c:v>-4.3732533215852243E-3</c:v>
                </c:pt>
                <c:pt idx="136">
                  <c:v>-3.7682227166548898E-3</c:v>
                </c:pt>
                <c:pt idx="137">
                  <c:v>-3.1484426052497128E-3</c:v>
                </c:pt>
                <c:pt idx="138">
                  <c:v>-2.5355282518848554E-3</c:v>
                </c:pt>
                <c:pt idx="139">
                  <c:v>-1.9526080374792087E-3</c:v>
                </c:pt>
                <c:pt idx="140">
                  <c:v>-1.4213968469167781E-3</c:v>
                </c:pt>
                <c:pt idx="141">
                  <c:v>-9.5921946509935907E-4</c:v>
                </c:pt>
                <c:pt idx="142">
                  <c:v>-5.7675900592624174E-4</c:v>
                </c:pt>
                <c:pt idx="143">
                  <c:v>-2.7712317129768849E-4</c:v>
                </c:pt>
                <c:pt idx="144">
                  <c:v>-5.6389206213758314E-5</c:v>
                </c:pt>
                <c:pt idx="145">
                  <c:v>9.468654915423258E-5</c:v>
                </c:pt>
                <c:pt idx="146">
                  <c:v>1.8840467879988054E-4</c:v>
                </c:pt>
                <c:pt idx="147">
                  <c:v>2.3793360958057619E-4</c:v>
                </c:pt>
                <c:pt idx="148">
                  <c:v>2.5562747148244469E-4</c:v>
                </c:pt>
                <c:pt idx="149">
                  <c:v>2.5201273980091088E-4</c:v>
                </c:pt>
                <c:pt idx="150">
                  <c:v>-5.4283152742939933E-3</c:v>
                </c:pt>
                <c:pt idx="151">
                  <c:v>-4.4631310735088192E-3</c:v>
                </c:pt>
                <c:pt idx="152">
                  <c:v>-3.504678547043838E-3</c:v>
                </c:pt>
                <c:pt idx="153">
                  <c:v>-2.590326877859539E-3</c:v>
                </c:pt>
                <c:pt idx="154">
                  <c:v>-1.7561816199123115E-3</c:v>
                </c:pt>
                <c:pt idx="155">
                  <c:v>-1.0320791861104794E-3</c:v>
                </c:pt>
                <c:pt idx="156">
                  <c:v>-4.3747274294503313E-4</c:v>
                </c:pt>
                <c:pt idx="157">
                  <c:v>2.0674480759375058E-5</c:v>
                </c:pt>
                <c:pt idx="158">
                  <c:v>3.4750947514794461E-4</c:v>
                </c:pt>
                <c:pt idx="159">
                  <c:v>5.5776254646744405E-4</c:v>
                </c:pt>
                <c:pt idx="160">
                  <c:v>6.7201856311127628E-4</c:v>
                </c:pt>
                <c:pt idx="161">
                  <c:v>7.1288704120675561E-4</c:v>
                </c:pt>
                <c:pt idx="162">
                  <c:v>7.0191128023866511E-4</c:v>
                </c:pt>
                <c:pt idx="163">
                  <c:v>6.5760371292844511E-4</c:v>
                </c:pt>
                <c:pt idx="164">
                  <c:v>5.9458390142252959E-4</c:v>
                </c:pt>
                <c:pt idx="165">
                  <c:v>-6.1875693522566166E-3</c:v>
                </c:pt>
                <c:pt idx="166">
                  <c:v>-4.7901404746184539E-3</c:v>
                </c:pt>
                <c:pt idx="167">
                  <c:v>-3.449525851291213E-3</c:v>
                </c:pt>
                <c:pt idx="168">
                  <c:v>-2.2204408979131784E-3</c:v>
                </c:pt>
                <c:pt idx="169">
                  <c:v>-1.1497137860647655E-3</c:v>
                </c:pt>
                <c:pt idx="170">
                  <c:v>-2.6963438124205652E-4</c:v>
                </c:pt>
                <c:pt idx="171">
                  <c:v>4.0599081477754595E-4</c:v>
                </c:pt>
                <c:pt idx="172">
                  <c:v>8.8207924313277175E-4</c:v>
                </c:pt>
                <c:pt idx="173">
                  <c:v>1.1790389740156115E-3</c:v>
                </c:pt>
                <c:pt idx="174">
                  <c:v>1.3273368361645943E-3</c:v>
                </c:pt>
                <c:pt idx="175">
                  <c:v>1.3615543072322822E-3</c:v>
                </c:pt>
                <c:pt idx="176">
                  <c:v>1.3153466492901167E-3</c:v>
                </c:pt>
                <c:pt idx="177">
                  <c:v>1.2180619156230144E-3</c:v>
                </c:pt>
                <c:pt idx="178">
                  <c:v>1.0931069962007989E-3</c:v>
                </c:pt>
                <c:pt idx="179">
                  <c:v>9.5770909303638518E-4</c:v>
                </c:pt>
                <c:pt idx="180">
                  <c:v>-6.4620836214253075E-3</c:v>
                </c:pt>
                <c:pt idx="181">
                  <c:v>-4.579490059784419E-3</c:v>
                </c:pt>
                <c:pt idx="182">
                  <c:v>-2.8433975506292342E-3</c:v>
                </c:pt>
                <c:pt idx="183">
                  <c:v>-1.3228785283345701E-3</c:v>
                </c:pt>
                <c:pt idx="184">
                  <c:v>-6.7845008034694843E-5</c:v>
                </c:pt>
                <c:pt idx="185">
                  <c:v>8.9749419429629995E-4</c:v>
                </c:pt>
                <c:pt idx="186">
                  <c:v>1.5760340601564948E-3</c:v>
                </c:pt>
                <c:pt idx="187">
                  <c:v>1.9939937399824359E-3</c:v>
                </c:pt>
                <c:pt idx="188">
                  <c:v>2.1935386900038267E-3</c:v>
                </c:pt>
                <c:pt idx="189">
                  <c:v>2.2241915565812675E-3</c:v>
                </c:pt>
                <c:pt idx="190">
                  <c:v>2.135209341326938E-3</c:v>
                </c:pt>
                <c:pt idx="191">
                  <c:v>1.9702250351851802E-3</c:v>
                </c:pt>
                <c:pt idx="192">
                  <c:v>1.7644527097648854E-3</c:v>
                </c:pt>
                <c:pt idx="193">
                  <c:v>1.5440398607069472E-3</c:v>
                </c:pt>
                <c:pt idx="194">
                  <c:v>1.3268432703057442E-3</c:v>
                </c:pt>
                <c:pt idx="195">
                  <c:v>-6.0407377147768671E-3</c:v>
                </c:pt>
                <c:pt idx="196">
                  <c:v>-3.6603537648236539E-3</c:v>
                </c:pt>
                <c:pt idx="197">
                  <c:v>-1.5638487275166923E-3</c:v>
                </c:pt>
                <c:pt idx="198">
                  <c:v>1.7555356854703774E-4</c:v>
                </c:pt>
                <c:pt idx="199">
                  <c:v>1.5190122450228216E-3</c:v>
                </c:pt>
                <c:pt idx="200">
                  <c:v>2.4652599514176643E-3</c:v>
                </c:pt>
                <c:pt idx="201">
                  <c:v>3.046472954085111E-3</c:v>
                </c:pt>
                <c:pt idx="202">
                  <c:v>3.3186752374847472E-3</c:v>
                </c:pt>
                <c:pt idx="203">
                  <c:v>3.3498887266807387E-3</c:v>
                </c:pt>
                <c:pt idx="204">
                  <c:v>3.2091820935136184E-3</c:v>
                </c:pt>
                <c:pt idx="205">
                  <c:v>2.9586611234404536E-3</c:v>
                </c:pt>
                <c:pt idx="206">
                  <c:v>2.6490364221871676E-3</c:v>
                </c:pt>
                <c:pt idx="207">
                  <c:v>2.3183193287128478E-3</c:v>
                </c:pt>
                <c:pt idx="208">
                  <c:v>1.9926740329325732E-3</c:v>
                </c:pt>
                <c:pt idx="209">
                  <c:v>1.6884117800068932E-3</c:v>
                </c:pt>
                <c:pt idx="210">
                  <c:v>-4.7146770715684738E-3</c:v>
                </c:pt>
                <c:pt idx="211">
                  <c:v>-1.8871944539018415E-3</c:v>
                </c:pt>
                <c:pt idx="212">
                  <c:v>4.7079033185770669E-4</c:v>
                </c:pt>
                <c:pt idx="213">
                  <c:v>2.3007452996068878E-3</c:v>
                </c:pt>
                <c:pt idx="214">
                  <c:v>3.5947076661191346E-3</c:v>
                </c:pt>
                <c:pt idx="215">
                  <c:v>4.3910293323516925E-3</c:v>
                </c:pt>
                <c:pt idx="216">
                  <c:v>4.7622361631551868E-3</c:v>
                </c:pt>
                <c:pt idx="217">
                  <c:v>4.7991823535826761E-3</c:v>
                </c:pt>
                <c:pt idx="218">
                  <c:v>4.5958763935289859E-3</c:v>
                </c:pt>
                <c:pt idx="219">
                  <c:v>4.2380074794898803E-3</c:v>
                </c:pt>
                <c:pt idx="220">
                  <c:v>3.7962962906168407E-3</c:v>
                </c:pt>
                <c:pt idx="221">
                  <c:v>3.3242293658846123E-3</c:v>
                </c:pt>
                <c:pt idx="222">
                  <c:v>2.8589162182470762E-3</c:v>
                </c:pt>
                <c:pt idx="223">
                  <c:v>2.423672861431081E-3</c:v>
                </c:pt>
                <c:pt idx="224">
                  <c:v>2.031206182608214E-3</c:v>
                </c:pt>
                <c:pt idx="225">
                  <c:v>-2.3106659350329295E-3</c:v>
                </c:pt>
                <c:pt idx="226">
                  <c:v>8.3105348173795335E-4</c:v>
                </c:pt>
                <c:pt idx="227">
                  <c:v>3.2807201226408012E-3</c:v>
                </c:pt>
                <c:pt idx="228">
                  <c:v>5.0206611018488445E-3</c:v>
                </c:pt>
                <c:pt idx="229">
                  <c:v>6.0957401263106448E-3</c:v>
                </c:pt>
                <c:pt idx="230">
                  <c:v>6.5982654303855526E-3</c:v>
                </c:pt>
                <c:pt idx="231">
                  <c:v>6.647252917759694E-3</c:v>
                </c:pt>
                <c:pt idx="232">
                  <c:v>6.3679434724330797E-3</c:v>
                </c:pt>
                <c:pt idx="233">
                  <c:v>5.8758783182861762E-3</c:v>
                </c:pt>
                <c:pt idx="234">
                  <c:v>5.2673271571626046E-3</c:v>
                </c:pt>
                <c:pt idx="235">
                  <c:v>4.6156877127503382E-3</c:v>
                </c:pt>
                <c:pt idx="236">
                  <c:v>3.9722590313036044E-3</c:v>
                </c:pt>
                <c:pt idx="237">
                  <c:v>3.3695167162486328E-3</c:v>
                </c:pt>
                <c:pt idx="238">
                  <c:v>2.825333992930168E-3</c:v>
                </c:pt>
                <c:pt idx="239">
                  <c:v>2.3471210841303769E-3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E95-4F9C-A49D-D132FC134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9499344"/>
        <c:axId val="1"/>
      </c:scatterChart>
      <c:valAx>
        <c:axId val="689499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"/>
        <c:crossesAt val="0"/>
        <c:crossBetween val="midCat"/>
        <c:majorUnit val="1"/>
        <c:minorUnit val="1"/>
      </c:valAx>
      <c:valAx>
        <c:axId val="1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6894993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'Non-competitive'!$X$21:$X$260</c:f>
              <c:numCache>
                <c:formatCode>General</c:formatCode>
                <c:ptCount val="240"/>
                <c:pt idx="0">
                  <c:v>13.636363636363631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12.056514913657766</c:v>
                </c:pt>
                <c:pt idx="5">
                  <c:v>11.492704826038159</c:v>
                </c:pt>
                <c:pt idx="6">
                  <c:v>10.858001237076961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8.5957025422089295</c:v>
                </c:pt>
                <c:pt idx="10">
                  <c:v>7.7666984258113709</c:v>
                </c:pt>
                <c:pt idx="11">
                  <c:v>6.931117387333301</c:v>
                </c:pt>
                <c:pt idx="12">
                  <c:v>6.109503010449167</c:v>
                </c:pt>
                <c:pt idx="13">
                  <c:v>5.3210558298418222</c:v>
                </c:pt>
                <c:pt idx="14">
                  <c:v>4.5819200275316785</c:v>
                </c:pt>
                <c:pt idx="15">
                  <c:v>13.229483335473507</c:v>
                </c:pt>
                <c:pt idx="16">
                  <c:v>12.850289150718007</c:v>
                </c:pt>
                <c:pt idx="17">
                  <c:v>12.405807501065595</c:v>
                </c:pt>
                <c:pt idx="18">
                  <c:v>11.891653528026701</c:v>
                </c:pt>
                <c:pt idx="19">
                  <c:v>11.305940522438981</c:v>
                </c:pt>
                <c:pt idx="20">
                  <c:v>10.650230757945636</c:v>
                </c:pt>
                <c:pt idx="21">
                  <c:v>9.9303206989454864</c:v>
                </c:pt>
                <c:pt idx="22">
                  <c:v>9.1566340626958276</c:v>
                </c:pt>
                <c:pt idx="23">
                  <c:v>8.344015162968498</c:v>
                </c:pt>
                <c:pt idx="24">
                  <c:v>7.5108170856996024</c:v>
                </c:pt>
                <c:pt idx="25">
                  <c:v>6.6773519204436456</c:v>
                </c:pt>
                <c:pt idx="26">
                  <c:v>5.8639576551556321</c:v>
                </c:pt>
                <c:pt idx="27">
                  <c:v>5.0890598792798167</c:v>
                </c:pt>
                <c:pt idx="28">
                  <c:v>4.3676081630361505</c:v>
                </c:pt>
                <c:pt idx="29">
                  <c:v>3.7101460529194172</c:v>
                </c:pt>
                <c:pt idx="30">
                  <c:v>13.131529059732367</c:v>
                </c:pt>
                <c:pt idx="31">
                  <c:v>12.734947730397778</c:v>
                </c:pt>
                <c:pt idx="32">
                  <c:v>12.271681079064933</c:v>
                </c:pt>
                <c:pt idx="33">
                  <c:v>11.737933957260276</c:v>
                </c:pt>
                <c:pt idx="34">
                  <c:v>11.132675258500237</c:v>
                </c:pt>
                <c:pt idx="35">
                  <c:v>10.45856419089974</c:v>
                </c:pt>
                <c:pt idx="36">
                  <c:v>9.722650938693647</c:v>
                </c:pt>
                <c:pt idx="37">
                  <c:v>8.9366229589646355</c:v>
                </c:pt>
                <c:pt idx="38">
                  <c:v>8.1164088418431639</c:v>
                </c:pt>
                <c:pt idx="39">
                  <c:v>7.2810763010472588</c:v>
                </c:pt>
                <c:pt idx="40">
                  <c:v>6.4511447347411348</c:v>
                </c:pt>
                <c:pt idx="41">
                  <c:v>5.6466104734594706</c:v>
                </c:pt>
                <c:pt idx="42">
                  <c:v>4.8850767168043854</c:v>
                </c:pt>
                <c:pt idx="43">
                  <c:v>4.1803454854312205</c:v>
                </c:pt>
                <c:pt idx="44">
                  <c:v>3.5416824728264564</c:v>
                </c:pt>
                <c:pt idx="45">
                  <c:v>13.011107350435086</c:v>
                </c:pt>
                <c:pt idx="46">
                  <c:v>12.593650372807305</c:v>
                </c:pt>
                <c:pt idx="47">
                  <c:v>12.108047127935007</c:v>
                </c:pt>
                <c:pt idx="48">
                  <c:v>11.551284297911911</c:v>
                </c:pt>
                <c:pt idx="49">
                  <c:v>10.923421383798091</c:v>
                </c:pt>
                <c:pt idx="50">
                  <c:v>10.228468766310893</c:v>
                </c:pt>
                <c:pt idx="51">
                  <c:v>9.4749670771940977</c:v>
                </c:pt>
                <c:pt idx="52">
                  <c:v>8.6760433268516675</c:v>
                </c:pt>
                <c:pt idx="53">
                  <c:v>7.8487868595730657</c:v>
                </c:pt>
                <c:pt idx="54">
                  <c:v>7.0129367668991893</c:v>
                </c:pt>
                <c:pt idx="55">
                  <c:v>6.1890628305458018</c:v>
                </c:pt>
                <c:pt idx="56">
                  <c:v>5.3965806179659337</c:v>
                </c:pt>
                <c:pt idx="57">
                  <c:v>4.651996122499888</c:v>
                </c:pt>
                <c:pt idx="58">
                  <c:v>3.9676998914714923</c:v>
                </c:pt>
                <c:pt idx="59">
                  <c:v>3.3514611398555374</c:v>
                </c:pt>
                <c:pt idx="60">
                  <c:v>12.863650909596135</c:v>
                </c:pt>
                <c:pt idx="61">
                  <c:v>12.421377597399996</c:v>
                </c:pt>
                <c:pt idx="62">
                  <c:v>11.909540786136496</c:v>
                </c:pt>
                <c:pt idx="63">
                  <c:v>11.326157014421755</c:v>
                </c:pt>
                <c:pt idx="64">
                  <c:v>10.672662258177567</c:v>
                </c:pt>
                <c:pt idx="65">
                  <c:v>9.9547060078987872</c:v>
                </c:pt>
                <c:pt idx="66">
                  <c:v>9.1825607021848228</c:v>
                </c:pt>
                <c:pt idx="67">
                  <c:v>8.3709370648423036</c:v>
                </c:pt>
                <c:pt idx="68">
                  <c:v>7.5380952660151577</c:v>
                </c:pt>
                <c:pt idx="69">
                  <c:v>6.7043128673042691</c:v>
                </c:pt>
                <c:pt idx="70">
                  <c:v>5.8899586332103793</c:v>
                </c:pt>
                <c:pt idx="71">
                  <c:v>5.113548060505801</c:v>
                </c:pt>
                <c:pt idx="72">
                  <c:v>4.3901625438930338</c:v>
                </c:pt>
                <c:pt idx="73">
                  <c:v>3.7304965161168209</c:v>
                </c:pt>
                <c:pt idx="74">
                  <c:v>3.1406110611900919</c:v>
                </c:pt>
                <c:pt idx="75">
                  <c:v>12.683964790899816</c:v>
                </c:pt>
                <c:pt idx="76">
                  <c:v>12.212553075630407</c:v>
                </c:pt>
                <c:pt idx="77">
                  <c:v>11.670377128416446</c:v>
                </c:pt>
                <c:pt idx="78">
                  <c:v>11.056794529234148</c:v>
                </c:pt>
                <c:pt idx="79">
                  <c:v>10.374951753980362</c:v>
                </c:pt>
                <c:pt idx="80">
                  <c:v>9.6324431800662129</c:v>
                </c:pt>
                <c:pt idx="81">
                  <c:v>8.8414898601155656</c:v>
                </c:pt>
                <c:pt idx="82">
                  <c:v>8.0184603686702793</c:v>
                </c:pt>
                <c:pt idx="83">
                  <c:v>7.1826898092856775</c:v>
                </c:pt>
                <c:pt idx="84">
                  <c:v>6.3547402181714467</c:v>
                </c:pt>
                <c:pt idx="85">
                  <c:v>5.5544172212633773</c:v>
                </c:pt>
                <c:pt idx="86">
                  <c:v>4.7989378149166351</c:v>
                </c:pt>
                <c:pt idx="87">
                  <c:v>4.1015941914933034</c:v>
                </c:pt>
                <c:pt idx="88">
                  <c:v>3.4711027516513022</c:v>
                </c:pt>
                <c:pt idx="89">
                  <c:v>2.9116367385893978</c:v>
                </c:pt>
                <c:pt idx="90">
                  <c:v>12.466295229202256</c:v>
                </c:pt>
                <c:pt idx="91">
                  <c:v>11.961193031720541</c:v>
                </c:pt>
                <c:pt idx="92">
                  <c:v>11.38459968419704</c:v>
                </c:pt>
                <c:pt idx="93">
                  <c:v>10.737588345917187</c:v>
                </c:pt>
                <c:pt idx="94">
                  <c:v>10.025383177696218</c:v>
                </c:pt>
                <c:pt idx="95">
                  <c:v>9.257815129665973</c:v>
                </c:pt>
                <c:pt idx="96">
                  <c:v>8.4492005989081775</c:v>
                </c:pt>
                <c:pt idx="97">
                  <c:v>7.6175198569616844</c:v>
                </c:pt>
                <c:pt idx="98">
                  <c:v>6.7829380938113442</c:v>
                </c:pt>
                <c:pt idx="99">
                  <c:v>5.965901700491731</c:v>
                </c:pt>
                <c:pt idx="100">
                  <c:v>5.1851782068116563</c:v>
                </c:pt>
                <c:pt idx="101">
                  <c:v>4.4562269789973694</c:v>
                </c:pt>
                <c:pt idx="102">
                  <c:v>3.7901802992623943</c:v>
                </c:pt>
                <c:pt idx="103">
                  <c:v>3.1935317195219377</c:v>
                </c:pt>
                <c:pt idx="104">
                  <c:v>2.6684490653805009</c:v>
                </c:pt>
                <c:pt idx="105">
                  <c:v>12.204493536800637</c:v>
                </c:pt>
                <c:pt idx="106">
                  <c:v>11.661178537307874</c:v>
                </c:pt>
                <c:pt idx="107">
                  <c:v>11.046475069805222</c:v>
                </c:pt>
                <c:pt idx="108">
                  <c:v>10.363596141287701</c:v>
                </c:pt>
                <c:pt idx="109">
                  <c:v>9.6202098408271493</c:v>
                </c:pt>
                <c:pt idx="110">
                  <c:v>8.8286087955368817</c:v>
                </c:pt>
                <c:pt idx="111">
                  <c:v>8.0052197496564759</c:v>
                </c:pt>
                <c:pt idx="112">
                  <c:v>7.1694120524699487</c:v>
                </c:pt>
                <c:pt idx="113">
                  <c:v>6.3417513567912511</c:v>
                </c:pt>
                <c:pt idx="114">
                  <c:v>5.5420155469566028</c:v>
                </c:pt>
                <c:pt idx="115">
                  <c:v>4.7873680101125702</c:v>
                </c:pt>
                <c:pt idx="116">
                  <c:v>4.0910313780592231</c:v>
                </c:pt>
                <c:pt idx="117">
                  <c:v>3.4616479051086091</c:v>
                </c:pt>
                <c:pt idx="118">
                  <c:v>2.9033220394987054</c:v>
                </c:pt>
                <c:pt idx="119">
                  <c:v>2.4161906941864748</c:v>
                </c:pt>
                <c:pt idx="120">
                  <c:v>11.892309103434544</c:v>
                </c:pt>
                <c:pt idx="121">
                  <c:v>11.306681262915706</c:v>
                </c:pt>
                <c:pt idx="122">
                  <c:v>10.651052405908873</c:v>
                </c:pt>
                <c:pt idx="123">
                  <c:v>9.9312136134020434</c:v>
                </c:pt>
                <c:pt idx="124">
                  <c:v>9.1575830731469257</c:v>
                </c:pt>
                <c:pt idx="125">
                  <c:v>8.345000229855275</c:v>
                </c:pt>
                <c:pt idx="126">
                  <c:v>7.5118148003592626</c:v>
                </c:pt>
                <c:pt idx="127">
                  <c:v>6.6783376481125929</c:v>
                </c:pt>
                <c:pt idx="128">
                  <c:v>5.8649079236826571</c:v>
                </c:pt>
                <c:pt idx="129">
                  <c:v>5.0899545347029793</c:v>
                </c:pt>
                <c:pt idx="130">
                  <c:v>4.3684318905753869</c:v>
                </c:pt>
                <c:pt idx="131">
                  <c:v>3.7108890606599685</c:v>
                </c:pt>
                <c:pt idx="132">
                  <c:v>3.1232447803852406</c:v>
                </c:pt>
                <c:pt idx="133">
                  <c:v>2.6071667571879411</c:v>
                </c:pt>
                <c:pt idx="134">
                  <c:v>2.1608493330630703</c:v>
                </c:pt>
                <c:pt idx="135">
                  <c:v>11.52384194252971</c:v>
                </c:pt>
                <c:pt idx="136">
                  <c:v>10.892759387324176</c:v>
                </c:pt>
                <c:pt idx="137">
                  <c:v>10.194879033839154</c:v>
                </c:pt>
                <c:pt idx="138">
                  <c:v>9.4389568742531242</c:v>
                </c:pt>
                <c:pt idx="139">
                  <c:v>8.6383221720396577</c:v>
                </c:pt>
                <c:pt idx="140">
                  <c:v>7.8102204056089004</c:v>
                </c:pt>
                <c:pt idx="141">
                  <c:v>6.9744718194559026</c:v>
                </c:pt>
                <c:pt idx="142">
                  <c:v>6.1516363100733695</c:v>
                </c:pt>
                <c:pt idx="143">
                  <c:v>5.3610305143447556</c:v>
                </c:pt>
                <c:pt idx="144">
                  <c:v>4.6189918265080525</c:v>
                </c:pt>
                <c:pt idx="145">
                  <c:v>3.9377030364118033</c:v>
                </c:pt>
                <c:pt idx="146">
                  <c:v>3.3247191869658712</c:v>
                </c:pt>
                <c:pt idx="147">
                  <c:v>2.7831513034222577</c:v>
                </c:pt>
                <c:pt idx="148">
                  <c:v>2.3123285108568972</c:v>
                </c:pt>
                <c:pt idx="149">
                  <c:v>1.9087103467351616</c:v>
                </c:pt>
                <c:pt idx="150">
                  <c:v>11.094169587183101</c:v>
                </c:pt>
                <c:pt idx="151">
                  <c:v>10.416110250520802</c:v>
                </c:pt>
                <c:pt idx="152">
                  <c:v>9.6768190558898297</c:v>
                </c:pt>
                <c:pt idx="153">
                  <c:v>8.888255822234882</c:v>
                </c:pt>
                <c:pt idx="154">
                  <c:v>8.0665750989739013</c:v>
                </c:pt>
                <c:pt idx="155">
                  <c:v>7.2309837223197952</c:v>
                </c:pt>
                <c:pt idx="156">
                  <c:v>6.4020262823569949</c:v>
                </c:pt>
                <c:pt idx="157">
                  <c:v>5.5996052962512781</c:v>
                </c:pt>
                <c:pt idx="158">
                  <c:v>4.8411297833285749</c:v>
                </c:pt>
                <c:pt idx="159">
                  <c:v>4.1401434501819043</c:v>
                </c:pt>
                <c:pt idx="160">
                  <c:v>3.5056323722059806</c:v>
                </c:pt>
                <c:pt idx="161">
                  <c:v>2.9420211593086147</c:v>
                </c:pt>
                <c:pt idx="162">
                  <c:v>2.4497116405218229</c:v>
                </c:pt>
                <c:pt idx="163">
                  <c:v>2.025942305053666</c:v>
                </c:pt>
                <c:pt idx="164">
                  <c:v>1.6657500232666673</c:v>
                </c:pt>
                <c:pt idx="165">
                  <c:v>10.60013046314416</c:v>
                </c:pt>
                <c:pt idx="166">
                  <c:v>9.8759179539123814</c:v>
                </c:pt>
                <c:pt idx="167">
                  <c:v>9.0988626421697276</c:v>
                </c:pt>
                <c:pt idx="168">
                  <c:v>8.2841022236973085</c:v>
                </c:pt>
                <c:pt idx="169">
                  <c:v>7.4501902843071397</c:v>
                </c:pt>
                <c:pt idx="170">
                  <c:v>6.6175081608643058</c:v>
                </c:pt>
                <c:pt idx="171">
                  <c:v>5.8063179473758808</c:v>
                </c:pt>
                <c:pt idx="172">
                  <c:v>5.0348394030772763</c:v>
                </c:pt>
                <c:pt idx="173">
                  <c:v>4.3177255880968195</c:v>
                </c:pt>
                <c:pt idx="174">
                  <c:v>3.6651839155048727</c:v>
                </c:pt>
                <c:pt idx="175">
                  <c:v>3.0828008958460162</c:v>
                </c:pt>
                <c:pt idx="176">
                  <c:v>2.5719585308499187</c:v>
                </c:pt>
                <c:pt idx="177">
                  <c:v>2.1306321242543191</c:v>
                </c:pt>
                <c:pt idx="178">
                  <c:v>1.7543438509476841</c:v>
                </c:pt>
                <c:pt idx="179">
                  <c:v>1.437090424074561</c:v>
                </c:pt>
                <c:pt idx="180">
                  <c:v>10.041194644696187</c:v>
                </c:pt>
                <c:pt idx="181">
                  <c:v>9.2746730083234237</c:v>
                </c:pt>
                <c:pt idx="182">
                  <c:v>8.4667571234735401</c:v>
                </c:pt>
                <c:pt idx="183">
                  <c:v>7.6353624961761986</c:v>
                </c:pt>
                <c:pt idx="184">
                  <c:v>6.8006266603092422</c:v>
                </c:pt>
                <c:pt idx="185">
                  <c:v>5.9830109814379249</c:v>
                </c:pt>
                <c:pt idx="186">
                  <c:v>5.2013375835582716</c:v>
                </c:pt>
                <c:pt idx="187">
                  <c:v>4.4711495064407263</c:v>
                </c:pt>
                <c:pt idx="188">
                  <c:v>3.8036770556886084</c:v>
                </c:pt>
                <c:pt idx="189">
                  <c:v>3.2055113790051624</c:v>
                </c:pt>
                <c:pt idx="190">
                  <c:v>2.6789059499487342</c:v>
                </c:pt>
                <c:pt idx="191">
                  <c:v>2.2225100312459962</c:v>
                </c:pt>
                <c:pt idx="192">
                  <c:v>1.832305592457393</c:v>
                </c:pt>
                <c:pt idx="193">
                  <c:v>1.5025529564330569</c:v>
                </c:pt>
                <c:pt idx="194">
                  <c:v>1.2266164474059011</c:v>
                </c:pt>
                <c:pt idx="195">
                  <c:v>9.4202898550724612</c:v>
                </c:pt>
                <c:pt idx="196">
                  <c:v>8.6187845303867388</c:v>
                </c:pt>
                <c:pt idx="197">
                  <c:v>7.7902621722846428</c:v>
                </c:pt>
                <c:pt idx="198">
                  <c:v>6.9545834494288092</c:v>
                </c:pt>
                <c:pt idx="199">
                  <c:v>6.1323014556845381</c:v>
                </c:pt>
                <c:pt idx="200">
                  <c:v>5.3426801696343764</c:v>
                </c:pt>
                <c:pt idx="201">
                  <c:v>4.6019687659346449</c:v>
                </c:pt>
                <c:pt idx="202">
                  <c:v>3.9222421581367484</c:v>
                </c:pt>
                <c:pt idx="203">
                  <c:v>3.3109447545009361</c:v>
                </c:pt>
                <c:pt idx="204">
                  <c:v>2.7710880634394832</c:v>
                </c:pt>
                <c:pt idx="205">
                  <c:v>2.3019214792049163</c:v>
                </c:pt>
                <c:pt idx="206">
                  <c:v>1.8998478579153575</c:v>
                </c:pt>
                <c:pt idx="207">
                  <c:v>1.5593794011995707</c:v>
                </c:pt>
                <c:pt idx="208">
                  <c:v>1.2739920129910025</c:v>
                </c:pt>
                <c:pt idx="209">
                  <c:v>1.0368053671498028</c:v>
                </c:pt>
                <c:pt idx="210">
                  <c:v>8.7443946188340789</c:v>
                </c:pt>
                <c:pt idx="211">
                  <c:v>7.9187817258883229</c:v>
                </c:pt>
                <c:pt idx="212">
                  <c:v>7.0828603859250832</c:v>
                </c:pt>
                <c:pt idx="213">
                  <c:v>6.257207320130358</c:v>
                </c:pt>
                <c:pt idx="214">
                  <c:v>5.4614080192549626</c:v>
                </c:pt>
                <c:pt idx="215">
                  <c:v>4.7122679913627294</c:v>
                </c:pt>
                <c:pt idx="216">
                  <c:v>4.0225523203255422</c:v>
                </c:pt>
                <c:pt idx="217">
                  <c:v>3.4004200927141537</c:v>
                </c:pt>
                <c:pt idx="218">
                  <c:v>2.8495307629882891</c:v>
                </c:pt>
                <c:pt idx="219">
                  <c:v>2.3696567407990226</c:v>
                </c:pt>
                <c:pt idx="220">
                  <c:v>1.9575758294372341</c:v>
                </c:pt>
                <c:pt idx="221">
                  <c:v>1.6080319225435848</c:v>
                </c:pt>
                <c:pt idx="222">
                  <c:v>1.3146113652489879</c:v>
                </c:pt>
                <c:pt idx="223">
                  <c:v>1.0704521395133142</c:v>
                </c:pt>
                <c:pt idx="224">
                  <c:v>0.86876127650614909</c:v>
                </c:pt>
                <c:pt idx="225">
                  <c:v>8.0246913580246897</c:v>
                </c:pt>
                <c:pt idx="226">
                  <c:v>7.1889400921658977</c:v>
                </c:pt>
                <c:pt idx="227">
                  <c:v>6.3608562691131487</c:v>
                </c:pt>
                <c:pt idx="228">
                  <c:v>5.5602584094453107</c:v>
                </c:pt>
                <c:pt idx="229">
                  <c:v>4.8043886242240506</c:v>
                </c:pt>
                <c:pt idx="230">
                  <c:v>4.1065717899412855</c:v>
                </c:pt>
                <c:pt idx="231">
                  <c:v>3.4755592107410234</c:v>
                </c:pt>
                <c:pt idx="232">
                  <c:v>2.9155565614121866</c:v>
                </c:pt>
                <c:pt idx="233">
                  <c:v>2.4267842732775669</c:v>
                </c:pt>
                <c:pt idx="234">
                  <c:v>2.0063470377961976</c:v>
                </c:pt>
                <c:pt idx="235">
                  <c:v>1.6491957503497627</c:v>
                </c:pt>
                <c:pt idx="236">
                  <c:v>1.3490205872072305</c:v>
                </c:pt>
                <c:pt idx="237">
                  <c:v>1.0989838272045407</c:v>
                </c:pt>
                <c:pt idx="238">
                  <c:v>0.89226147416016199</c:v>
                </c:pt>
                <c:pt idx="239">
                  <c:v>0.72240348328728088</c:v>
                </c:pt>
              </c:numCache>
            </c:numRef>
          </c:xVal>
          <c:yVal>
            <c:numRef>
              <c:f>'Non-competitive'!$Y$21:$Y$260</c:f>
              <c:numCache>
                <c:formatCode>General</c:formatCode>
                <c:ptCount val="240"/>
                <c:pt idx="0">
                  <c:v>15.072543510080587</c:v>
                </c:pt>
                <c:pt idx="1">
                  <c:v>14.457206194395381</c:v>
                </c:pt>
                <c:pt idx="2">
                  <c:v>13.755257386682578</c:v>
                </c:pt>
                <c:pt idx="3">
                  <c:v>12.96819251797773</c:v>
                </c:pt>
                <c:pt idx="4">
                  <c:v>12.102568368246473</c:v>
                </c:pt>
                <c:pt idx="5">
                  <c:v>11.170530165615894</c:v>
                </c:pt>
                <c:pt idx="6">
                  <c:v>10.189630435530567</c:v>
                </c:pt>
                <c:pt idx="7">
                  <c:v>9.1817974876124069</c:v>
                </c:pt>
                <c:pt idx="8">
                  <c:v>8.1715152288324813</c:v>
                </c:pt>
                <c:pt idx="9">
                  <c:v>7.1835050253846049</c:v>
                </c:pt>
                <c:pt idx="10">
                  <c:v>6.240359973044562</c:v>
                </c:pt>
                <c:pt idx="11">
                  <c:v>5.3605977253076809</c:v>
                </c:pt>
                <c:pt idx="12">
                  <c:v>4.5574623088206403</c:v>
                </c:pt>
                <c:pt idx="13">
                  <c:v>3.838582268146089</c:v>
                </c:pt>
                <c:pt idx="14">
                  <c:v>3.2063772100033203</c:v>
                </c:pt>
                <c:pt idx="15">
                  <c:v>14.148049193030497</c:v>
                </c:pt>
                <c:pt idx="16">
                  <c:v>13.570454402423383</c:v>
                </c:pt>
                <c:pt idx="17">
                  <c:v>12.911560549778818</c:v>
                </c:pt>
                <c:pt idx="18">
                  <c:v>12.172771341899281</c:v>
                </c:pt>
                <c:pt idx="19">
                  <c:v>11.360241390011449</c:v>
                </c:pt>
                <c:pt idx="20">
                  <c:v>10.485370978671655</c:v>
                </c:pt>
                <c:pt idx="21">
                  <c:v>9.5646360260476335</c:v>
                </c:pt>
                <c:pt idx="22">
                  <c:v>8.618619839996045</c:v>
                </c:pt>
                <c:pt idx="23">
                  <c:v>7.6703045747918148</c:v>
                </c:pt>
                <c:pt idx="24">
                  <c:v>6.742895279058299</c:v>
                </c:pt>
                <c:pt idx="25">
                  <c:v>5.8575992712712948</c:v>
                </c:pt>
                <c:pt idx="26">
                  <c:v>5.0317984002485696</c:v>
                </c:pt>
                <c:pt idx="27">
                  <c:v>4.2779243528109756</c:v>
                </c:pt>
                <c:pt idx="28">
                  <c:v>3.6031377666883966</c:v>
                </c:pt>
                <c:pt idx="29">
                  <c:v>3.0097098388337189</c:v>
                </c:pt>
                <c:pt idx="30">
                  <c:v>13.934378329048327</c:v>
                </c:pt>
                <c:pt idx="31">
                  <c:v>13.365506661767743</c:v>
                </c:pt>
                <c:pt idx="32">
                  <c:v>12.716563751252814</c:v>
                </c:pt>
                <c:pt idx="33">
                  <c:v>11.988932104828892</c:v>
                </c:pt>
                <c:pt idx="34">
                  <c:v>11.188673383727902</c:v>
                </c:pt>
                <c:pt idx="35">
                  <c:v>10.327015699748113</c:v>
                </c:pt>
                <c:pt idx="36">
                  <c:v>9.4201861435601355</c:v>
                </c:pt>
                <c:pt idx="37">
                  <c:v>8.4884571636849522</c:v>
                </c:pt>
                <c:pt idx="38">
                  <c:v>7.5544638264920758</c:v>
                </c:pt>
                <c:pt idx="39">
                  <c:v>6.6410607264383215</c:v>
                </c:pt>
                <c:pt idx="40">
                  <c:v>5.7691348985455884</c:v>
                </c:pt>
                <c:pt idx="41">
                  <c:v>4.9558056823200189</c:v>
                </c:pt>
                <c:pt idx="42">
                  <c:v>4.2133170150752699</c:v>
                </c:pt>
                <c:pt idx="43">
                  <c:v>3.5487213910346878</c:v>
                </c:pt>
                <c:pt idx="44">
                  <c:v>2.9642557064070356</c:v>
                </c:pt>
                <c:pt idx="45">
                  <c:v>13.676197423712379</c:v>
                </c:pt>
                <c:pt idx="46">
                  <c:v>13.117866004343124</c:v>
                </c:pt>
                <c:pt idx="47">
                  <c:v>12.480946928992685</c:v>
                </c:pt>
                <c:pt idx="48">
                  <c:v>11.76679708942004</c:v>
                </c:pt>
                <c:pt idx="49">
                  <c:v>10.981365834334245</c:v>
                </c:pt>
                <c:pt idx="50">
                  <c:v>10.135673237255807</c:v>
                </c:pt>
                <c:pt idx="51">
                  <c:v>9.2456457277952353</c:v>
                </c:pt>
                <c:pt idx="52">
                  <c:v>8.3311801396459995</c:v>
                </c:pt>
                <c:pt idx="53">
                  <c:v>7.414492148962303</c:v>
                </c:pt>
                <c:pt idx="54">
                  <c:v>6.518012892494518</c:v>
                </c:pt>
                <c:pt idx="55">
                  <c:v>5.6622424031691239</c:v>
                </c:pt>
                <c:pt idx="56">
                  <c:v>4.8639828275419825</c:v>
                </c:pt>
                <c:pt idx="57">
                  <c:v>4.1352512430880255</c:v>
                </c:pt>
                <c:pt idx="58">
                  <c:v>3.4829694730167593</c:v>
                </c:pt>
                <c:pt idx="59">
                  <c:v>2.9093329675624893</c:v>
                </c:pt>
                <c:pt idx="60">
                  <c:v>13.36662079806095</c:v>
                </c:pt>
                <c:pt idx="61">
                  <c:v>12.820927859363513</c:v>
                </c:pt>
                <c:pt idx="62">
                  <c:v>12.198426187626897</c:v>
                </c:pt>
                <c:pt idx="63">
                  <c:v>11.500441959787896</c:v>
                </c:pt>
                <c:pt idx="64">
                  <c:v>10.73278985413212</c:v>
                </c:pt>
                <c:pt idx="65">
                  <c:v>9.9062404920064022</c:v>
                </c:pt>
                <c:pt idx="66">
                  <c:v>9.0363597897744281</c:v>
                </c:pt>
                <c:pt idx="67">
                  <c:v>8.1425941931712877</c:v>
                </c:pt>
                <c:pt idx="68">
                  <c:v>7.2466565006983368</c:v>
                </c:pt>
                <c:pt idx="69">
                  <c:v>6.3704700942520498</c:v>
                </c:pt>
                <c:pt idx="70">
                  <c:v>5.534070964684747</c:v>
                </c:pt>
                <c:pt idx="71">
                  <c:v>4.7538809224344876</c:v>
                </c:pt>
                <c:pt idx="72">
                  <c:v>4.0416450244591218</c:v>
                </c:pt>
                <c:pt idx="73">
                  <c:v>3.4041284104540068</c:v>
                </c:pt>
                <c:pt idx="74">
                  <c:v>2.8434768340854424</c:v>
                </c:pt>
                <c:pt idx="75">
                  <c:v>12.99881664268878</c:v>
                </c:pt>
                <c:pt idx="76">
                  <c:v>12.468139326372077</c:v>
                </c:pt>
                <c:pt idx="77">
                  <c:v>11.862766793334757</c:v>
                </c:pt>
                <c:pt idx="78">
                  <c:v>11.183988728613713</c:v>
                </c:pt>
                <c:pt idx="79">
                  <c:v>10.437459810232117</c:v>
                </c:pt>
                <c:pt idx="80">
                  <c:v>9.6336542884982919</c:v>
                </c:pt>
                <c:pt idx="81">
                  <c:v>8.7877097584516903</c:v>
                </c:pt>
                <c:pt idx="82">
                  <c:v>7.9185375654713273</c:v>
                </c:pt>
                <c:pt idx="83">
                  <c:v>7.0472530453464621</c:v>
                </c:pt>
                <c:pt idx="84">
                  <c:v>6.1951763227193117</c:v>
                </c:pt>
                <c:pt idx="85">
                  <c:v>5.3817920658002381</c:v>
                </c:pt>
                <c:pt idx="86">
                  <c:v>4.6230702123955281</c:v>
                </c:pt>
                <c:pt idx="87">
                  <c:v>3.9304326352551913</c:v>
                </c:pt>
                <c:pt idx="88">
                  <c:v>3.3104583203316724</c:v>
                </c:pt>
                <c:pt idx="89">
                  <c:v>2.7652339774142298</c:v>
                </c:pt>
                <c:pt idx="90">
                  <c:v>12.566579484270278</c:v>
                </c:pt>
                <c:pt idx="91">
                  <c:v>12.053548270791016</c:v>
                </c:pt>
                <c:pt idx="92">
                  <c:v>11.468305608853294</c:v>
                </c:pt>
                <c:pt idx="93">
                  <c:v>10.812098298836821</c:v>
                </c:pt>
                <c:pt idx="94">
                  <c:v>10.090392989190409</c:v>
                </c:pt>
                <c:pt idx="95">
                  <c:v>9.3133156400422603</c:v>
                </c:pt>
                <c:pt idx="96">
                  <c:v>8.4955004905306684</c:v>
                </c:pt>
                <c:pt idx="97">
                  <c:v>7.6552300452398923</c:v>
                </c:pt>
                <c:pt idx="98">
                  <c:v>6.81291751198928</c:v>
                </c:pt>
                <c:pt idx="99">
                  <c:v>5.9891740778042024</c:v>
                </c:pt>
                <c:pt idx="100">
                  <c:v>5.2028365059470936</c:v>
                </c:pt>
                <c:pt idx="101">
                  <c:v>4.4693437012289152</c:v>
                </c:pt>
                <c:pt idx="102">
                  <c:v>3.7997377358411293</c:v>
                </c:pt>
                <c:pt idx="103">
                  <c:v>3.2003788310384786</c:v>
                </c:pt>
                <c:pt idx="104">
                  <c:v>2.6732843092548531</c:v>
                </c:pt>
                <c:pt idx="105">
                  <c:v>12.065093292843944</c:v>
                </c:pt>
                <c:pt idx="106">
                  <c:v>11.572535277314254</c:v>
                </c:pt>
                <c:pt idx="107">
                  <c:v>11.010647507928061</c:v>
                </c:pt>
                <c:pt idx="108">
                  <c:v>10.38062702982541</c:v>
                </c:pt>
                <c:pt idx="109">
                  <c:v>9.6877223375243755</c:v>
                </c:pt>
                <c:pt idx="110">
                  <c:v>8.9416553011471578</c:v>
                </c:pt>
                <c:pt idx="111">
                  <c:v>8.1564761609118115</c:v>
                </c:pt>
                <c:pt idx="112">
                  <c:v>7.3497378335616768</c:v>
                </c:pt>
                <c:pt idx="113">
                  <c:v>6.5410389105077975</c:v>
                </c:pt>
                <c:pt idx="114">
                  <c:v>5.7501680617417676</c:v>
                </c:pt>
                <c:pt idx="115">
                  <c:v>4.9952103442499336</c:v>
                </c:pt>
                <c:pt idx="116">
                  <c:v>4.2909885526612355</c:v>
                </c:pt>
                <c:pt idx="117">
                  <c:v>3.6481041104818135</c:v>
                </c:pt>
                <c:pt idx="118">
                  <c:v>3.0726634258156107</c:v>
                </c:pt>
                <c:pt idx="119">
                  <c:v>2.5666033171419187</c:v>
                </c:pt>
                <c:pt idx="120">
                  <c:v>11.491846383972625</c:v>
                </c:pt>
                <c:pt idx="121">
                  <c:v>11.022691201142925</c:v>
                </c:pt>
                <c:pt idx="122">
                  <c:v>10.48750031831328</c:v>
                </c:pt>
                <c:pt idx="123">
                  <c:v>9.8874139056034096</c:v>
                </c:pt>
                <c:pt idx="124">
                  <c:v>9.2274310866242821</c:v>
                </c:pt>
                <c:pt idx="125">
                  <c:v>8.5168118177887937</c:v>
                </c:pt>
                <c:pt idx="126">
                  <c:v>7.7689387724277514</c:v>
                </c:pt>
                <c:pt idx="127">
                  <c:v>7.0005308782700215</c:v>
                </c:pt>
                <c:pt idx="128">
                  <c:v>6.2302555418885444</c:v>
                </c:pt>
                <c:pt idx="129">
                  <c:v>5.4769612172626516</c:v>
                </c:pt>
                <c:pt idx="130">
                  <c:v>4.757873688867277</c:v>
                </c:pt>
                <c:pt idx="131">
                  <c:v>4.0871114781860447</c:v>
                </c:pt>
                <c:pt idx="132">
                  <c:v>3.474772304932094</c:v>
                </c:pt>
                <c:pt idx="133">
                  <c:v>2.9266724443869405</c:v>
                </c:pt>
                <c:pt idx="134">
                  <c:v>2.4446566912734613</c:v>
                </c:pt>
                <c:pt idx="135">
                  <c:v>10.847596187141237</c:v>
                </c:pt>
                <c:pt idx="136">
                  <c:v>10.40474254966669</c:v>
                </c:pt>
                <c:pt idx="137">
                  <c:v>9.8995552728795211</c:v>
                </c:pt>
                <c:pt idx="138">
                  <c:v>9.3331106072472441</c:v>
                </c:pt>
                <c:pt idx="139">
                  <c:v>8.7101274179904262</c:v>
                </c:pt>
                <c:pt idx="140">
                  <c:v>8.0393465344346033</c:v>
                </c:pt>
                <c:pt idx="141">
                  <c:v>7.3334003771105198</c:v>
                </c:pt>
                <c:pt idx="142">
                  <c:v>6.6080705855062938</c:v>
                </c:pt>
                <c:pt idx="143">
                  <c:v>5.8809780432988008</c:v>
                </c:pt>
                <c:pt idx="144">
                  <c:v>5.169914531781326</c:v>
                </c:pt>
                <c:pt idx="145">
                  <c:v>4.4911401320363522</c:v>
                </c:pt>
                <c:pt idx="146">
                  <c:v>3.8579818599929645</c:v>
                </c:pt>
                <c:pt idx="147">
                  <c:v>3.2799713420059886</c:v>
                </c:pt>
                <c:pt idx="148">
                  <c:v>2.7625987842145459</c:v>
                </c:pt>
                <c:pt idx="149">
                  <c:v>2.3076055593740072</c:v>
                </c:pt>
                <c:pt idx="150">
                  <c:v>10.137211993439823</c:v>
                </c:pt>
                <c:pt idx="151">
                  <c:v>9.7233598249320146</c:v>
                </c:pt>
                <c:pt idx="152">
                  <c:v>9.2512561041785855</c:v>
                </c:pt>
                <c:pt idx="153">
                  <c:v>8.7219066004724741</c:v>
                </c:pt>
                <c:pt idx="154">
                  <c:v>8.1397211513743777</c:v>
                </c:pt>
                <c:pt idx="155">
                  <c:v>7.5128681693457144</c:v>
                </c:pt>
                <c:pt idx="156">
                  <c:v>6.8531528066710257</c:v>
                </c:pt>
                <c:pt idx="157">
                  <c:v>6.175323199465919</c:v>
                </c:pt>
                <c:pt idx="158">
                  <c:v>5.495846280151417</c:v>
                </c:pt>
                <c:pt idx="159">
                  <c:v>4.8313486870720412</c:v>
                </c:pt>
                <c:pt idx="160">
                  <c:v>4.1970256658951195</c:v>
                </c:pt>
                <c:pt idx="161">
                  <c:v>3.6053314768440639</c:v>
                </c:pt>
                <c:pt idx="162">
                  <c:v>3.0651735419259389</c:v>
                </c:pt>
                <c:pt idx="163">
                  <c:v>2.5816825262724303</c:v>
                </c:pt>
                <c:pt idx="164">
                  <c:v>2.1564857641312587</c:v>
                </c:pt>
                <c:pt idx="165">
                  <c:v>9.3701730657246625</c:v>
                </c:pt>
                <c:pt idx="166">
                  <c:v>8.9876352984319272</c:v>
                </c:pt>
                <c:pt idx="167">
                  <c:v>8.5512536215670316</c:v>
                </c:pt>
                <c:pt idx="168">
                  <c:v>8.0619577022164677</c:v>
                </c:pt>
                <c:pt idx="169">
                  <c:v>7.5238237046315248</c:v>
                </c:pt>
                <c:pt idx="170">
                  <c:v>6.9444019728797102</c:v>
                </c:pt>
                <c:pt idx="171">
                  <c:v>6.3346044144997995</c:v>
                </c:pt>
                <c:pt idx="172">
                  <c:v>5.7080632380210758</c:v>
                </c:pt>
                <c:pt idx="173">
                  <c:v>5.0799993944058377</c:v>
                </c:pt>
                <c:pt idx="174">
                  <c:v>4.4657814562843274</c:v>
                </c:pt>
                <c:pt idx="175">
                  <c:v>3.8794549108941867</c:v>
                </c:pt>
                <c:pt idx="176">
                  <c:v>3.3325316585265816</c:v>
                </c:pt>
                <c:pt idx="177">
                  <c:v>2.8332451351429651</c:v>
                </c:pt>
                <c:pt idx="178">
                  <c:v>2.386337790665197</c:v>
                </c:pt>
                <c:pt idx="179">
                  <c:v>1.9933138260063887</c:v>
                </c:pt>
                <c:pt idx="180">
                  <c:v>8.5605028466759965</c:v>
                </c:pt>
                <c:pt idx="181">
                  <c:v>8.2110199051229547</c:v>
                </c:pt>
                <c:pt idx="182">
                  <c:v>7.8123456692431654</c:v>
                </c:pt>
                <c:pt idx="183">
                  <c:v>7.3653294742286786</c:v>
                </c:pt>
                <c:pt idx="184">
                  <c:v>6.8736952657773998</c:v>
                </c:pt>
                <c:pt idx="185">
                  <c:v>6.3443409679116387</c:v>
                </c:pt>
                <c:pt idx="186">
                  <c:v>5.7872355977341892</c:v>
                </c:pt>
                <c:pt idx="187">
                  <c:v>5.2148334139981047</c:v>
                </c:pt>
                <c:pt idx="188">
                  <c:v>4.6410401357469837</c:v>
                </c:pt>
                <c:pt idx="189">
                  <c:v>4.0798963478054304</c:v>
                </c:pt>
                <c:pt idx="190">
                  <c:v>3.5442338765055124</c:v>
                </c:pt>
                <c:pt idx="191">
                  <c:v>3.0445698867407627</c:v>
                </c:pt>
                <c:pt idx="192">
                  <c:v>2.5884263689260405</c:v>
                </c:pt>
                <c:pt idx="193">
                  <c:v>2.1801359811426355</c:v>
                </c:pt>
                <c:pt idx="194">
                  <c:v>1.8210729473358616</c:v>
                </c:pt>
                <c:pt idx="195">
                  <c:v>7.7260044264666634</c:v>
                </c:pt>
                <c:pt idx="196">
                  <c:v>7.4105899231630605</c:v>
                </c:pt>
                <c:pt idx="197">
                  <c:v>7.0507794112932478</c:v>
                </c:pt>
                <c:pt idx="198">
                  <c:v>6.6473394308106473</c:v>
                </c:pt>
                <c:pt idx="199">
                  <c:v>6.2036309082240448</c:v>
                </c:pt>
                <c:pt idx="200">
                  <c:v>5.7258793413206979</c:v>
                </c:pt>
                <c:pt idx="201">
                  <c:v>5.2230819434236073</c:v>
                </c:pt>
                <c:pt idx="202">
                  <c:v>4.7064789021686932</c:v>
                </c:pt>
                <c:pt idx="203">
                  <c:v>4.1886203736400391</c:v>
                </c:pt>
                <c:pt idx="204">
                  <c:v>3.6821782326618235</c:v>
                </c:pt>
                <c:pt idx="205">
                  <c:v>3.1987334282526745</c:v>
                </c:pt>
                <c:pt idx="206">
                  <c:v>2.7477778867604568</c:v>
                </c:pt>
                <c:pt idx="207">
                  <c:v>2.3361003368710782</c:v>
                </c:pt>
                <c:pt idx="208">
                  <c:v>1.9676110787285803</c:v>
                </c:pt>
                <c:pt idx="209">
                  <c:v>1.6435503736207184</c:v>
                </c:pt>
                <c:pt idx="210">
                  <c:v>6.8868241816311908</c:v>
                </c:pt>
                <c:pt idx="211">
                  <c:v>6.6056692522931728</c:v>
                </c:pt>
                <c:pt idx="212">
                  <c:v>6.2849405033603487</c:v>
                </c:pt>
                <c:pt idx="213">
                  <c:v>5.9253212150375942</c:v>
                </c:pt>
                <c:pt idx="214">
                  <c:v>5.5298072579814308</c:v>
                </c:pt>
                <c:pt idx="215">
                  <c:v>5.1039479312004259</c:v>
                </c:pt>
                <c:pt idx="216">
                  <c:v>4.6557631920826275</c:v>
                </c:pt>
                <c:pt idx="217">
                  <c:v>4.1952723457881431</c:v>
                </c:pt>
                <c:pt idx="218">
                  <c:v>3.7336623802647217</c:v>
                </c:pt>
                <c:pt idx="219">
                  <c:v>3.2822287813998399</c:v>
                </c:pt>
                <c:pt idx="220">
                  <c:v>2.8512946030445314</c:v>
                </c:pt>
                <c:pt idx="221">
                  <c:v>2.4493207810583195</c:v>
                </c:pt>
                <c:pt idx="222">
                  <c:v>2.082358668546374</c:v>
                </c:pt>
                <c:pt idx="223">
                  <c:v>1.7538938381414462</c:v>
                </c:pt>
                <c:pt idx="224">
                  <c:v>1.465031836896914</c:v>
                </c:pt>
                <c:pt idx="225">
                  <c:v>6.0635620518242037</c:v>
                </c:pt>
                <c:pt idx="226">
                  <c:v>5.8160168386380695</c:v>
                </c:pt>
                <c:pt idx="227">
                  <c:v>5.5336285244212977</c:v>
                </c:pt>
                <c:pt idx="228">
                  <c:v>5.2169987089551224</c:v>
                </c:pt>
                <c:pt idx="229">
                  <c:v>4.8687651316599139</c:v>
                </c:pt>
                <c:pt idx="230">
                  <c:v>4.4938137193424446</c:v>
                </c:pt>
                <c:pt idx="231">
                  <c:v>4.0992057106800646</c:v>
                </c:pt>
                <c:pt idx="232">
                  <c:v>3.6937626868475193</c:v>
                </c:pt>
                <c:pt idx="233">
                  <c:v>3.2873343251133393</c:v>
                </c:pt>
                <c:pt idx="234">
                  <c:v>2.8898658306661384</c:v>
                </c:pt>
                <c:pt idx="235">
                  <c:v>2.5104462227605411</c:v>
                </c:pt>
                <c:pt idx="236">
                  <c:v>2.156525003263833</c:v>
                </c:pt>
                <c:pt idx="237">
                  <c:v>1.8334301367185906</c:v>
                </c:pt>
                <c:pt idx="238">
                  <c:v>1.5442305247531154</c:v>
                </c:pt>
                <c:pt idx="239">
                  <c:v>1.2898995555333546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8B-46A2-90C5-84661BFE8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'Non-competitive'!$AP$69:$BE$69</c:f>
              <c:numCache>
                <c:formatCode>General</c:formatCode>
                <c:ptCount val="16"/>
                <c:pt idx="0">
                  <c:v>6.6345802838863613E-2</c:v>
                </c:pt>
                <c:pt idx="1">
                  <c:v>7.068112263085799E-2</c:v>
                </c:pt>
                <c:pt idx="2">
                  <c:v>7.1764952578856581E-2</c:v>
                </c:pt>
                <c:pt idx="3">
                  <c:v>7.3119740013854795E-2</c:v>
                </c:pt>
                <c:pt idx="4">
                  <c:v>7.4813224307602608E-2</c:v>
                </c:pt>
                <c:pt idx="5">
                  <c:v>7.6930079674787377E-2</c:v>
                </c:pt>
                <c:pt idx="6">
                  <c:v>7.9576148883768308E-2</c:v>
                </c:pt>
                <c:pt idx="7">
                  <c:v>8.2883735394994468E-2</c:v>
                </c:pt>
                <c:pt idx="8">
                  <c:v>8.7018218534027192E-2</c:v>
                </c:pt>
                <c:pt idx="9">
                  <c:v>9.2186322457818076E-2</c:v>
                </c:pt>
                <c:pt idx="10">
                  <c:v>9.8646452362556702E-2</c:v>
                </c:pt>
                <c:pt idx="11">
                  <c:v>0.10672161474347996</c:v>
                </c:pt>
                <c:pt idx="12">
                  <c:v>0.11681556771963406</c:v>
                </c:pt>
                <c:pt idx="13">
                  <c:v>0.12943300893982665</c:v>
                </c:pt>
                <c:pt idx="14">
                  <c:v>0.14520481046506739</c:v>
                </c:pt>
                <c:pt idx="15">
                  <c:v>0.16491956237161837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88-4FCC-9EC6-E8A6715BA69B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'Non-competitive'!$AP$70:$BE$70</c:f>
              <c:numCache>
                <c:formatCode>General</c:formatCode>
                <c:ptCount val="16"/>
                <c:pt idx="0">
                  <c:v>6.9169657439600574E-2</c:v>
                </c:pt>
                <c:pt idx="1">
                  <c:v>7.3689500023036966E-2</c:v>
                </c:pt>
                <c:pt idx="2">
                  <c:v>7.4819460668896068E-2</c:v>
                </c:pt>
                <c:pt idx="3">
                  <c:v>7.6231911476219938E-2</c:v>
                </c:pt>
                <c:pt idx="4">
                  <c:v>7.7997474985374765E-2</c:v>
                </c:pt>
                <c:pt idx="5">
                  <c:v>8.0204429371818348E-2</c:v>
                </c:pt>
                <c:pt idx="6">
                  <c:v>8.2963122354872756E-2</c:v>
                </c:pt>
                <c:pt idx="7">
                  <c:v>8.6411488583690826E-2</c:v>
                </c:pt>
                <c:pt idx="8">
                  <c:v>9.0721946369713383E-2</c:v>
                </c:pt>
                <c:pt idx="9">
                  <c:v>9.6110018602241581E-2</c:v>
                </c:pt>
                <c:pt idx="10">
                  <c:v>0.10284510889290184</c:v>
                </c:pt>
                <c:pt idx="11">
                  <c:v>0.11126397175622714</c:v>
                </c:pt>
                <c:pt idx="12">
                  <c:v>0.12178755033538378</c:v>
                </c:pt>
                <c:pt idx="13">
                  <c:v>0.13494202355932958</c:v>
                </c:pt>
                <c:pt idx="14">
                  <c:v>0.15138511508926181</c:v>
                </c:pt>
                <c:pt idx="15">
                  <c:v>0.17193897950167711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88-4FCC-9EC6-E8A6715BA69B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'Non-competitive'!$AP$71:$BE$71</c:f>
              <c:numCache>
                <c:formatCode>General</c:formatCode>
                <c:ptCount val="16"/>
                <c:pt idx="0">
                  <c:v>7.2699475690521764E-2</c:v>
                </c:pt>
                <c:pt idx="1">
                  <c:v>7.7449971763260683E-2</c:v>
                </c:pt>
                <c:pt idx="2">
                  <c:v>7.8637595781445427E-2</c:v>
                </c:pt>
                <c:pt idx="3">
                  <c:v>8.0122125804176325E-2</c:v>
                </c:pt>
                <c:pt idx="4">
                  <c:v>8.1977788332589951E-2</c:v>
                </c:pt>
                <c:pt idx="5">
                  <c:v>8.4297366493107026E-2</c:v>
                </c:pt>
                <c:pt idx="6">
                  <c:v>8.7196839193753331E-2</c:v>
                </c:pt>
                <c:pt idx="7">
                  <c:v>9.0821180069561233E-2</c:v>
                </c:pt>
                <c:pt idx="8">
                  <c:v>9.535160616432109E-2</c:v>
                </c:pt>
                <c:pt idx="9">
                  <c:v>0.10101463878277092</c:v>
                </c:pt>
                <c:pt idx="10">
                  <c:v>0.10809342955583322</c:v>
                </c:pt>
                <c:pt idx="11">
                  <c:v>0.1169419180221611</c:v>
                </c:pt>
                <c:pt idx="12">
                  <c:v>0.12800252860507089</c:v>
                </c:pt>
                <c:pt idx="13">
                  <c:v>0.14182829183370818</c:v>
                </c:pt>
                <c:pt idx="14">
                  <c:v>0.15911049586950476</c:v>
                </c:pt>
                <c:pt idx="15">
                  <c:v>0.18071325091425056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788-4FCC-9EC6-E8A6715BA69B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'Non-competitive'!$AP$72:$BE$72</c:f>
              <c:numCache>
                <c:formatCode>General</c:formatCode>
                <c:ptCount val="16"/>
                <c:pt idx="0">
                  <c:v>7.7111748504173253E-2</c:v>
                </c:pt>
                <c:pt idx="1">
                  <c:v>8.215056143854034E-2</c:v>
                </c:pt>
                <c:pt idx="2">
                  <c:v>8.3410264672132126E-2</c:v>
                </c:pt>
                <c:pt idx="3">
                  <c:v>8.4984893714121809E-2</c:v>
                </c:pt>
                <c:pt idx="4">
                  <c:v>8.6953180016608955E-2</c:v>
                </c:pt>
                <c:pt idx="5">
                  <c:v>8.9413537894717898E-2</c:v>
                </c:pt>
                <c:pt idx="6">
                  <c:v>9.2488985242354049E-2</c:v>
                </c:pt>
                <c:pt idx="7">
                  <c:v>9.6333294426899266E-2</c:v>
                </c:pt>
                <c:pt idx="8">
                  <c:v>0.10113868090758076</c:v>
                </c:pt>
                <c:pt idx="9">
                  <c:v>0.10714541400843262</c:v>
                </c:pt>
                <c:pt idx="10">
                  <c:v>0.11465383038449747</c:v>
                </c:pt>
                <c:pt idx="11">
                  <c:v>0.12403935085457851</c:v>
                </c:pt>
                <c:pt idx="12">
                  <c:v>0.13577125144217983</c:v>
                </c:pt>
                <c:pt idx="13">
                  <c:v>0.15043612717668148</c:v>
                </c:pt>
                <c:pt idx="14">
                  <c:v>0.16876722184480852</c:v>
                </c:pt>
                <c:pt idx="15">
                  <c:v>0.19168109017996734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788-4FCC-9EC6-E8A6715BA69B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'Non-competitive'!$AP$73:$BE$73</c:f>
              <c:numCache>
                <c:formatCode>General</c:formatCode>
                <c:ptCount val="16"/>
                <c:pt idx="0">
                  <c:v>8.2627089521237623E-2</c:v>
                </c:pt>
                <c:pt idx="1">
                  <c:v>8.8026298532639907E-2</c:v>
                </c:pt>
                <c:pt idx="2">
                  <c:v>8.9376100785490492E-2</c:v>
                </c:pt>
                <c:pt idx="3">
                  <c:v>9.1063353601553695E-2</c:v>
                </c:pt>
                <c:pt idx="4">
                  <c:v>9.317241962163271E-2</c:v>
                </c:pt>
                <c:pt idx="5">
                  <c:v>9.5808752146731499E-2</c:v>
                </c:pt>
                <c:pt idx="6">
                  <c:v>9.9104167803104951E-2</c:v>
                </c:pt>
                <c:pt idx="7">
                  <c:v>0.1032234373735718</c:v>
                </c:pt>
                <c:pt idx="8">
                  <c:v>0.10837252433665534</c:v>
                </c:pt>
                <c:pt idx="9">
                  <c:v>0.11480888304050975</c:v>
                </c:pt>
                <c:pt idx="10">
                  <c:v>0.1228543314203278</c:v>
                </c:pt>
                <c:pt idx="11">
                  <c:v>0.13291114189510034</c:v>
                </c:pt>
                <c:pt idx="12">
                  <c:v>0.14548215498856598</c:v>
                </c:pt>
                <c:pt idx="13">
                  <c:v>0.16119592135539809</c:v>
                </c:pt>
                <c:pt idx="14">
                  <c:v>0.1808381293139382</c:v>
                </c:pt>
                <c:pt idx="15">
                  <c:v>0.20539088926211332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788-4FCC-9EC6-E8A6715BA69B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'Non-competitive'!$AP$74:$BE$74</c:f>
              <c:numCache>
                <c:formatCode>General</c:formatCode>
                <c:ptCount val="16"/>
                <c:pt idx="0">
                  <c:v>8.9521265792568083E-2</c:v>
                </c:pt>
                <c:pt idx="1">
                  <c:v>9.5370969900264363E-2</c:v>
                </c:pt>
                <c:pt idx="2">
                  <c:v>9.683339592718844E-2</c:v>
                </c:pt>
                <c:pt idx="3">
                  <c:v>9.8661428460843512E-2</c:v>
                </c:pt>
                <c:pt idx="4">
                  <c:v>0.1009464691279124</c:v>
                </c:pt>
                <c:pt idx="5">
                  <c:v>0.10380276996174849</c:v>
                </c:pt>
                <c:pt idx="6">
                  <c:v>0.10737314600404356</c:v>
                </c:pt>
                <c:pt idx="7">
                  <c:v>0.11183611605691245</c:v>
                </c:pt>
                <c:pt idx="8">
                  <c:v>0.11741482862299855</c:v>
                </c:pt>
                <c:pt idx="9">
                  <c:v>0.12438821933060616</c:v>
                </c:pt>
                <c:pt idx="10">
                  <c:v>0.13310495771511568</c:v>
                </c:pt>
                <c:pt idx="11">
                  <c:v>0.14400088069575259</c:v>
                </c:pt>
                <c:pt idx="12">
                  <c:v>0.1576207844215487</c:v>
                </c:pt>
                <c:pt idx="13">
                  <c:v>0.17464566407879384</c:v>
                </c:pt>
                <c:pt idx="14">
                  <c:v>0.19592676365035025</c:v>
                </c:pt>
                <c:pt idx="15">
                  <c:v>0.22252813811479585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788-4FCC-9EC6-E8A6715BA69B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'Non-competitive'!$AP$75:$BE$75</c:f>
              <c:numCache>
                <c:formatCode>General</c:formatCode>
                <c:ptCount val="16"/>
                <c:pt idx="0">
                  <c:v>9.8138986131731151E-2</c:v>
                </c:pt>
                <c:pt idx="1">
                  <c:v>0.10455180910979496</c:v>
                </c:pt>
                <c:pt idx="2">
                  <c:v>0.10615501485431091</c:v>
                </c:pt>
                <c:pt idx="3">
                  <c:v>0.10815902203495582</c:v>
                </c:pt>
                <c:pt idx="4">
                  <c:v>0.11066403101076198</c:v>
                </c:pt>
                <c:pt idx="5">
                  <c:v>0.11379529223051972</c:v>
                </c:pt>
                <c:pt idx="6">
                  <c:v>0.11770936875521684</c:v>
                </c:pt>
                <c:pt idx="7">
                  <c:v>0.1226019644110883</c:v>
                </c:pt>
                <c:pt idx="8">
                  <c:v>0.12871770898092758</c:v>
                </c:pt>
                <c:pt idx="9">
                  <c:v>0.13636238969322664</c:v>
                </c:pt>
                <c:pt idx="10">
                  <c:v>0.14591824058360053</c:v>
                </c:pt>
                <c:pt idx="11">
                  <c:v>0.15786305419656788</c:v>
                </c:pt>
                <c:pt idx="12">
                  <c:v>0.17279407121277707</c:v>
                </c:pt>
                <c:pt idx="13">
                  <c:v>0.19145784248303857</c:v>
                </c:pt>
                <c:pt idx="14">
                  <c:v>0.21478755657086535</c:v>
                </c:pt>
                <c:pt idx="15">
                  <c:v>0.24394969918064893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788-4FCC-9EC6-E8A6715BA69B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'Non-competitive'!$AP$76:$BE$76</c:f>
              <c:numCache>
                <c:formatCode>General</c:formatCode>
                <c:ptCount val="16"/>
                <c:pt idx="0">
                  <c:v>0.10891113655568496</c:v>
                </c:pt>
                <c:pt idx="1">
                  <c:v>0.11602785812170814</c:v>
                </c:pt>
                <c:pt idx="2">
                  <c:v>0.11780703851321395</c:v>
                </c:pt>
                <c:pt idx="3">
                  <c:v>0.12003101400259616</c:v>
                </c:pt>
                <c:pt idx="4">
                  <c:v>0.12281098336432397</c:v>
                </c:pt>
                <c:pt idx="5">
                  <c:v>0.12628594506648375</c:v>
                </c:pt>
                <c:pt idx="6">
                  <c:v>0.13062964719418343</c:v>
                </c:pt>
                <c:pt idx="7">
                  <c:v>0.13605927485380806</c:v>
                </c:pt>
                <c:pt idx="8">
                  <c:v>0.14284630942833881</c:v>
                </c:pt>
                <c:pt idx="9">
                  <c:v>0.15133010264650229</c:v>
                </c:pt>
                <c:pt idx="10">
                  <c:v>0.16193484416920662</c:v>
                </c:pt>
                <c:pt idx="11">
                  <c:v>0.17519077107258701</c:v>
                </c:pt>
                <c:pt idx="12">
                  <c:v>0.19176067970181251</c:v>
                </c:pt>
                <c:pt idx="13">
                  <c:v>0.21247306548834441</c:v>
                </c:pt>
                <c:pt idx="14">
                  <c:v>0.23836354772150922</c:v>
                </c:pt>
                <c:pt idx="15">
                  <c:v>0.27072665051296529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788-4FCC-9EC6-E8A6715BA69B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'Non-competitive'!$AP$77:$BE$77</c:f>
              <c:numCache>
                <c:formatCode>General</c:formatCode>
                <c:ptCount val="16"/>
                <c:pt idx="0">
                  <c:v>0.12237632458562726</c:v>
                </c:pt>
                <c:pt idx="1">
                  <c:v>0.13037291938659967</c:v>
                </c:pt>
                <c:pt idx="2">
                  <c:v>0.13237206808684279</c:v>
                </c:pt>
                <c:pt idx="3">
                  <c:v>0.13487100396214666</c:v>
                </c:pt>
                <c:pt idx="4">
                  <c:v>0.13799467380627647</c:v>
                </c:pt>
                <c:pt idx="5">
                  <c:v>0.14189926111143883</c:v>
                </c:pt>
                <c:pt idx="6">
                  <c:v>0.1467799952428917</c:v>
                </c:pt>
                <c:pt idx="7">
                  <c:v>0.15288091290720779</c:v>
                </c:pt>
                <c:pt idx="8">
                  <c:v>0.1605070599876029</c:v>
                </c:pt>
                <c:pt idx="9">
                  <c:v>0.17003974383809684</c:v>
                </c:pt>
                <c:pt idx="10">
                  <c:v>0.18195559865121425</c:v>
                </c:pt>
                <c:pt idx="11">
                  <c:v>0.19685041716761092</c:v>
                </c:pt>
                <c:pt idx="12">
                  <c:v>0.21546894031310682</c:v>
                </c:pt>
                <c:pt idx="13">
                  <c:v>0.23874209424497675</c:v>
                </c:pt>
                <c:pt idx="14">
                  <c:v>0.26783353665981408</c:v>
                </c:pt>
                <c:pt idx="15">
                  <c:v>0.30419783967836078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788-4FCC-9EC6-E8A6715BA69B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'Non-competitive'!$AP$78:$BE$78</c:f>
              <c:numCache>
                <c:formatCode>General</c:formatCode>
                <c:ptCount val="16"/>
                <c:pt idx="0">
                  <c:v>0.13920780962305515</c:v>
                </c:pt>
                <c:pt idx="1">
                  <c:v>0.14830424596771408</c:v>
                </c:pt>
                <c:pt idx="2">
                  <c:v>0.15057835505387882</c:v>
                </c:pt>
                <c:pt idx="3">
                  <c:v>0.15342099141158475</c:v>
                </c:pt>
                <c:pt idx="4">
                  <c:v>0.15697428685871712</c:v>
                </c:pt>
                <c:pt idx="5">
                  <c:v>0.16141590616763266</c:v>
                </c:pt>
                <c:pt idx="6">
                  <c:v>0.16696793030377702</c:v>
                </c:pt>
                <c:pt idx="7">
                  <c:v>0.17390796047395748</c:v>
                </c:pt>
                <c:pt idx="8">
                  <c:v>0.18258299818668303</c:v>
                </c:pt>
                <c:pt idx="9">
                  <c:v>0.19342679532759002</c:v>
                </c:pt>
                <c:pt idx="10">
                  <c:v>0.20698154175372371</c:v>
                </c:pt>
                <c:pt idx="11">
                  <c:v>0.2239249747863909</c:v>
                </c:pt>
                <c:pt idx="12">
                  <c:v>0.24510426607722482</c:v>
                </c:pt>
                <c:pt idx="13">
                  <c:v>0.27157838019076719</c:v>
                </c:pt>
                <c:pt idx="14">
                  <c:v>0.3046710228326952</c:v>
                </c:pt>
                <c:pt idx="15">
                  <c:v>0.34603682613510522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788-4FCC-9EC6-E8A6715BA69B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'Non-competitive'!$AP$79:$BE$79</c:f>
              <c:numCache>
                <c:formatCode>General</c:formatCode>
                <c:ptCount val="16"/>
                <c:pt idx="0">
                  <c:v>0.16024716591983998</c:v>
                </c:pt>
                <c:pt idx="1">
                  <c:v>0.17071840419410708</c:v>
                </c:pt>
                <c:pt idx="2">
                  <c:v>0.17333621376267389</c:v>
                </c:pt>
                <c:pt idx="3">
                  <c:v>0.17660847572338229</c:v>
                </c:pt>
                <c:pt idx="4">
                  <c:v>0.1806988031742679</c:v>
                </c:pt>
                <c:pt idx="5">
                  <c:v>0.18581171248787487</c:v>
                </c:pt>
                <c:pt idx="6">
                  <c:v>0.19220284912988361</c:v>
                </c:pt>
                <c:pt idx="7">
                  <c:v>0.20019176993239454</c:v>
                </c:pt>
                <c:pt idx="8">
                  <c:v>0.21017792093553314</c:v>
                </c:pt>
                <c:pt idx="9">
                  <c:v>0.22266060968945642</c:v>
                </c:pt>
                <c:pt idx="10">
                  <c:v>0.23826397063186061</c:v>
                </c:pt>
                <c:pt idx="11">
                  <c:v>0.25776817180986572</c:v>
                </c:pt>
                <c:pt idx="12">
                  <c:v>0.28214842328237216</c:v>
                </c:pt>
                <c:pt idx="13">
                  <c:v>0.31262373762300522</c:v>
                </c:pt>
                <c:pt idx="14">
                  <c:v>0.35071788054879649</c:v>
                </c:pt>
                <c:pt idx="15">
                  <c:v>0.39833555920603564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788-4FCC-9EC6-E8A6715BA69B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'Non-competitive'!$AP$80:$BE$80</c:f>
              <c:numCache>
                <c:formatCode>General</c:formatCode>
                <c:ptCount val="16"/>
                <c:pt idx="0">
                  <c:v>0.18654636129082103</c:v>
                </c:pt>
                <c:pt idx="1">
                  <c:v>0.19873610197709835</c:v>
                </c:pt>
                <c:pt idx="2">
                  <c:v>0.2017835371486677</c:v>
                </c:pt>
                <c:pt idx="3">
                  <c:v>0.20559283111312932</c:v>
                </c:pt>
                <c:pt idx="4">
                  <c:v>0.21035444856870641</c:v>
                </c:pt>
                <c:pt idx="5">
                  <c:v>0.21630647038817777</c:v>
                </c:pt>
                <c:pt idx="6">
                  <c:v>0.22374649766251686</c:v>
                </c:pt>
                <c:pt idx="7">
                  <c:v>0.23304653175544091</c:v>
                </c:pt>
                <c:pt idx="8">
                  <c:v>0.24467157437159587</c:v>
                </c:pt>
                <c:pt idx="9">
                  <c:v>0.25920287764178956</c:v>
                </c:pt>
                <c:pt idx="10">
                  <c:v>0.27736700672953174</c:v>
                </c:pt>
                <c:pt idx="11">
                  <c:v>0.30007216808920933</c:v>
                </c:pt>
                <c:pt idx="12">
                  <c:v>0.32845361978880644</c:v>
                </c:pt>
                <c:pt idx="13">
                  <c:v>0.36393043441330275</c:v>
                </c:pt>
                <c:pt idx="14">
                  <c:v>0.40827645269392321</c:v>
                </c:pt>
                <c:pt idx="15">
                  <c:v>0.4637089755446987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788-4FCC-9EC6-E8A6715BA69B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'Non-competitive'!$AP$81:$BF$81</c:f>
              <c:numCache>
                <c:formatCode>General</c:formatCode>
                <c:ptCount val="17"/>
                <c:pt idx="0">
                  <c:v>0.21942035550454733</c:v>
                </c:pt>
                <c:pt idx="1">
                  <c:v>0.23375822420583742</c:v>
                </c:pt>
                <c:pt idx="2">
                  <c:v>0.23734269138115999</c:v>
                </c:pt>
                <c:pt idx="3">
                  <c:v>0.24182327535031306</c:v>
                </c:pt>
                <c:pt idx="4">
                  <c:v>0.24742400531175451</c:v>
                </c:pt>
                <c:pt idx="5">
                  <c:v>0.2544249177635563</c:v>
                </c:pt>
                <c:pt idx="6">
                  <c:v>0.26317605832830854</c:v>
                </c:pt>
                <c:pt idx="7">
                  <c:v>0.27411498403424889</c:v>
                </c:pt>
                <c:pt idx="8">
                  <c:v>0.28778864116667424</c:v>
                </c:pt>
                <c:pt idx="9">
                  <c:v>0.30488071258220589</c:v>
                </c:pt>
                <c:pt idx="10">
                  <c:v>0.32624580185162061</c:v>
                </c:pt>
                <c:pt idx="11">
                  <c:v>0.35295216343838887</c:v>
                </c:pt>
                <c:pt idx="12">
                  <c:v>0.38633511542184923</c:v>
                </c:pt>
                <c:pt idx="13">
                  <c:v>0.42806380540117472</c:v>
                </c:pt>
                <c:pt idx="14">
                  <c:v>0.48022466787533152</c:v>
                </c:pt>
                <c:pt idx="15">
                  <c:v>0.54542574596802751</c:v>
                </c:pt>
                <c:pt idx="16">
                  <c:v>0.16367943485577899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788-4FCC-9EC6-E8A6715BA69B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'Non-competitive'!$AP$82:$BE$82</c:f>
              <c:numCache>
                <c:formatCode>General</c:formatCode>
                <c:ptCount val="16"/>
                <c:pt idx="0">
                  <c:v>0.26051284827170518</c:v>
                </c:pt>
                <c:pt idx="1">
                  <c:v>0.27753587699176119</c:v>
                </c:pt>
                <c:pt idx="2">
                  <c:v>0.28179163417177522</c:v>
                </c:pt>
                <c:pt idx="3">
                  <c:v>0.28711133064679267</c:v>
                </c:pt>
                <c:pt idx="4">
                  <c:v>0.29376095124056456</c:v>
                </c:pt>
                <c:pt idx="5">
                  <c:v>0.30207297698277946</c:v>
                </c:pt>
                <c:pt idx="6">
                  <c:v>0.31246300916054798</c:v>
                </c:pt>
                <c:pt idx="7">
                  <c:v>0.32545054938275875</c:v>
                </c:pt>
                <c:pt idx="8">
                  <c:v>0.34168497466052211</c:v>
                </c:pt>
                <c:pt idx="9">
                  <c:v>0.3619780062577263</c:v>
                </c:pt>
                <c:pt idx="10">
                  <c:v>0.38734429575423157</c:v>
                </c:pt>
                <c:pt idx="11">
                  <c:v>0.4190521576248632</c:v>
                </c:pt>
                <c:pt idx="12">
                  <c:v>0.45868698496315258</c:v>
                </c:pt>
                <c:pt idx="13">
                  <c:v>0.50823051913601458</c:v>
                </c:pt>
                <c:pt idx="14">
                  <c:v>0.57015993685209188</c:v>
                </c:pt>
                <c:pt idx="15">
                  <c:v>0.64757170899718841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788-4FCC-9EC6-E8A6715BA69B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'Non-competitive'!$AP$83:$BE$83</c:f>
              <c:numCache>
                <c:formatCode>General</c:formatCode>
                <c:ptCount val="16"/>
                <c:pt idx="0">
                  <c:v>0.31187846423065252</c:v>
                </c:pt>
                <c:pt idx="1">
                  <c:v>0.33225794297416594</c:v>
                </c:pt>
                <c:pt idx="2">
                  <c:v>0.3373528126600443</c:v>
                </c:pt>
                <c:pt idx="3">
                  <c:v>0.34372139976739224</c:v>
                </c:pt>
                <c:pt idx="4">
                  <c:v>0.35168213365157713</c:v>
                </c:pt>
                <c:pt idx="5">
                  <c:v>0.36163305100680848</c:v>
                </c:pt>
                <c:pt idx="6">
                  <c:v>0.37407169770084736</c:v>
                </c:pt>
                <c:pt idx="7">
                  <c:v>0.38962000606839614</c:v>
                </c:pt>
                <c:pt idx="8">
                  <c:v>0.40905539152783199</c:v>
                </c:pt>
                <c:pt idx="9">
                  <c:v>0.43334962335212684</c:v>
                </c:pt>
                <c:pt idx="10">
                  <c:v>0.46371741313249543</c:v>
                </c:pt>
                <c:pt idx="11">
                  <c:v>0.50167715035795624</c:v>
                </c:pt>
                <c:pt idx="12">
                  <c:v>0.54912682188978201</c:v>
                </c:pt>
                <c:pt idx="13">
                  <c:v>0.6084389113045644</c:v>
                </c:pt>
                <c:pt idx="14">
                  <c:v>0.68257902307304219</c:v>
                </c:pt>
                <c:pt idx="15">
                  <c:v>0.7752541627836399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788-4FCC-9EC6-E8A6715BA69B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'Non-competitive'!$BF$69:$BU$69</c:f>
              <c:numCache>
                <c:formatCode>General</c:formatCode>
                <c:ptCount val="16"/>
                <c:pt idx="0">
                  <c:v>7.3333333333333361E-2</c:v>
                </c:pt>
                <c:pt idx="1">
                  <c:v>7.5588741800566184E-2</c:v>
                </c:pt>
                <c:pt idx="2">
                  <c:v>7.6152593917374389E-2</c:v>
                </c:pt>
                <c:pt idx="3">
                  <c:v>7.6857409063384632E-2</c:v>
                </c:pt>
                <c:pt idx="4">
                  <c:v>7.7738427995897461E-2</c:v>
                </c:pt>
                <c:pt idx="5">
                  <c:v>7.8839701661538489E-2</c:v>
                </c:pt>
                <c:pt idx="6">
                  <c:v>8.0216293743589781E-2</c:v>
                </c:pt>
                <c:pt idx="7">
                  <c:v>8.1937033846153876E-2</c:v>
                </c:pt>
                <c:pt idx="8">
                  <c:v>8.4087958974359001E-2</c:v>
                </c:pt>
                <c:pt idx="9">
                  <c:v>8.677661538461541E-2</c:v>
                </c:pt>
                <c:pt idx="10">
                  <c:v>9.0137435897435933E-2</c:v>
                </c:pt>
                <c:pt idx="11">
                  <c:v>9.4338461538461552E-2</c:v>
                </c:pt>
                <c:pt idx="12">
                  <c:v>9.958974358974361E-2</c:v>
                </c:pt>
                <c:pt idx="13">
                  <c:v>0.10615384615384618</c:v>
                </c:pt>
                <c:pt idx="14">
                  <c:v>0.11435897435897438</c:v>
                </c:pt>
                <c:pt idx="15">
                  <c:v>0.12461538461538464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788-4FCC-9EC6-E8A6715BA69B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7.7819260584041039E-2</c:v>
                </c:pt>
                <c:pt idx="2">
                  <c:v>7.8524075730051296E-2</c:v>
                </c:pt>
                <c:pt idx="3">
                  <c:v>7.9405094662564124E-2</c:v>
                </c:pt>
                <c:pt idx="4">
                  <c:v>8.0506368328205152E-2</c:v>
                </c:pt>
                <c:pt idx="5">
                  <c:v>8.1882960410256431E-2</c:v>
                </c:pt>
                <c:pt idx="6">
                  <c:v>8.3603700512820539E-2</c:v>
                </c:pt>
                <c:pt idx="7">
                  <c:v>8.5754625641025664E-2</c:v>
                </c:pt>
                <c:pt idx="8">
                  <c:v>8.8443282051282074E-2</c:v>
                </c:pt>
                <c:pt idx="9">
                  <c:v>9.1804102564102597E-2</c:v>
                </c:pt>
                <c:pt idx="10">
                  <c:v>9.6005128205128243E-2</c:v>
                </c:pt>
                <c:pt idx="11">
                  <c:v>0.10125641025641027</c:v>
                </c:pt>
                <c:pt idx="12">
                  <c:v>0.10782051282051283</c:v>
                </c:pt>
                <c:pt idx="13">
                  <c:v>0.11602564102564104</c:v>
                </c:pt>
                <c:pt idx="14">
                  <c:v>0.12628205128205131</c:v>
                </c:pt>
                <c:pt idx="15">
                  <c:v>0.13910256410256411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788-4FCC-9EC6-E8A6715BA69B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'Non-competitive'!$BF$71:$BU$71</c:f>
              <c:numCache>
                <c:formatCode>General</c:formatCode>
                <c:ptCount val="16"/>
                <c:pt idx="0">
                  <c:v>7.7083333333333351E-2</c:v>
                </c:pt>
                <c:pt idx="1">
                  <c:v>8.0607409063384636E-2</c:v>
                </c:pt>
                <c:pt idx="2">
                  <c:v>8.148842799589745E-2</c:v>
                </c:pt>
                <c:pt idx="3">
                  <c:v>8.2589701661538464E-2</c:v>
                </c:pt>
                <c:pt idx="4">
                  <c:v>8.396629374358977E-2</c:v>
                </c:pt>
                <c:pt idx="5">
                  <c:v>8.5687033846153865E-2</c:v>
                </c:pt>
                <c:pt idx="6">
                  <c:v>8.7837958974359004E-2</c:v>
                </c:pt>
                <c:pt idx="7">
                  <c:v>9.0526615384615414E-2</c:v>
                </c:pt>
                <c:pt idx="8">
                  <c:v>9.3887435897435922E-2</c:v>
                </c:pt>
                <c:pt idx="9">
                  <c:v>9.8088461538461555E-2</c:v>
                </c:pt>
                <c:pt idx="10">
                  <c:v>0.10333974358974363</c:v>
                </c:pt>
                <c:pt idx="11">
                  <c:v>0.10990384615384617</c:v>
                </c:pt>
                <c:pt idx="12">
                  <c:v>0.11810897435897437</c:v>
                </c:pt>
                <c:pt idx="13">
                  <c:v>0.12836538461538463</c:v>
                </c:pt>
                <c:pt idx="14">
                  <c:v>0.14118589743589746</c:v>
                </c:pt>
                <c:pt idx="15">
                  <c:v>0.15721153846153849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788-4FCC-9EC6-E8A6715BA69B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'Non-competitive'!$BF$72:$BU$72</c:f>
              <c:numCache>
                <c:formatCode>General</c:formatCode>
                <c:ptCount val="16"/>
                <c:pt idx="0">
                  <c:v>7.9687500000000008E-2</c:v>
                </c:pt>
                <c:pt idx="1">
                  <c:v>8.4092594662564121E-2</c:v>
                </c:pt>
                <c:pt idx="2">
                  <c:v>8.519386832820515E-2</c:v>
                </c:pt>
                <c:pt idx="3">
                  <c:v>8.6570460410256442E-2</c:v>
                </c:pt>
                <c:pt idx="4">
                  <c:v>8.8291200512820536E-2</c:v>
                </c:pt>
                <c:pt idx="5">
                  <c:v>9.0442125641025661E-2</c:v>
                </c:pt>
                <c:pt idx="6">
                  <c:v>9.3130782051282085E-2</c:v>
                </c:pt>
                <c:pt idx="7">
                  <c:v>9.6491602564102594E-2</c:v>
                </c:pt>
                <c:pt idx="8">
                  <c:v>0.10069262820512823</c:v>
                </c:pt>
                <c:pt idx="9">
                  <c:v>0.1059439102564103</c:v>
                </c:pt>
                <c:pt idx="10">
                  <c:v>0.11250801282051284</c:v>
                </c:pt>
                <c:pt idx="11">
                  <c:v>0.12071314102564107</c:v>
                </c:pt>
                <c:pt idx="12">
                  <c:v>0.13096955128205132</c:v>
                </c:pt>
                <c:pt idx="13">
                  <c:v>0.14379006410256412</c:v>
                </c:pt>
                <c:pt idx="14">
                  <c:v>0.15981570512820514</c:v>
                </c:pt>
                <c:pt idx="15">
                  <c:v>0.17984775641025641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7788-4FCC-9EC6-E8A6715BA69B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'Non-competitive'!$BF$73:$BU$73</c:f>
              <c:numCache>
                <c:formatCode>General</c:formatCode>
                <c:ptCount val="16"/>
                <c:pt idx="0">
                  <c:v>8.2942708333333365E-2</c:v>
                </c:pt>
                <c:pt idx="1">
                  <c:v>8.8449076661538492E-2</c:v>
                </c:pt>
                <c:pt idx="2">
                  <c:v>8.9825668743589784E-2</c:v>
                </c:pt>
                <c:pt idx="3">
                  <c:v>9.1546408846153879E-2</c:v>
                </c:pt>
                <c:pt idx="4">
                  <c:v>9.3697333974359004E-2</c:v>
                </c:pt>
                <c:pt idx="5">
                  <c:v>9.6385990384615414E-2</c:v>
                </c:pt>
                <c:pt idx="6">
                  <c:v>9.9746810897435936E-2</c:v>
                </c:pt>
                <c:pt idx="7">
                  <c:v>0.10394783653846158</c:v>
                </c:pt>
                <c:pt idx="8">
                  <c:v>0.10919911858974363</c:v>
                </c:pt>
                <c:pt idx="9">
                  <c:v>0.1157632211538462</c:v>
                </c:pt>
                <c:pt idx="10">
                  <c:v>0.12396834935897438</c:v>
                </c:pt>
                <c:pt idx="11">
                  <c:v>0.13422475961538463</c:v>
                </c:pt>
                <c:pt idx="12">
                  <c:v>0.14704527243589746</c:v>
                </c:pt>
                <c:pt idx="13">
                  <c:v>0.16307091346153851</c:v>
                </c:pt>
                <c:pt idx="14">
                  <c:v>0.18310296474358981</c:v>
                </c:pt>
                <c:pt idx="15">
                  <c:v>0.20814302884615385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788-4FCC-9EC6-E8A6715BA69B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'Non-competitive'!$BF$74:$BU$74</c:f>
              <c:numCache>
                <c:formatCode>General</c:formatCode>
                <c:ptCount val="16"/>
                <c:pt idx="0">
                  <c:v>8.7011718750000008E-2</c:v>
                </c:pt>
                <c:pt idx="1">
                  <c:v>9.3894679160256414E-2</c:v>
                </c:pt>
                <c:pt idx="2">
                  <c:v>9.5615419262820536E-2</c:v>
                </c:pt>
                <c:pt idx="3">
                  <c:v>9.7766344391025647E-2</c:v>
                </c:pt>
                <c:pt idx="4">
                  <c:v>0.10045500080128206</c:v>
                </c:pt>
                <c:pt idx="5">
                  <c:v>0.10381582131410258</c:v>
                </c:pt>
                <c:pt idx="6">
                  <c:v>0.10801684695512823</c:v>
                </c:pt>
                <c:pt idx="7">
                  <c:v>0.11326812900641028</c:v>
                </c:pt>
                <c:pt idx="8">
                  <c:v>0.11983223157051281</c:v>
                </c:pt>
                <c:pt idx="9">
                  <c:v>0.12803735977564107</c:v>
                </c:pt>
                <c:pt idx="10">
                  <c:v>0.13829377003205129</c:v>
                </c:pt>
                <c:pt idx="11">
                  <c:v>0.15111428285256412</c:v>
                </c:pt>
                <c:pt idx="12">
                  <c:v>0.16713992387820512</c:v>
                </c:pt>
                <c:pt idx="13">
                  <c:v>0.18717197516025641</c:v>
                </c:pt>
                <c:pt idx="14">
                  <c:v>0.21221203926282053</c:v>
                </c:pt>
                <c:pt idx="15">
                  <c:v>0.2435121193910256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7788-4FCC-9EC6-E8A6715BA69B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'Non-competitive'!$BF$75:$BU$75</c:f>
              <c:numCache>
                <c:formatCode>General</c:formatCode>
                <c:ptCount val="16"/>
                <c:pt idx="0">
                  <c:v>9.2097981770833365E-2</c:v>
                </c:pt>
                <c:pt idx="1">
                  <c:v>0.10070168228365386</c:v>
                </c:pt>
                <c:pt idx="2">
                  <c:v>0.10285260741185899</c:v>
                </c:pt>
                <c:pt idx="3">
                  <c:v>0.10554126382211541</c:v>
                </c:pt>
                <c:pt idx="4">
                  <c:v>0.10890208433493592</c:v>
                </c:pt>
                <c:pt idx="5">
                  <c:v>0.11310310997596158</c:v>
                </c:pt>
                <c:pt idx="6">
                  <c:v>0.11835439202724361</c:v>
                </c:pt>
                <c:pt idx="7">
                  <c:v>0.12491849459134617</c:v>
                </c:pt>
                <c:pt idx="8">
                  <c:v>0.13312362279647438</c:v>
                </c:pt>
                <c:pt idx="9">
                  <c:v>0.14338003305288466</c:v>
                </c:pt>
                <c:pt idx="10">
                  <c:v>0.15620054587339746</c:v>
                </c:pt>
                <c:pt idx="11">
                  <c:v>0.17222618689903849</c:v>
                </c:pt>
                <c:pt idx="12">
                  <c:v>0.19225823818108975</c:v>
                </c:pt>
                <c:pt idx="13">
                  <c:v>0.21729830228365388</c:v>
                </c:pt>
                <c:pt idx="14">
                  <c:v>0.24859838241185903</c:v>
                </c:pt>
                <c:pt idx="15">
                  <c:v>0.28772348257211539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7788-4FCC-9EC6-E8A6715BA69B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'Non-competitive'!$BF$76:$BU$76</c:f>
              <c:numCache>
                <c:formatCode>General</c:formatCode>
                <c:ptCount val="16"/>
                <c:pt idx="0">
                  <c:v>9.8455810546874994E-2</c:v>
                </c:pt>
                <c:pt idx="1">
                  <c:v>0.10921043618790063</c:v>
                </c:pt>
                <c:pt idx="2">
                  <c:v>0.11189909259815704</c:v>
                </c:pt>
                <c:pt idx="3">
                  <c:v>0.11525991311097758</c:v>
                </c:pt>
                <c:pt idx="4">
                  <c:v>0.11946093875200321</c:v>
                </c:pt>
                <c:pt idx="5">
                  <c:v>0.12471222080328526</c:v>
                </c:pt>
                <c:pt idx="6">
                  <c:v>0.13127632336738784</c:v>
                </c:pt>
                <c:pt idx="7">
                  <c:v>0.13948145157251604</c:v>
                </c:pt>
                <c:pt idx="8">
                  <c:v>0.14973786182892629</c:v>
                </c:pt>
                <c:pt idx="9">
                  <c:v>0.16255837464943912</c:v>
                </c:pt>
                <c:pt idx="10">
                  <c:v>0.17858401567508014</c:v>
                </c:pt>
                <c:pt idx="11">
                  <c:v>0.19861606695713144</c:v>
                </c:pt>
                <c:pt idx="12">
                  <c:v>0.22365613105969551</c:v>
                </c:pt>
                <c:pt idx="13">
                  <c:v>0.25495621118790063</c:v>
                </c:pt>
                <c:pt idx="14">
                  <c:v>0.29408131134815702</c:v>
                </c:pt>
                <c:pt idx="15">
                  <c:v>0.3429876865484775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7788-4FCC-9EC6-E8A6715BA69B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'Non-competitive'!$BF$77:$BU$77</c:f>
              <c:numCache>
                <c:formatCode>General</c:formatCode>
                <c:ptCount val="16"/>
                <c:pt idx="0">
                  <c:v>0.10640309651692709</c:v>
                </c:pt>
                <c:pt idx="1">
                  <c:v>0.11984637856820915</c:v>
                </c:pt>
                <c:pt idx="2">
                  <c:v>0.12320719908102964</c:v>
                </c:pt>
                <c:pt idx="3">
                  <c:v>0.12740822472205532</c:v>
                </c:pt>
                <c:pt idx="4">
                  <c:v>0.13265950677333735</c:v>
                </c:pt>
                <c:pt idx="5">
                  <c:v>0.13922360933743991</c:v>
                </c:pt>
                <c:pt idx="6">
                  <c:v>0.14742873754256813</c:v>
                </c:pt>
                <c:pt idx="7">
                  <c:v>0.15768514779897835</c:v>
                </c:pt>
                <c:pt idx="8">
                  <c:v>0.17050566061949121</c:v>
                </c:pt>
                <c:pt idx="9">
                  <c:v>0.18653130164513224</c:v>
                </c:pt>
                <c:pt idx="10">
                  <c:v>0.20656335292718353</c:v>
                </c:pt>
                <c:pt idx="11">
                  <c:v>0.23160341702974763</c:v>
                </c:pt>
                <c:pt idx="12">
                  <c:v>0.26290349715795269</c:v>
                </c:pt>
                <c:pt idx="13">
                  <c:v>0.30202859731820914</c:v>
                </c:pt>
                <c:pt idx="14">
                  <c:v>0.35093497251852962</c:v>
                </c:pt>
                <c:pt idx="15">
                  <c:v>0.41206794151893023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788-4FCC-9EC6-E8A6715BA69B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'Non-competitive'!$BF$78:$BU$78</c:f>
              <c:numCache>
                <c:formatCode>General</c:formatCode>
                <c:ptCount val="16"/>
                <c:pt idx="0">
                  <c:v>0.11633720397949221</c:v>
                </c:pt>
                <c:pt idx="1">
                  <c:v>0.1331413065435948</c:v>
                </c:pt>
                <c:pt idx="2">
                  <c:v>0.13734233218462044</c:v>
                </c:pt>
                <c:pt idx="3">
                  <c:v>0.14259361423590247</c:v>
                </c:pt>
                <c:pt idx="4">
                  <c:v>0.14915771680000506</c:v>
                </c:pt>
                <c:pt idx="5">
                  <c:v>0.15736284500513326</c:v>
                </c:pt>
                <c:pt idx="6">
                  <c:v>0.16761925526154353</c:v>
                </c:pt>
                <c:pt idx="7">
                  <c:v>0.18043976808205633</c:v>
                </c:pt>
                <c:pt idx="8">
                  <c:v>0.19646540910769733</c:v>
                </c:pt>
                <c:pt idx="9">
                  <c:v>0.21649746038974868</c:v>
                </c:pt>
                <c:pt idx="10">
                  <c:v>0.24153752449231278</c:v>
                </c:pt>
                <c:pt idx="11">
                  <c:v>0.27283760462051787</c:v>
                </c:pt>
                <c:pt idx="12">
                  <c:v>0.31196270478077426</c:v>
                </c:pt>
                <c:pt idx="13">
                  <c:v>0.3608690799810948</c:v>
                </c:pt>
                <c:pt idx="14">
                  <c:v>0.42200204898149546</c:v>
                </c:pt>
                <c:pt idx="15">
                  <c:v>0.49841826023199626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7788-4FCC-9EC6-E8A6715BA69B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'Non-competitive'!$BF$79:$BU$79</c:f>
              <c:numCache>
                <c:formatCode>General</c:formatCode>
                <c:ptCount val="16"/>
                <c:pt idx="0">
                  <c:v>0.12875483830769857</c:v>
                </c:pt>
                <c:pt idx="1">
                  <c:v>0.14975996651282678</c:v>
                </c:pt>
                <c:pt idx="2">
                  <c:v>0.15501124856410883</c:v>
                </c:pt>
                <c:pt idx="3">
                  <c:v>0.16157535112821142</c:v>
                </c:pt>
                <c:pt idx="4">
                  <c:v>0.16978047933333962</c:v>
                </c:pt>
                <c:pt idx="5">
                  <c:v>0.18003688958974989</c:v>
                </c:pt>
                <c:pt idx="6">
                  <c:v>0.1928574024102627</c:v>
                </c:pt>
                <c:pt idx="7">
                  <c:v>0.20888304343590372</c:v>
                </c:pt>
                <c:pt idx="8">
                  <c:v>0.22891509471795501</c:v>
                </c:pt>
                <c:pt idx="9">
                  <c:v>0.25395515882051917</c:v>
                </c:pt>
                <c:pt idx="10">
                  <c:v>0.28525523894872423</c:v>
                </c:pt>
                <c:pt idx="11">
                  <c:v>0.32438033910898062</c:v>
                </c:pt>
                <c:pt idx="12">
                  <c:v>0.3732867143093011</c:v>
                </c:pt>
                <c:pt idx="13">
                  <c:v>0.43441968330970177</c:v>
                </c:pt>
                <c:pt idx="14">
                  <c:v>0.51083589456020262</c:v>
                </c:pt>
                <c:pt idx="15">
                  <c:v>0.60635615862332848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788-4FCC-9EC6-E8A6715BA69B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0.17053329147436683</c:v>
                </c:pt>
                <c:pt idx="2">
                  <c:v>0.17709739403846939</c:v>
                </c:pt>
                <c:pt idx="3">
                  <c:v>0.18530252224359758</c:v>
                </c:pt>
                <c:pt idx="4">
                  <c:v>0.19555893250000786</c:v>
                </c:pt>
                <c:pt idx="5">
                  <c:v>0.20837944532052069</c:v>
                </c:pt>
                <c:pt idx="6">
                  <c:v>0.22440508634616171</c:v>
                </c:pt>
                <c:pt idx="7">
                  <c:v>0.24443713762821295</c:v>
                </c:pt>
                <c:pt idx="8">
                  <c:v>0.26947720173077705</c:v>
                </c:pt>
                <c:pt idx="9">
                  <c:v>0.30077728185898223</c:v>
                </c:pt>
                <c:pt idx="10">
                  <c:v>0.33990238201923861</c:v>
                </c:pt>
                <c:pt idx="11">
                  <c:v>0.38880875721955915</c:v>
                </c:pt>
                <c:pt idx="12">
                  <c:v>0.44994172621995965</c:v>
                </c:pt>
                <c:pt idx="13">
                  <c:v>0.52635793747046045</c:v>
                </c:pt>
                <c:pt idx="14">
                  <c:v>0.62187820153358653</c:v>
                </c:pt>
                <c:pt idx="15">
                  <c:v>0.7412785316124938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7788-4FCC-9EC6-E8A6715BA69B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'Non-competitive'!$BF$81:$BU$81</c:f>
              <c:numCache>
                <c:formatCode>General</c:formatCode>
                <c:ptCount val="16"/>
                <c:pt idx="0">
                  <c:v>0.16367943485577899</c:v>
                </c:pt>
                <c:pt idx="1">
                  <c:v>0.19649994767629184</c:v>
                </c:pt>
                <c:pt idx="2">
                  <c:v>0.20470507588142003</c:v>
                </c:pt>
                <c:pt idx="3">
                  <c:v>0.21496148613783031</c:v>
                </c:pt>
                <c:pt idx="4">
                  <c:v>0.22778199895834311</c:v>
                </c:pt>
                <c:pt idx="5">
                  <c:v>0.24380763998398419</c:v>
                </c:pt>
                <c:pt idx="6">
                  <c:v>0.26383969126603546</c:v>
                </c:pt>
                <c:pt idx="7">
                  <c:v>0.2888797553685995</c:v>
                </c:pt>
                <c:pt idx="8">
                  <c:v>0.32017983549680462</c:v>
                </c:pt>
                <c:pt idx="9">
                  <c:v>0.35930493565706106</c:v>
                </c:pt>
                <c:pt idx="10">
                  <c:v>0.40821131085738155</c:v>
                </c:pt>
                <c:pt idx="11">
                  <c:v>0.46934427985778215</c:v>
                </c:pt>
                <c:pt idx="12">
                  <c:v>0.54576049110828284</c:v>
                </c:pt>
                <c:pt idx="13">
                  <c:v>0.64128075517140881</c:v>
                </c:pt>
                <c:pt idx="14">
                  <c:v>0.76068108525031619</c:v>
                </c:pt>
                <c:pt idx="15">
                  <c:v>0.90993149784895055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788-4FCC-9EC6-E8A6715BA69B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'Non-competitive'!$BF$82:$BU$82</c:f>
              <c:numCache>
                <c:formatCode>General</c:formatCode>
                <c:ptCount val="16"/>
                <c:pt idx="0">
                  <c:v>0.18793262690305709</c:v>
                </c:pt>
                <c:pt idx="1">
                  <c:v>0.22895826792869814</c:v>
                </c:pt>
                <c:pt idx="2">
                  <c:v>0.23921467818510836</c:v>
                </c:pt>
                <c:pt idx="3">
                  <c:v>0.25203519100562116</c:v>
                </c:pt>
                <c:pt idx="4">
                  <c:v>0.26806083203126224</c:v>
                </c:pt>
                <c:pt idx="5">
                  <c:v>0.28809288331331351</c:v>
                </c:pt>
                <c:pt idx="6">
                  <c:v>0.31313294741587755</c:v>
                </c:pt>
                <c:pt idx="7">
                  <c:v>0.34443302754408273</c:v>
                </c:pt>
                <c:pt idx="8">
                  <c:v>0.38355812770433911</c:v>
                </c:pt>
                <c:pt idx="9">
                  <c:v>0.43246450290465965</c:v>
                </c:pt>
                <c:pt idx="10">
                  <c:v>0.49359747190506031</c:v>
                </c:pt>
                <c:pt idx="11">
                  <c:v>0.570013683155561</c:v>
                </c:pt>
                <c:pt idx="12">
                  <c:v>0.66553394721868686</c:v>
                </c:pt>
                <c:pt idx="13">
                  <c:v>0.78493427729759435</c:v>
                </c:pt>
                <c:pt idx="14">
                  <c:v>0.93418468989622871</c:v>
                </c:pt>
                <c:pt idx="15">
                  <c:v>1.1207477056445214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7788-4FCC-9EC6-E8A6715BA69B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'Non-competitive'!$BF$83:$BU$83</c:f>
              <c:numCache>
                <c:formatCode>General</c:formatCode>
                <c:ptCount val="16"/>
                <c:pt idx="0">
                  <c:v>0.21824911696215463</c:v>
                </c:pt>
                <c:pt idx="1">
                  <c:v>0.26953116824420592</c:v>
                </c:pt>
                <c:pt idx="2">
                  <c:v>0.28235168106471875</c:v>
                </c:pt>
                <c:pt idx="3">
                  <c:v>0.29837732209035978</c:v>
                </c:pt>
                <c:pt idx="4">
                  <c:v>0.31840937337241104</c:v>
                </c:pt>
                <c:pt idx="5">
                  <c:v>0.34344943747497519</c:v>
                </c:pt>
                <c:pt idx="6">
                  <c:v>0.37474951760318032</c:v>
                </c:pt>
                <c:pt idx="7">
                  <c:v>0.4138746177634367</c:v>
                </c:pt>
                <c:pt idx="8">
                  <c:v>0.46278099296375713</c:v>
                </c:pt>
                <c:pt idx="9">
                  <c:v>0.52391396196415785</c:v>
                </c:pt>
                <c:pt idx="10">
                  <c:v>0.60033017321465865</c:v>
                </c:pt>
                <c:pt idx="11">
                  <c:v>0.69585043727778451</c:v>
                </c:pt>
                <c:pt idx="12">
                  <c:v>0.81525076735669177</c:v>
                </c:pt>
                <c:pt idx="13">
                  <c:v>0.96450117995532625</c:v>
                </c:pt>
                <c:pt idx="14">
                  <c:v>1.1510641957036192</c:v>
                </c:pt>
                <c:pt idx="15">
                  <c:v>1.3842679653889851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788-4FCC-9EC6-E8A6715BA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Competitive!$AP$69:$BE$69</c:f>
              <c:numCache>
                <c:formatCode>General</c:formatCode>
                <c:ptCount val="16"/>
                <c:pt idx="0">
                  <c:v>7.3333802208361124E-2</c:v>
                </c:pt>
                <c:pt idx="1">
                  <c:v>7.5589213792204651E-2</c:v>
                </c:pt>
                <c:pt idx="2">
                  <c:v>7.6153066688165516E-2</c:v>
                </c:pt>
                <c:pt idx="3">
                  <c:v>7.6857882808116618E-2</c:v>
                </c:pt>
                <c:pt idx="4">
                  <c:v>7.7738902958055495E-2</c:v>
                </c:pt>
                <c:pt idx="5">
                  <c:v>7.8840178145479084E-2</c:v>
                </c:pt>
                <c:pt idx="6">
                  <c:v>8.0216772129758571E-2</c:v>
                </c:pt>
                <c:pt idx="7">
                  <c:v>8.1937514610107925E-2</c:v>
                </c:pt>
                <c:pt idx="8">
                  <c:v>8.4088442710544636E-2</c:v>
                </c:pt>
                <c:pt idx="9">
                  <c:v>8.6777102836090511E-2</c:v>
                </c:pt>
                <c:pt idx="10">
                  <c:v>9.0137927993022851E-2</c:v>
                </c:pt>
                <c:pt idx="11">
                  <c:v>9.4338959439188283E-2</c:v>
                </c:pt>
                <c:pt idx="12">
                  <c:v>9.9590248746895052E-2</c:v>
                </c:pt>
                <c:pt idx="13">
                  <c:v>0.10615436038152855</c:v>
                </c:pt>
                <c:pt idx="14">
                  <c:v>0.11435949992482039</c:v>
                </c:pt>
                <c:pt idx="15">
                  <c:v>0.12461592435393522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77-4082-A1EA-AA7F8B81C14B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Competitive!$AP$70:$BE$70</c:f>
              <c:numCache>
                <c:formatCode>General</c:formatCode>
                <c:ptCount val="16"/>
                <c:pt idx="0">
                  <c:v>7.5000413396906065E-2</c:v>
                </c:pt>
                <c:pt idx="1">
                  <c:v>7.7819677876710472E-2</c:v>
                </c:pt>
                <c:pt idx="2">
                  <c:v>7.852449399666156E-2</c:v>
                </c:pt>
                <c:pt idx="3">
                  <c:v>7.9405514146600423E-2</c:v>
                </c:pt>
                <c:pt idx="4">
                  <c:v>8.0506789334024012E-2</c:v>
                </c:pt>
                <c:pt idx="5">
                  <c:v>8.1883383318303499E-2</c:v>
                </c:pt>
                <c:pt idx="6">
                  <c:v>8.3604125798652854E-2</c:v>
                </c:pt>
                <c:pt idx="7">
                  <c:v>8.5755053899089564E-2</c:v>
                </c:pt>
                <c:pt idx="8">
                  <c:v>8.8443714024635439E-2</c:v>
                </c:pt>
                <c:pt idx="9">
                  <c:v>9.1804539181567793E-2</c:v>
                </c:pt>
                <c:pt idx="10">
                  <c:v>9.6005570627733211E-2</c:v>
                </c:pt>
                <c:pt idx="11">
                  <c:v>0.10125685993543999</c:v>
                </c:pt>
                <c:pt idx="12">
                  <c:v>0.10782097157007348</c:v>
                </c:pt>
                <c:pt idx="13">
                  <c:v>0.11602611111336533</c:v>
                </c:pt>
                <c:pt idx="14">
                  <c:v>0.12628253554248015</c:v>
                </c:pt>
                <c:pt idx="15">
                  <c:v>0.13910306607887366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77-4082-A1EA-AA7F8B81C14B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Competitive!$AP$71:$BE$71</c:f>
              <c:numCache>
                <c:formatCode>General</c:formatCode>
                <c:ptCount val="16"/>
                <c:pt idx="0">
                  <c:v>7.7083677382587229E-2</c:v>
                </c:pt>
                <c:pt idx="1">
                  <c:v>8.0607757982342737E-2</c:v>
                </c:pt>
                <c:pt idx="2">
                  <c:v>8.14887781322816E-2</c:v>
                </c:pt>
                <c:pt idx="3">
                  <c:v>8.2590053319705189E-2</c:v>
                </c:pt>
                <c:pt idx="4">
                  <c:v>8.3966647303984676E-2</c:v>
                </c:pt>
                <c:pt idx="5">
                  <c:v>8.5687389784334031E-2</c:v>
                </c:pt>
                <c:pt idx="6">
                  <c:v>8.7838317884770742E-2</c:v>
                </c:pt>
                <c:pt idx="7">
                  <c:v>9.0526978010316603E-2</c:v>
                </c:pt>
                <c:pt idx="8">
                  <c:v>9.3887803167248957E-2</c:v>
                </c:pt>
                <c:pt idx="9">
                  <c:v>9.8088834613414388E-2</c:v>
                </c:pt>
                <c:pt idx="10">
                  <c:v>0.10334012392112119</c:v>
                </c:pt>
                <c:pt idx="11">
                  <c:v>0.10990423555575465</c:v>
                </c:pt>
                <c:pt idx="12">
                  <c:v>0.1181093750990465</c:v>
                </c:pt>
                <c:pt idx="13">
                  <c:v>0.12836579952816132</c:v>
                </c:pt>
                <c:pt idx="14">
                  <c:v>0.14118633006455483</c:v>
                </c:pt>
                <c:pt idx="15">
                  <c:v>0.15721199323504675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77-4082-A1EA-AA7F8B81C14B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Competitive!$AP$72:$BE$72</c:f>
              <c:numCache>
                <c:formatCode>General</c:formatCode>
                <c:ptCount val="16"/>
                <c:pt idx="0">
                  <c:v>7.9687757364688708E-2</c:v>
                </c:pt>
                <c:pt idx="1">
                  <c:v>8.4092858114383051E-2</c:v>
                </c:pt>
                <c:pt idx="2">
                  <c:v>8.5194133301806654E-2</c:v>
                </c:pt>
                <c:pt idx="3">
                  <c:v>8.6570727286086127E-2</c:v>
                </c:pt>
                <c:pt idx="4">
                  <c:v>8.8291469766435482E-2</c:v>
                </c:pt>
                <c:pt idx="5">
                  <c:v>9.0442397866872179E-2</c:v>
                </c:pt>
                <c:pt idx="6">
                  <c:v>9.3131057992418068E-2</c:v>
                </c:pt>
                <c:pt idx="7">
                  <c:v>9.6491883149350421E-2</c:v>
                </c:pt>
                <c:pt idx="8">
                  <c:v>0.10069291459551585</c:v>
                </c:pt>
                <c:pt idx="9">
                  <c:v>0.10594420390322262</c:v>
                </c:pt>
                <c:pt idx="10">
                  <c:v>0.11250831553785612</c:v>
                </c:pt>
                <c:pt idx="11">
                  <c:v>0.12071345508114796</c:v>
                </c:pt>
                <c:pt idx="12">
                  <c:v>0.13096987951026276</c:v>
                </c:pt>
                <c:pt idx="13">
                  <c:v>0.1437904100466563</c:v>
                </c:pt>
                <c:pt idx="14">
                  <c:v>0.15981607321714816</c:v>
                </c:pt>
                <c:pt idx="15">
                  <c:v>0.17984815218026304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77-4082-A1EA-AA7F8B81C14B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Competitive!$AP$73:$BE$73</c:f>
              <c:numCache>
                <c:formatCode>General</c:formatCode>
                <c:ptCount val="16"/>
                <c:pt idx="0">
                  <c:v>8.2942857342315532E-2</c:v>
                </c:pt>
                <c:pt idx="1">
                  <c:v>8.8449233279433478E-2</c:v>
                </c:pt>
                <c:pt idx="2">
                  <c:v>8.9825827263712965E-2</c:v>
                </c:pt>
                <c:pt idx="3">
                  <c:v>9.154656974406232E-2</c:v>
                </c:pt>
                <c:pt idx="4">
                  <c:v>9.3697497844499031E-2</c:v>
                </c:pt>
                <c:pt idx="5">
                  <c:v>9.6386157970044906E-2</c:v>
                </c:pt>
                <c:pt idx="6">
                  <c:v>9.9746983126977232E-2</c:v>
                </c:pt>
                <c:pt idx="7">
                  <c:v>0.10394801457314266</c:v>
                </c:pt>
                <c:pt idx="8">
                  <c:v>0.10919930388084946</c:v>
                </c:pt>
                <c:pt idx="9">
                  <c:v>0.11576341551548294</c:v>
                </c:pt>
                <c:pt idx="10">
                  <c:v>0.12396855505877478</c:v>
                </c:pt>
                <c:pt idx="11">
                  <c:v>0.13422497948788961</c:v>
                </c:pt>
                <c:pt idx="12">
                  <c:v>0.14704551002428312</c:v>
                </c:pt>
                <c:pt idx="13">
                  <c:v>0.16307117319477502</c:v>
                </c:pt>
                <c:pt idx="14">
                  <c:v>0.18310325215788986</c:v>
                </c:pt>
                <c:pt idx="15">
                  <c:v>0.20814335086178345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477-4082-A1EA-AA7F8B81C14B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Competitive!$AP$74:$BE$74</c:f>
              <c:numCache>
                <c:formatCode>General</c:formatCode>
                <c:ptCount val="16"/>
                <c:pt idx="0">
                  <c:v>8.7011732314349069E-2</c:v>
                </c:pt>
                <c:pt idx="1">
                  <c:v>9.3894702235746502E-2</c:v>
                </c:pt>
                <c:pt idx="2">
                  <c:v>9.5615444716095871E-2</c:v>
                </c:pt>
                <c:pt idx="3">
                  <c:v>9.7766372816532554E-2</c:v>
                </c:pt>
                <c:pt idx="4">
                  <c:v>0.10045503294207844</c:v>
                </c:pt>
                <c:pt idx="5">
                  <c:v>0.10381585809901078</c:v>
                </c:pt>
                <c:pt idx="6">
                  <c:v>0.10801688954517619</c:v>
                </c:pt>
                <c:pt idx="7">
                  <c:v>0.113268178852883</c:v>
                </c:pt>
                <c:pt idx="8">
                  <c:v>0.11983229048751647</c:v>
                </c:pt>
                <c:pt idx="9">
                  <c:v>0.12803743003080834</c:v>
                </c:pt>
                <c:pt idx="10">
                  <c:v>0.13829385445992315</c:v>
                </c:pt>
                <c:pt idx="11">
                  <c:v>0.15111438499631666</c:v>
                </c:pt>
                <c:pt idx="12">
                  <c:v>0.16714004816680852</c:v>
                </c:pt>
                <c:pt idx="13">
                  <c:v>0.18717212712992343</c:v>
                </c:pt>
                <c:pt idx="14">
                  <c:v>0.21221222583381702</c:v>
                </c:pt>
                <c:pt idx="15">
                  <c:v>0.24351234921368395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477-4082-A1EA-AA7F8B81C14B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Competitive!$AP$75:$BE$75</c:f>
              <c:numCache>
                <c:formatCode>General</c:formatCode>
                <c:ptCount val="16"/>
                <c:pt idx="0">
                  <c:v>9.2097826029390983E-2</c:v>
                </c:pt>
                <c:pt idx="1">
                  <c:v>0.10070153843113779</c:v>
                </c:pt>
                <c:pt idx="2">
                  <c:v>0.10285246653157447</c:v>
                </c:pt>
                <c:pt idx="3">
                  <c:v>0.10554112665712036</c:v>
                </c:pt>
                <c:pt idx="4">
                  <c:v>0.1089019518140527</c:v>
                </c:pt>
                <c:pt idx="5">
                  <c:v>0.11310298326021813</c:v>
                </c:pt>
                <c:pt idx="6">
                  <c:v>0.11835427256792493</c:v>
                </c:pt>
                <c:pt idx="7">
                  <c:v>0.12491838420255839</c:v>
                </c:pt>
                <c:pt idx="8">
                  <c:v>0.13312352374585026</c:v>
                </c:pt>
                <c:pt idx="9">
                  <c:v>0.14337994817496508</c:v>
                </c:pt>
                <c:pt idx="10">
                  <c:v>0.15620047871135859</c:v>
                </c:pt>
                <c:pt idx="11">
                  <c:v>0.17222614188185048</c:v>
                </c:pt>
                <c:pt idx="12">
                  <c:v>0.19225822084496536</c:v>
                </c:pt>
                <c:pt idx="13">
                  <c:v>0.21729831954885892</c:v>
                </c:pt>
                <c:pt idx="14">
                  <c:v>0.2485984429287259</c:v>
                </c:pt>
                <c:pt idx="15">
                  <c:v>0.28772359715355961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477-4082-A1EA-AA7F8B81C14B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Competitive!$AP$76:$BE$76</c:f>
              <c:numCache>
                <c:formatCode>General</c:formatCode>
                <c:ptCount val="16"/>
                <c:pt idx="0">
                  <c:v>9.845544317319338E-2</c:v>
                </c:pt>
                <c:pt idx="1">
                  <c:v>0.10921008367537688</c:v>
                </c:pt>
                <c:pt idx="2">
                  <c:v>0.11189874380092275</c:v>
                </c:pt>
                <c:pt idx="3">
                  <c:v>0.11525956895785508</c:v>
                </c:pt>
                <c:pt idx="4">
                  <c:v>0.11946060040402053</c:v>
                </c:pt>
                <c:pt idx="5">
                  <c:v>0.12471188971172729</c:v>
                </c:pt>
                <c:pt idx="6">
                  <c:v>0.13127600134636078</c:v>
                </c:pt>
                <c:pt idx="7">
                  <c:v>0.13948114088965263</c:v>
                </c:pt>
                <c:pt idx="8">
                  <c:v>0.14973756531876745</c:v>
                </c:pt>
                <c:pt idx="9">
                  <c:v>0.16255809585516096</c:v>
                </c:pt>
                <c:pt idx="10">
                  <c:v>0.17858375902565285</c:v>
                </c:pt>
                <c:pt idx="11">
                  <c:v>0.19861583798876772</c:v>
                </c:pt>
                <c:pt idx="12">
                  <c:v>0.22365593669266129</c:v>
                </c:pt>
                <c:pt idx="13">
                  <c:v>0.2549560600725283</c:v>
                </c:pt>
                <c:pt idx="14">
                  <c:v>0.29408121429736195</c:v>
                </c:pt>
                <c:pt idx="15">
                  <c:v>0.34298765707840412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477-4082-A1EA-AA7F8B81C14B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Competitive!$AP$77:$BE$77</c:f>
              <c:numCache>
                <c:formatCode>General</c:formatCode>
                <c:ptCount val="16"/>
                <c:pt idx="0">
                  <c:v>0.10640246460294639</c:v>
                </c:pt>
                <c:pt idx="1">
                  <c:v>0.11984576523067578</c:v>
                </c:pt>
                <c:pt idx="2">
                  <c:v>0.1232065903876081</c:v>
                </c:pt>
                <c:pt idx="3">
                  <c:v>0.12740762183377349</c:v>
                </c:pt>
                <c:pt idx="4">
                  <c:v>0.13265891114148032</c:v>
                </c:pt>
                <c:pt idx="5">
                  <c:v>0.13922302277611379</c:v>
                </c:pt>
                <c:pt idx="6">
                  <c:v>0.14742816231940561</c:v>
                </c:pt>
                <c:pt idx="7">
                  <c:v>0.15768458674852048</c:v>
                </c:pt>
                <c:pt idx="8">
                  <c:v>0.17050511728491399</c:v>
                </c:pt>
                <c:pt idx="9">
                  <c:v>0.18653078045540589</c:v>
                </c:pt>
                <c:pt idx="10">
                  <c:v>0.20656285941852079</c:v>
                </c:pt>
                <c:pt idx="11">
                  <c:v>0.23160295812241433</c:v>
                </c:pt>
                <c:pt idx="12">
                  <c:v>0.26290308150228131</c:v>
                </c:pt>
                <c:pt idx="13">
                  <c:v>0.30202823572711501</c:v>
                </c:pt>
                <c:pt idx="14">
                  <c:v>0.35093467850815713</c:v>
                </c:pt>
                <c:pt idx="15">
                  <c:v>0.41206773198445978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477-4082-A1EA-AA7F8B81C14B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Competitive!$AP$78:$BE$78</c:f>
              <c:numCache>
                <c:formatCode>General</c:formatCode>
                <c:ptCount val="16"/>
                <c:pt idx="0">
                  <c:v>0.11633624139013761</c:v>
                </c:pt>
                <c:pt idx="1">
                  <c:v>0.13314036717479932</c:v>
                </c:pt>
                <c:pt idx="2">
                  <c:v>0.13734139862096478</c:v>
                </c:pt>
                <c:pt idx="3">
                  <c:v>0.14259268792867155</c:v>
                </c:pt>
                <c:pt idx="4">
                  <c:v>0.14915679956330502</c:v>
                </c:pt>
                <c:pt idx="5">
                  <c:v>0.15736193910659688</c:v>
                </c:pt>
                <c:pt idx="6">
                  <c:v>0.16761836353571172</c:v>
                </c:pt>
                <c:pt idx="7">
                  <c:v>0.1804388940721052</c:v>
                </c:pt>
                <c:pt idx="8">
                  <c:v>0.19646455724259712</c:v>
                </c:pt>
                <c:pt idx="9">
                  <c:v>0.21649663620571197</c:v>
                </c:pt>
                <c:pt idx="10">
                  <c:v>0.24153673490960559</c:v>
                </c:pt>
                <c:pt idx="11">
                  <c:v>0.27283685828947252</c:v>
                </c:pt>
                <c:pt idx="12">
                  <c:v>0.31196201251430622</c:v>
                </c:pt>
                <c:pt idx="13">
                  <c:v>0.3608684552953485</c:v>
                </c:pt>
                <c:pt idx="14">
                  <c:v>0.42200150877165116</c:v>
                </c:pt>
                <c:pt idx="15">
                  <c:v>0.49841782561702941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477-4082-A1EA-AA7F8B81C14B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Competitive!$AP$79:$BE$79</c:f>
              <c:numCache>
                <c:formatCode>General</c:formatCode>
                <c:ptCount val="16"/>
                <c:pt idx="0">
                  <c:v>0.12875346237412669</c:v>
                </c:pt>
                <c:pt idx="1">
                  <c:v>0.14975861960495382</c:v>
                </c:pt>
                <c:pt idx="2">
                  <c:v>0.15500990891266059</c:v>
                </c:pt>
                <c:pt idx="3">
                  <c:v>0.16157402054729408</c:v>
                </c:pt>
                <c:pt idx="4">
                  <c:v>0.16977916009058594</c:v>
                </c:pt>
                <c:pt idx="5">
                  <c:v>0.18003558451970073</c:v>
                </c:pt>
                <c:pt idx="6">
                  <c:v>0.19285611505609429</c:v>
                </c:pt>
                <c:pt idx="7">
                  <c:v>0.20888177822658616</c:v>
                </c:pt>
                <c:pt idx="8">
                  <c:v>0.22891385718970103</c:v>
                </c:pt>
                <c:pt idx="9">
                  <c:v>0.2539539558935946</c:v>
                </c:pt>
                <c:pt idx="10">
                  <c:v>0.28525407927346164</c:v>
                </c:pt>
                <c:pt idx="11">
                  <c:v>0.32437923349829528</c:v>
                </c:pt>
                <c:pt idx="12">
                  <c:v>0.37328567627933745</c:v>
                </c:pt>
                <c:pt idx="13">
                  <c:v>0.43441872975564022</c:v>
                </c:pt>
                <c:pt idx="14">
                  <c:v>0.51083504660101842</c:v>
                </c:pt>
                <c:pt idx="15">
                  <c:v>0.60635544265774144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477-4082-A1EA-AA7F8B81C14B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Competitive!$AP$80:$BE$80</c:f>
              <c:numCache>
                <c:formatCode>General</c:formatCode>
                <c:ptCount val="16"/>
                <c:pt idx="0">
                  <c:v>0.144274988604113</c:v>
                </c:pt>
                <c:pt idx="1">
                  <c:v>0.17053143514264693</c:v>
                </c:pt>
                <c:pt idx="2">
                  <c:v>0.17709554677728045</c:v>
                </c:pt>
                <c:pt idx="3">
                  <c:v>0.18530068632057226</c:v>
                </c:pt>
                <c:pt idx="4">
                  <c:v>0.19555711074968707</c:v>
                </c:pt>
                <c:pt idx="5">
                  <c:v>0.20837764128608061</c:v>
                </c:pt>
                <c:pt idx="6">
                  <c:v>0.2244033044565725</c:v>
                </c:pt>
                <c:pt idx="7">
                  <c:v>0.24443538341968737</c:v>
                </c:pt>
                <c:pt idx="8">
                  <c:v>0.26947548212358097</c:v>
                </c:pt>
                <c:pt idx="9">
                  <c:v>0.30077560550344795</c:v>
                </c:pt>
                <c:pt idx="10">
                  <c:v>0.33990075972828171</c:v>
                </c:pt>
                <c:pt idx="11">
                  <c:v>0.38880720250932388</c:v>
                </c:pt>
                <c:pt idx="12">
                  <c:v>0.44994025598562654</c:v>
                </c:pt>
                <c:pt idx="13">
                  <c:v>0.5263565728310049</c:v>
                </c:pt>
                <c:pt idx="14">
                  <c:v>0.62187696888772781</c:v>
                </c:pt>
                <c:pt idx="15">
                  <c:v>0.74127746395863148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477-4082-A1EA-AA7F8B81C14B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Competitive!$AP$81:$BF$81</c:f>
              <c:numCache>
                <c:formatCode>General</c:formatCode>
                <c:ptCount val="17"/>
                <c:pt idx="0">
                  <c:v>0.16367689639159588</c:v>
                </c:pt>
                <c:pt idx="1">
                  <c:v>0.19649745456476331</c:v>
                </c:pt>
                <c:pt idx="2">
                  <c:v>0.20470259410805514</c:v>
                </c:pt>
                <c:pt idx="3">
                  <c:v>0.21495901853716998</c:v>
                </c:pt>
                <c:pt idx="4">
                  <c:v>0.22777954907356351</c:v>
                </c:pt>
                <c:pt idx="5">
                  <c:v>0.24380521224405544</c:v>
                </c:pt>
                <c:pt idx="6">
                  <c:v>0.26383729120717025</c:v>
                </c:pt>
                <c:pt idx="7">
                  <c:v>0.28887738991106388</c:v>
                </c:pt>
                <c:pt idx="8">
                  <c:v>0.3201775132909308</c:v>
                </c:pt>
                <c:pt idx="9">
                  <c:v>0.35930266751576456</c:v>
                </c:pt>
                <c:pt idx="10">
                  <c:v>0.40820911029680679</c:v>
                </c:pt>
                <c:pt idx="11">
                  <c:v>0.46934216377310939</c:v>
                </c:pt>
                <c:pt idx="12">
                  <c:v>0.54575848061848775</c:v>
                </c:pt>
                <c:pt idx="13">
                  <c:v>0.64127887667521077</c:v>
                </c:pt>
                <c:pt idx="14">
                  <c:v>0.76067937174611422</c:v>
                </c:pt>
                <c:pt idx="15">
                  <c:v>0.909929990584744</c:v>
                </c:pt>
                <c:pt idx="16">
                  <c:v>0.16367943485577899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477-4082-A1EA-AA7F8B81C14B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Competitive!$AP$82:$BE$82</c:f>
              <c:numCache>
                <c:formatCode>General</c:formatCode>
                <c:ptCount val="16"/>
                <c:pt idx="0">
                  <c:v>0.18792928112594953</c:v>
                </c:pt>
                <c:pt idx="1">
                  <c:v>0.22895497884240884</c:v>
                </c:pt>
                <c:pt idx="2">
                  <c:v>0.23921140327152363</c:v>
                </c:pt>
                <c:pt idx="3">
                  <c:v>0.25203193380791711</c:v>
                </c:pt>
                <c:pt idx="4">
                  <c:v>0.26805759697840903</c:v>
                </c:pt>
                <c:pt idx="5">
                  <c:v>0.2880896759415239</c:v>
                </c:pt>
                <c:pt idx="6">
                  <c:v>0.31312977464541747</c:v>
                </c:pt>
                <c:pt idx="7">
                  <c:v>0.34442989802528445</c:v>
                </c:pt>
                <c:pt idx="8">
                  <c:v>0.38355505225011821</c:v>
                </c:pt>
                <c:pt idx="9">
                  <c:v>0.43246149503116044</c:v>
                </c:pt>
                <c:pt idx="10">
                  <c:v>0.49359454850746315</c:v>
                </c:pt>
                <c:pt idx="11">
                  <c:v>0.5700108653528414</c:v>
                </c:pt>
                <c:pt idx="12">
                  <c:v>0.66553126140956431</c:v>
                </c:pt>
                <c:pt idx="13">
                  <c:v>0.78493175648046798</c:v>
                </c:pt>
                <c:pt idx="14">
                  <c:v>0.93418237531909754</c:v>
                </c:pt>
                <c:pt idx="15">
                  <c:v>1.1207456488673846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477-4082-A1EA-AA7F8B81C14B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Competitive!$AP$83:$BE$83</c:f>
              <c:numCache>
                <c:formatCode>General</c:formatCode>
                <c:ptCount val="16"/>
                <c:pt idx="0">
                  <c:v>0.21824476204389157</c:v>
                </c:pt>
                <c:pt idx="1">
                  <c:v>0.26952688418946563</c:v>
                </c:pt>
                <c:pt idx="2">
                  <c:v>0.28234741472585917</c:v>
                </c:pt>
                <c:pt idx="3">
                  <c:v>0.29837307789635098</c:v>
                </c:pt>
                <c:pt idx="4">
                  <c:v>0.31840515685946591</c:v>
                </c:pt>
                <c:pt idx="5">
                  <c:v>0.34344525556335948</c:v>
                </c:pt>
                <c:pt idx="6">
                  <c:v>0.37474537894322651</c:v>
                </c:pt>
                <c:pt idx="7">
                  <c:v>0.41387053316806022</c:v>
                </c:pt>
                <c:pt idx="8">
                  <c:v>0.46277697594910239</c:v>
                </c:pt>
                <c:pt idx="9">
                  <c:v>0.5239100294254051</c:v>
                </c:pt>
                <c:pt idx="10">
                  <c:v>0.60032634627078352</c:v>
                </c:pt>
                <c:pt idx="11">
                  <c:v>0.69584674232750632</c:v>
                </c:pt>
                <c:pt idx="12">
                  <c:v>0.81524723739840987</c:v>
                </c:pt>
                <c:pt idx="13">
                  <c:v>0.96449785623703965</c:v>
                </c:pt>
                <c:pt idx="14">
                  <c:v>1.1510611297853266</c:v>
                </c:pt>
                <c:pt idx="15">
                  <c:v>1.3842652217206852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477-4082-A1EA-AA7F8B81C14B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Competitive!$BF$69:$BU$69</c:f>
              <c:numCache>
                <c:formatCode>General</c:formatCode>
                <c:ptCount val="16"/>
                <c:pt idx="0">
                  <c:v>7.3333333333333361E-2</c:v>
                </c:pt>
                <c:pt idx="1">
                  <c:v>7.5588741800566184E-2</c:v>
                </c:pt>
                <c:pt idx="2">
                  <c:v>7.6152593917374389E-2</c:v>
                </c:pt>
                <c:pt idx="3">
                  <c:v>7.6857409063384632E-2</c:v>
                </c:pt>
                <c:pt idx="4">
                  <c:v>7.7738427995897461E-2</c:v>
                </c:pt>
                <c:pt idx="5">
                  <c:v>7.8839701661538489E-2</c:v>
                </c:pt>
                <c:pt idx="6">
                  <c:v>8.0216293743589781E-2</c:v>
                </c:pt>
                <c:pt idx="7">
                  <c:v>8.1937033846153876E-2</c:v>
                </c:pt>
                <c:pt idx="8">
                  <c:v>8.4087958974359001E-2</c:v>
                </c:pt>
                <c:pt idx="9">
                  <c:v>8.677661538461541E-2</c:v>
                </c:pt>
                <c:pt idx="10">
                  <c:v>9.0137435897435933E-2</c:v>
                </c:pt>
                <c:pt idx="11">
                  <c:v>9.4338461538461552E-2</c:v>
                </c:pt>
                <c:pt idx="12">
                  <c:v>9.958974358974361E-2</c:v>
                </c:pt>
                <c:pt idx="13">
                  <c:v>0.10615384615384618</c:v>
                </c:pt>
                <c:pt idx="14">
                  <c:v>0.11435897435897438</c:v>
                </c:pt>
                <c:pt idx="15">
                  <c:v>0.12461538461538464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477-4082-A1EA-AA7F8B81C14B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7.7819260584041039E-2</c:v>
                </c:pt>
                <c:pt idx="2">
                  <c:v>7.8524075730051296E-2</c:v>
                </c:pt>
                <c:pt idx="3">
                  <c:v>7.9405094662564124E-2</c:v>
                </c:pt>
                <c:pt idx="4">
                  <c:v>8.0506368328205152E-2</c:v>
                </c:pt>
                <c:pt idx="5">
                  <c:v>8.1882960410256431E-2</c:v>
                </c:pt>
                <c:pt idx="6">
                  <c:v>8.3603700512820539E-2</c:v>
                </c:pt>
                <c:pt idx="7">
                  <c:v>8.5754625641025664E-2</c:v>
                </c:pt>
                <c:pt idx="8">
                  <c:v>8.8443282051282074E-2</c:v>
                </c:pt>
                <c:pt idx="9">
                  <c:v>9.1804102564102597E-2</c:v>
                </c:pt>
                <c:pt idx="10">
                  <c:v>9.6005128205128243E-2</c:v>
                </c:pt>
                <c:pt idx="11">
                  <c:v>0.10125641025641027</c:v>
                </c:pt>
                <c:pt idx="12">
                  <c:v>0.10782051282051283</c:v>
                </c:pt>
                <c:pt idx="13">
                  <c:v>0.11602564102564104</c:v>
                </c:pt>
                <c:pt idx="14">
                  <c:v>0.12628205128205131</c:v>
                </c:pt>
                <c:pt idx="15">
                  <c:v>0.13910256410256411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B477-4082-A1EA-AA7F8B81C14B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Competitive!$BF$71:$BU$71</c:f>
              <c:numCache>
                <c:formatCode>General</c:formatCode>
                <c:ptCount val="16"/>
                <c:pt idx="0">
                  <c:v>7.7083333333333351E-2</c:v>
                </c:pt>
                <c:pt idx="1">
                  <c:v>8.0607409063384636E-2</c:v>
                </c:pt>
                <c:pt idx="2">
                  <c:v>8.148842799589745E-2</c:v>
                </c:pt>
                <c:pt idx="3">
                  <c:v>8.2589701661538464E-2</c:v>
                </c:pt>
                <c:pt idx="4">
                  <c:v>8.396629374358977E-2</c:v>
                </c:pt>
                <c:pt idx="5">
                  <c:v>8.5687033846153865E-2</c:v>
                </c:pt>
                <c:pt idx="6">
                  <c:v>8.7837958974359004E-2</c:v>
                </c:pt>
                <c:pt idx="7">
                  <c:v>9.0526615384615414E-2</c:v>
                </c:pt>
                <c:pt idx="8">
                  <c:v>9.3887435897435922E-2</c:v>
                </c:pt>
                <c:pt idx="9">
                  <c:v>9.8088461538461555E-2</c:v>
                </c:pt>
                <c:pt idx="10">
                  <c:v>0.10333974358974363</c:v>
                </c:pt>
                <c:pt idx="11">
                  <c:v>0.10990384615384617</c:v>
                </c:pt>
                <c:pt idx="12">
                  <c:v>0.11810897435897437</c:v>
                </c:pt>
                <c:pt idx="13">
                  <c:v>0.12836538461538463</c:v>
                </c:pt>
                <c:pt idx="14">
                  <c:v>0.14118589743589746</c:v>
                </c:pt>
                <c:pt idx="15">
                  <c:v>0.15721153846153849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477-4082-A1EA-AA7F8B81C14B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Competitive!$BF$72:$BU$72</c:f>
              <c:numCache>
                <c:formatCode>General</c:formatCode>
                <c:ptCount val="16"/>
                <c:pt idx="0">
                  <c:v>7.9687500000000008E-2</c:v>
                </c:pt>
                <c:pt idx="1">
                  <c:v>8.4092594662564121E-2</c:v>
                </c:pt>
                <c:pt idx="2">
                  <c:v>8.519386832820515E-2</c:v>
                </c:pt>
                <c:pt idx="3">
                  <c:v>8.6570460410256442E-2</c:v>
                </c:pt>
                <c:pt idx="4">
                  <c:v>8.8291200512820536E-2</c:v>
                </c:pt>
                <c:pt idx="5">
                  <c:v>9.0442125641025661E-2</c:v>
                </c:pt>
                <c:pt idx="6">
                  <c:v>9.3130782051282085E-2</c:v>
                </c:pt>
                <c:pt idx="7">
                  <c:v>9.6491602564102594E-2</c:v>
                </c:pt>
                <c:pt idx="8">
                  <c:v>0.10069262820512823</c:v>
                </c:pt>
                <c:pt idx="9">
                  <c:v>0.1059439102564103</c:v>
                </c:pt>
                <c:pt idx="10">
                  <c:v>0.11250801282051284</c:v>
                </c:pt>
                <c:pt idx="11">
                  <c:v>0.12071314102564107</c:v>
                </c:pt>
                <c:pt idx="12">
                  <c:v>0.13096955128205132</c:v>
                </c:pt>
                <c:pt idx="13">
                  <c:v>0.14379006410256412</c:v>
                </c:pt>
                <c:pt idx="14">
                  <c:v>0.15981570512820514</c:v>
                </c:pt>
                <c:pt idx="15">
                  <c:v>0.17984775641025641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477-4082-A1EA-AA7F8B81C14B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Competitive!$BF$73:$BU$73</c:f>
              <c:numCache>
                <c:formatCode>General</c:formatCode>
                <c:ptCount val="16"/>
                <c:pt idx="0">
                  <c:v>8.2942708333333365E-2</c:v>
                </c:pt>
                <c:pt idx="1">
                  <c:v>8.8449076661538492E-2</c:v>
                </c:pt>
                <c:pt idx="2">
                  <c:v>8.9825668743589784E-2</c:v>
                </c:pt>
                <c:pt idx="3">
                  <c:v>9.1546408846153879E-2</c:v>
                </c:pt>
                <c:pt idx="4">
                  <c:v>9.3697333974359004E-2</c:v>
                </c:pt>
                <c:pt idx="5">
                  <c:v>9.6385990384615414E-2</c:v>
                </c:pt>
                <c:pt idx="6">
                  <c:v>9.9746810897435936E-2</c:v>
                </c:pt>
                <c:pt idx="7">
                  <c:v>0.10394783653846158</c:v>
                </c:pt>
                <c:pt idx="8">
                  <c:v>0.10919911858974363</c:v>
                </c:pt>
                <c:pt idx="9">
                  <c:v>0.1157632211538462</c:v>
                </c:pt>
                <c:pt idx="10">
                  <c:v>0.12396834935897438</c:v>
                </c:pt>
                <c:pt idx="11">
                  <c:v>0.13422475961538463</c:v>
                </c:pt>
                <c:pt idx="12">
                  <c:v>0.14704527243589746</c:v>
                </c:pt>
                <c:pt idx="13">
                  <c:v>0.16307091346153851</c:v>
                </c:pt>
                <c:pt idx="14">
                  <c:v>0.18310296474358981</c:v>
                </c:pt>
                <c:pt idx="15">
                  <c:v>0.20814302884615385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477-4082-A1EA-AA7F8B81C14B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Competitive!$BF$74:$BU$74</c:f>
              <c:numCache>
                <c:formatCode>General</c:formatCode>
                <c:ptCount val="16"/>
                <c:pt idx="0">
                  <c:v>8.7011718750000008E-2</c:v>
                </c:pt>
                <c:pt idx="1">
                  <c:v>9.3894679160256414E-2</c:v>
                </c:pt>
                <c:pt idx="2">
                  <c:v>9.5615419262820536E-2</c:v>
                </c:pt>
                <c:pt idx="3">
                  <c:v>9.7766344391025647E-2</c:v>
                </c:pt>
                <c:pt idx="4">
                  <c:v>0.10045500080128206</c:v>
                </c:pt>
                <c:pt idx="5">
                  <c:v>0.10381582131410258</c:v>
                </c:pt>
                <c:pt idx="6">
                  <c:v>0.10801684695512823</c:v>
                </c:pt>
                <c:pt idx="7">
                  <c:v>0.11326812900641028</c:v>
                </c:pt>
                <c:pt idx="8">
                  <c:v>0.11983223157051281</c:v>
                </c:pt>
                <c:pt idx="9">
                  <c:v>0.12803735977564107</c:v>
                </c:pt>
                <c:pt idx="10">
                  <c:v>0.13829377003205129</c:v>
                </c:pt>
                <c:pt idx="11">
                  <c:v>0.15111428285256412</c:v>
                </c:pt>
                <c:pt idx="12">
                  <c:v>0.16713992387820512</c:v>
                </c:pt>
                <c:pt idx="13">
                  <c:v>0.18717197516025641</c:v>
                </c:pt>
                <c:pt idx="14">
                  <c:v>0.21221203926282053</c:v>
                </c:pt>
                <c:pt idx="15">
                  <c:v>0.2435121193910256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477-4082-A1EA-AA7F8B81C14B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Competitive!$BF$75:$BU$75</c:f>
              <c:numCache>
                <c:formatCode>General</c:formatCode>
                <c:ptCount val="16"/>
                <c:pt idx="0">
                  <c:v>9.2097981770833365E-2</c:v>
                </c:pt>
                <c:pt idx="1">
                  <c:v>0.10070168228365386</c:v>
                </c:pt>
                <c:pt idx="2">
                  <c:v>0.10285260741185899</c:v>
                </c:pt>
                <c:pt idx="3">
                  <c:v>0.10554126382211541</c:v>
                </c:pt>
                <c:pt idx="4">
                  <c:v>0.10890208433493592</c:v>
                </c:pt>
                <c:pt idx="5">
                  <c:v>0.11310310997596158</c:v>
                </c:pt>
                <c:pt idx="6">
                  <c:v>0.11835439202724361</c:v>
                </c:pt>
                <c:pt idx="7">
                  <c:v>0.12491849459134617</c:v>
                </c:pt>
                <c:pt idx="8">
                  <c:v>0.13312362279647438</c:v>
                </c:pt>
                <c:pt idx="9">
                  <c:v>0.14338003305288466</c:v>
                </c:pt>
                <c:pt idx="10">
                  <c:v>0.15620054587339746</c:v>
                </c:pt>
                <c:pt idx="11">
                  <c:v>0.17222618689903849</c:v>
                </c:pt>
                <c:pt idx="12">
                  <c:v>0.19225823818108975</c:v>
                </c:pt>
                <c:pt idx="13">
                  <c:v>0.21729830228365388</c:v>
                </c:pt>
                <c:pt idx="14">
                  <c:v>0.24859838241185903</c:v>
                </c:pt>
                <c:pt idx="15">
                  <c:v>0.28772348257211539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B477-4082-A1EA-AA7F8B81C14B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Competitive!$BF$76:$BU$76</c:f>
              <c:numCache>
                <c:formatCode>General</c:formatCode>
                <c:ptCount val="16"/>
                <c:pt idx="0">
                  <c:v>9.8455810546874994E-2</c:v>
                </c:pt>
                <c:pt idx="1">
                  <c:v>0.10921043618790063</c:v>
                </c:pt>
                <c:pt idx="2">
                  <c:v>0.11189909259815704</c:v>
                </c:pt>
                <c:pt idx="3">
                  <c:v>0.11525991311097758</c:v>
                </c:pt>
                <c:pt idx="4">
                  <c:v>0.11946093875200321</c:v>
                </c:pt>
                <c:pt idx="5">
                  <c:v>0.12471222080328526</c:v>
                </c:pt>
                <c:pt idx="6">
                  <c:v>0.13127632336738784</c:v>
                </c:pt>
                <c:pt idx="7">
                  <c:v>0.13948145157251604</c:v>
                </c:pt>
                <c:pt idx="8">
                  <c:v>0.14973786182892629</c:v>
                </c:pt>
                <c:pt idx="9">
                  <c:v>0.16255837464943912</c:v>
                </c:pt>
                <c:pt idx="10">
                  <c:v>0.17858401567508014</c:v>
                </c:pt>
                <c:pt idx="11">
                  <c:v>0.19861606695713144</c:v>
                </c:pt>
                <c:pt idx="12">
                  <c:v>0.22365613105969551</c:v>
                </c:pt>
                <c:pt idx="13">
                  <c:v>0.25495621118790063</c:v>
                </c:pt>
                <c:pt idx="14">
                  <c:v>0.29408131134815702</c:v>
                </c:pt>
                <c:pt idx="15">
                  <c:v>0.3429876865484775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B477-4082-A1EA-AA7F8B81C14B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Competitive!$BF$77:$BU$77</c:f>
              <c:numCache>
                <c:formatCode>General</c:formatCode>
                <c:ptCount val="16"/>
                <c:pt idx="0">
                  <c:v>0.10640309651692709</c:v>
                </c:pt>
                <c:pt idx="1">
                  <c:v>0.11984637856820915</c:v>
                </c:pt>
                <c:pt idx="2">
                  <c:v>0.12320719908102964</c:v>
                </c:pt>
                <c:pt idx="3">
                  <c:v>0.12740822472205532</c:v>
                </c:pt>
                <c:pt idx="4">
                  <c:v>0.13265950677333735</c:v>
                </c:pt>
                <c:pt idx="5">
                  <c:v>0.13922360933743991</c:v>
                </c:pt>
                <c:pt idx="6">
                  <c:v>0.14742873754256813</c:v>
                </c:pt>
                <c:pt idx="7">
                  <c:v>0.15768514779897835</c:v>
                </c:pt>
                <c:pt idx="8">
                  <c:v>0.17050566061949121</c:v>
                </c:pt>
                <c:pt idx="9">
                  <c:v>0.18653130164513224</c:v>
                </c:pt>
                <c:pt idx="10">
                  <c:v>0.20656335292718353</c:v>
                </c:pt>
                <c:pt idx="11">
                  <c:v>0.23160341702974763</c:v>
                </c:pt>
                <c:pt idx="12">
                  <c:v>0.26290349715795269</c:v>
                </c:pt>
                <c:pt idx="13">
                  <c:v>0.30202859731820914</c:v>
                </c:pt>
                <c:pt idx="14">
                  <c:v>0.35093497251852962</c:v>
                </c:pt>
                <c:pt idx="15">
                  <c:v>0.41206794151893023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B477-4082-A1EA-AA7F8B81C14B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Competitive!$BF$78:$BU$78</c:f>
              <c:numCache>
                <c:formatCode>General</c:formatCode>
                <c:ptCount val="16"/>
                <c:pt idx="0">
                  <c:v>0.11633720397949221</c:v>
                </c:pt>
                <c:pt idx="1">
                  <c:v>0.1331413065435948</c:v>
                </c:pt>
                <c:pt idx="2">
                  <c:v>0.13734233218462044</c:v>
                </c:pt>
                <c:pt idx="3">
                  <c:v>0.14259361423590247</c:v>
                </c:pt>
                <c:pt idx="4">
                  <c:v>0.14915771680000506</c:v>
                </c:pt>
                <c:pt idx="5">
                  <c:v>0.15736284500513326</c:v>
                </c:pt>
                <c:pt idx="6">
                  <c:v>0.16761925526154353</c:v>
                </c:pt>
                <c:pt idx="7">
                  <c:v>0.18043976808205633</c:v>
                </c:pt>
                <c:pt idx="8">
                  <c:v>0.19646540910769733</c:v>
                </c:pt>
                <c:pt idx="9">
                  <c:v>0.21649746038974868</c:v>
                </c:pt>
                <c:pt idx="10">
                  <c:v>0.24153752449231278</c:v>
                </c:pt>
                <c:pt idx="11">
                  <c:v>0.27283760462051787</c:v>
                </c:pt>
                <c:pt idx="12">
                  <c:v>0.31196270478077426</c:v>
                </c:pt>
                <c:pt idx="13">
                  <c:v>0.3608690799810948</c:v>
                </c:pt>
                <c:pt idx="14">
                  <c:v>0.42200204898149546</c:v>
                </c:pt>
                <c:pt idx="15">
                  <c:v>0.49841826023199626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B477-4082-A1EA-AA7F8B81C14B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Competitive!$BF$79:$BU$79</c:f>
              <c:numCache>
                <c:formatCode>General</c:formatCode>
                <c:ptCount val="16"/>
                <c:pt idx="0">
                  <c:v>0.12875483830769857</c:v>
                </c:pt>
                <c:pt idx="1">
                  <c:v>0.14975996651282678</c:v>
                </c:pt>
                <c:pt idx="2">
                  <c:v>0.15501124856410883</c:v>
                </c:pt>
                <c:pt idx="3">
                  <c:v>0.16157535112821142</c:v>
                </c:pt>
                <c:pt idx="4">
                  <c:v>0.16978047933333962</c:v>
                </c:pt>
                <c:pt idx="5">
                  <c:v>0.18003688958974989</c:v>
                </c:pt>
                <c:pt idx="6">
                  <c:v>0.1928574024102627</c:v>
                </c:pt>
                <c:pt idx="7">
                  <c:v>0.20888304343590372</c:v>
                </c:pt>
                <c:pt idx="8">
                  <c:v>0.22891509471795501</c:v>
                </c:pt>
                <c:pt idx="9">
                  <c:v>0.25395515882051917</c:v>
                </c:pt>
                <c:pt idx="10">
                  <c:v>0.28525523894872423</c:v>
                </c:pt>
                <c:pt idx="11">
                  <c:v>0.32438033910898062</c:v>
                </c:pt>
                <c:pt idx="12">
                  <c:v>0.3732867143093011</c:v>
                </c:pt>
                <c:pt idx="13">
                  <c:v>0.43441968330970177</c:v>
                </c:pt>
                <c:pt idx="14">
                  <c:v>0.51083589456020262</c:v>
                </c:pt>
                <c:pt idx="15">
                  <c:v>0.60635615862332848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477-4082-A1EA-AA7F8B81C14B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0.17053329147436683</c:v>
                </c:pt>
                <c:pt idx="2">
                  <c:v>0.17709739403846939</c:v>
                </c:pt>
                <c:pt idx="3">
                  <c:v>0.18530252224359758</c:v>
                </c:pt>
                <c:pt idx="4">
                  <c:v>0.19555893250000786</c:v>
                </c:pt>
                <c:pt idx="5">
                  <c:v>0.20837944532052069</c:v>
                </c:pt>
                <c:pt idx="6">
                  <c:v>0.22440508634616171</c:v>
                </c:pt>
                <c:pt idx="7">
                  <c:v>0.24443713762821295</c:v>
                </c:pt>
                <c:pt idx="8">
                  <c:v>0.26947720173077705</c:v>
                </c:pt>
                <c:pt idx="9">
                  <c:v>0.30077728185898223</c:v>
                </c:pt>
                <c:pt idx="10">
                  <c:v>0.33990238201923861</c:v>
                </c:pt>
                <c:pt idx="11">
                  <c:v>0.38880875721955915</c:v>
                </c:pt>
                <c:pt idx="12">
                  <c:v>0.44994172621995965</c:v>
                </c:pt>
                <c:pt idx="13">
                  <c:v>0.52635793747046045</c:v>
                </c:pt>
                <c:pt idx="14">
                  <c:v>0.62187820153358653</c:v>
                </c:pt>
                <c:pt idx="15">
                  <c:v>0.7412785316124938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477-4082-A1EA-AA7F8B81C14B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Competitive!$BF$81:$BU$81</c:f>
              <c:numCache>
                <c:formatCode>General</c:formatCode>
                <c:ptCount val="16"/>
                <c:pt idx="0">
                  <c:v>0.16367943485577899</c:v>
                </c:pt>
                <c:pt idx="1">
                  <c:v>0.19649994767629184</c:v>
                </c:pt>
                <c:pt idx="2">
                  <c:v>0.20470507588142003</c:v>
                </c:pt>
                <c:pt idx="3">
                  <c:v>0.21496148613783031</c:v>
                </c:pt>
                <c:pt idx="4">
                  <c:v>0.22778199895834311</c:v>
                </c:pt>
                <c:pt idx="5">
                  <c:v>0.24380763998398419</c:v>
                </c:pt>
                <c:pt idx="6">
                  <c:v>0.26383969126603546</c:v>
                </c:pt>
                <c:pt idx="7">
                  <c:v>0.2888797553685995</c:v>
                </c:pt>
                <c:pt idx="8">
                  <c:v>0.32017983549680462</c:v>
                </c:pt>
                <c:pt idx="9">
                  <c:v>0.35930493565706106</c:v>
                </c:pt>
                <c:pt idx="10">
                  <c:v>0.40821131085738155</c:v>
                </c:pt>
                <c:pt idx="11">
                  <c:v>0.46934427985778215</c:v>
                </c:pt>
                <c:pt idx="12">
                  <c:v>0.54576049110828284</c:v>
                </c:pt>
                <c:pt idx="13">
                  <c:v>0.64128075517140881</c:v>
                </c:pt>
                <c:pt idx="14">
                  <c:v>0.76068108525031619</c:v>
                </c:pt>
                <c:pt idx="15">
                  <c:v>0.90993149784895055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477-4082-A1EA-AA7F8B81C14B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Competitive!$BF$82:$BU$82</c:f>
              <c:numCache>
                <c:formatCode>General</c:formatCode>
                <c:ptCount val="16"/>
                <c:pt idx="0">
                  <c:v>0.18793262690305709</c:v>
                </c:pt>
                <c:pt idx="1">
                  <c:v>0.22895826792869814</c:v>
                </c:pt>
                <c:pt idx="2">
                  <c:v>0.23921467818510836</c:v>
                </c:pt>
                <c:pt idx="3">
                  <c:v>0.25203519100562116</c:v>
                </c:pt>
                <c:pt idx="4">
                  <c:v>0.26806083203126224</c:v>
                </c:pt>
                <c:pt idx="5">
                  <c:v>0.28809288331331351</c:v>
                </c:pt>
                <c:pt idx="6">
                  <c:v>0.31313294741587755</c:v>
                </c:pt>
                <c:pt idx="7">
                  <c:v>0.34443302754408273</c:v>
                </c:pt>
                <c:pt idx="8">
                  <c:v>0.38355812770433911</c:v>
                </c:pt>
                <c:pt idx="9">
                  <c:v>0.43246450290465965</c:v>
                </c:pt>
                <c:pt idx="10">
                  <c:v>0.49359747190506031</c:v>
                </c:pt>
                <c:pt idx="11">
                  <c:v>0.570013683155561</c:v>
                </c:pt>
                <c:pt idx="12">
                  <c:v>0.66553394721868686</c:v>
                </c:pt>
                <c:pt idx="13">
                  <c:v>0.78493427729759435</c:v>
                </c:pt>
                <c:pt idx="14">
                  <c:v>0.93418468989622871</c:v>
                </c:pt>
                <c:pt idx="15">
                  <c:v>1.1207477056445214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477-4082-A1EA-AA7F8B81C14B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Competitive!$BF$83:$BU$83</c:f>
              <c:numCache>
                <c:formatCode>General</c:formatCode>
                <c:ptCount val="16"/>
                <c:pt idx="0">
                  <c:v>0.21824911696215463</c:v>
                </c:pt>
                <c:pt idx="1">
                  <c:v>0.26953116824420592</c:v>
                </c:pt>
                <c:pt idx="2">
                  <c:v>0.28235168106471875</c:v>
                </c:pt>
                <c:pt idx="3">
                  <c:v>0.29837732209035978</c:v>
                </c:pt>
                <c:pt idx="4">
                  <c:v>0.31840937337241104</c:v>
                </c:pt>
                <c:pt idx="5">
                  <c:v>0.34344943747497519</c:v>
                </c:pt>
                <c:pt idx="6">
                  <c:v>0.37474951760318032</c:v>
                </c:pt>
                <c:pt idx="7">
                  <c:v>0.4138746177634367</c:v>
                </c:pt>
                <c:pt idx="8">
                  <c:v>0.46278099296375713</c:v>
                </c:pt>
                <c:pt idx="9">
                  <c:v>0.52391396196415785</c:v>
                </c:pt>
                <c:pt idx="10">
                  <c:v>0.60033017321465865</c:v>
                </c:pt>
                <c:pt idx="11">
                  <c:v>0.69585043727778451</c:v>
                </c:pt>
                <c:pt idx="12">
                  <c:v>0.81525076735669177</c:v>
                </c:pt>
                <c:pt idx="13">
                  <c:v>0.96450117995532625</c:v>
                </c:pt>
                <c:pt idx="14">
                  <c:v>1.1510641957036192</c:v>
                </c:pt>
                <c:pt idx="15">
                  <c:v>1.3842679653889851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477-4082-A1EA-AA7F8B81C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Uncompetitive!$AP$69:$BE$69</c:f>
              <c:numCache>
                <c:formatCode>General</c:formatCode>
                <c:ptCount val="16"/>
                <c:pt idx="0">
                  <c:v>6.5177058383105987E-2</c:v>
                </c:pt>
                <c:pt idx="1">
                  <c:v>7.0145913508099136E-2</c:v>
                </c:pt>
                <c:pt idx="2">
                  <c:v>7.1388127289347417E-2</c:v>
                </c:pt>
                <c:pt idx="3">
                  <c:v>7.2940894515907753E-2</c:v>
                </c:pt>
                <c:pt idx="4">
                  <c:v>7.4881853549108202E-2</c:v>
                </c:pt>
                <c:pt idx="5">
                  <c:v>7.7308052340608752E-2</c:v>
                </c:pt>
                <c:pt idx="6">
                  <c:v>8.034080082998446E-2</c:v>
                </c:pt>
                <c:pt idx="7">
                  <c:v>8.4131736441704075E-2</c:v>
                </c:pt>
                <c:pt idx="8">
                  <c:v>8.8870405956353607E-2</c:v>
                </c:pt>
                <c:pt idx="9">
                  <c:v>9.4793742849665505E-2</c:v>
                </c:pt>
                <c:pt idx="10">
                  <c:v>0.10219791396630537</c:v>
                </c:pt>
                <c:pt idx="11">
                  <c:v>0.11145312786210525</c:v>
                </c:pt>
                <c:pt idx="12">
                  <c:v>0.12302214523185503</c:v>
                </c:pt>
                <c:pt idx="13">
                  <c:v>0.13748341694404229</c:v>
                </c:pt>
                <c:pt idx="14">
                  <c:v>0.15556000658427635</c:v>
                </c:pt>
                <c:pt idx="15">
                  <c:v>0.17815574363456896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4F-4A15-A129-98953E8F6366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Uncompetitive!$AP$70:$BE$70</c:f>
              <c:numCache>
                <c:formatCode>General</c:formatCode>
                <c:ptCount val="16"/>
                <c:pt idx="0">
                  <c:v>6.8600268954901303E-2</c:v>
                </c:pt>
                <c:pt idx="1">
                  <c:v>7.3569124079894452E-2</c:v>
                </c:pt>
                <c:pt idx="2">
                  <c:v>7.4811337861142718E-2</c:v>
                </c:pt>
                <c:pt idx="3">
                  <c:v>7.6364105087703082E-2</c:v>
                </c:pt>
                <c:pt idx="4">
                  <c:v>7.8305064120903517E-2</c:v>
                </c:pt>
                <c:pt idx="5">
                  <c:v>8.0731262912404081E-2</c:v>
                </c:pt>
                <c:pt idx="6">
                  <c:v>8.3764011401779775E-2</c:v>
                </c:pt>
                <c:pt idx="7">
                  <c:v>8.7554947013499404E-2</c:v>
                </c:pt>
                <c:pt idx="8">
                  <c:v>9.2293616528148922E-2</c:v>
                </c:pt>
                <c:pt idx="9">
                  <c:v>9.8216953421460834E-2</c:v>
                </c:pt>
                <c:pt idx="10">
                  <c:v>0.1056211245381007</c:v>
                </c:pt>
                <c:pt idx="11">
                  <c:v>0.11487633843390056</c:v>
                </c:pt>
                <c:pt idx="12">
                  <c:v>0.12644535580365035</c:v>
                </c:pt>
                <c:pt idx="13">
                  <c:v>0.1409066275158376</c:v>
                </c:pt>
                <c:pt idx="14">
                  <c:v>0.15898321715607169</c:v>
                </c:pt>
                <c:pt idx="15">
                  <c:v>0.18157895420636427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4F-4A15-A129-98953E8F6366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Uncompetitive!$AP$71:$BE$71</c:f>
              <c:numCache>
                <c:formatCode>General</c:formatCode>
                <c:ptCount val="16"/>
                <c:pt idx="0">
                  <c:v>7.2879282169645454E-2</c:v>
                </c:pt>
                <c:pt idx="1">
                  <c:v>7.7848137294638603E-2</c:v>
                </c:pt>
                <c:pt idx="2">
                  <c:v>7.9090351075886883E-2</c:v>
                </c:pt>
                <c:pt idx="3">
                  <c:v>8.0643118302447248E-2</c:v>
                </c:pt>
                <c:pt idx="4">
                  <c:v>8.2584077335647668E-2</c:v>
                </c:pt>
                <c:pt idx="5">
                  <c:v>8.5010276127148246E-2</c:v>
                </c:pt>
                <c:pt idx="6">
                  <c:v>8.8043024616523954E-2</c:v>
                </c:pt>
                <c:pt idx="7">
                  <c:v>9.1833960228243555E-2</c:v>
                </c:pt>
                <c:pt idx="8">
                  <c:v>9.6572629742893074E-2</c:v>
                </c:pt>
                <c:pt idx="9">
                  <c:v>0.102495966636205</c:v>
                </c:pt>
                <c:pt idx="10">
                  <c:v>0.10990013775284486</c:v>
                </c:pt>
                <c:pt idx="11">
                  <c:v>0.11915535164864473</c:v>
                </c:pt>
                <c:pt idx="12">
                  <c:v>0.13072436901839452</c:v>
                </c:pt>
                <c:pt idx="13">
                  <c:v>0.14518564073058177</c:v>
                </c:pt>
                <c:pt idx="14">
                  <c:v>0.16326223037081586</c:v>
                </c:pt>
                <c:pt idx="15">
                  <c:v>0.18585796742110844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F4F-4A15-A129-98953E8F6366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Uncompetitive!$AP$72:$BE$72</c:f>
              <c:numCache>
                <c:formatCode>General</c:formatCode>
                <c:ptCount val="16"/>
                <c:pt idx="0">
                  <c:v>7.822804868807566E-2</c:v>
                </c:pt>
                <c:pt idx="1">
                  <c:v>8.3196903813068809E-2</c:v>
                </c:pt>
                <c:pt idx="2">
                  <c:v>8.4439117594317076E-2</c:v>
                </c:pt>
                <c:pt idx="3">
                  <c:v>8.599188482087744E-2</c:v>
                </c:pt>
                <c:pt idx="4">
                  <c:v>8.7932843854077888E-2</c:v>
                </c:pt>
                <c:pt idx="5">
                  <c:v>9.0359042645578438E-2</c:v>
                </c:pt>
                <c:pt idx="6">
                  <c:v>9.3391791134954147E-2</c:v>
                </c:pt>
                <c:pt idx="7">
                  <c:v>9.7182726746673748E-2</c:v>
                </c:pt>
                <c:pt idx="8">
                  <c:v>0.10192139626132328</c:v>
                </c:pt>
                <c:pt idx="9">
                  <c:v>0.10784473315463518</c:v>
                </c:pt>
                <c:pt idx="10">
                  <c:v>0.11524890427127507</c:v>
                </c:pt>
                <c:pt idx="11">
                  <c:v>0.12450411816707493</c:v>
                </c:pt>
                <c:pt idx="12">
                  <c:v>0.13607313553682474</c:v>
                </c:pt>
                <c:pt idx="13">
                  <c:v>0.15053440724901196</c:v>
                </c:pt>
                <c:pt idx="14">
                  <c:v>0.16861099688924605</c:v>
                </c:pt>
                <c:pt idx="15">
                  <c:v>0.19120673393953863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F4F-4A15-A129-98953E8F6366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Uncompetitive!$AP$73:$BE$73</c:f>
              <c:numCache>
                <c:formatCode>General</c:formatCode>
                <c:ptCount val="16"/>
                <c:pt idx="0">
                  <c:v>8.4914006836113415E-2</c:v>
                </c:pt>
                <c:pt idx="1">
                  <c:v>8.9882861961106536E-2</c:v>
                </c:pt>
                <c:pt idx="2">
                  <c:v>9.112507574235483E-2</c:v>
                </c:pt>
                <c:pt idx="3">
                  <c:v>9.2677842968915194E-2</c:v>
                </c:pt>
                <c:pt idx="4">
                  <c:v>9.4618802002115615E-2</c:v>
                </c:pt>
                <c:pt idx="5">
                  <c:v>9.7045000793616193E-2</c:v>
                </c:pt>
                <c:pt idx="6">
                  <c:v>0.10007774928299189</c:v>
                </c:pt>
                <c:pt idx="7">
                  <c:v>0.1038686848947115</c:v>
                </c:pt>
                <c:pt idx="8">
                  <c:v>0.10860735440936103</c:v>
                </c:pt>
                <c:pt idx="9">
                  <c:v>0.11453069130267295</c:v>
                </c:pt>
                <c:pt idx="10">
                  <c:v>0.12193486241931278</c:v>
                </c:pt>
                <c:pt idx="11">
                  <c:v>0.13119007631511267</c:v>
                </c:pt>
                <c:pt idx="12">
                  <c:v>0.14275909368486248</c:v>
                </c:pt>
                <c:pt idx="13">
                  <c:v>0.1572203653970497</c:v>
                </c:pt>
                <c:pt idx="14">
                  <c:v>0.17529695503728382</c:v>
                </c:pt>
                <c:pt idx="15">
                  <c:v>0.19789269208757637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F4F-4A15-A129-98953E8F6366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Uncompetitive!$AP$74:$BE$74</c:f>
              <c:numCache>
                <c:formatCode>General</c:formatCode>
                <c:ptCount val="16"/>
                <c:pt idx="0">
                  <c:v>9.3271454521160591E-2</c:v>
                </c:pt>
                <c:pt idx="1">
                  <c:v>9.8240309646153726E-2</c:v>
                </c:pt>
                <c:pt idx="2">
                  <c:v>9.9482523427401992E-2</c:v>
                </c:pt>
                <c:pt idx="3">
                  <c:v>0.10103529065396237</c:v>
                </c:pt>
                <c:pt idx="4">
                  <c:v>0.1029762496871628</c:v>
                </c:pt>
                <c:pt idx="5">
                  <c:v>0.10540244847866337</c:v>
                </c:pt>
                <c:pt idx="6">
                  <c:v>0.10843519696803908</c:v>
                </c:pt>
                <c:pt idx="7">
                  <c:v>0.11222613257975869</c:v>
                </c:pt>
                <c:pt idx="8">
                  <c:v>0.11696480209440821</c:v>
                </c:pt>
                <c:pt idx="9">
                  <c:v>0.12288813898772011</c:v>
                </c:pt>
                <c:pt idx="10">
                  <c:v>0.13029231010435999</c:v>
                </c:pt>
                <c:pt idx="11">
                  <c:v>0.13954752400015985</c:v>
                </c:pt>
                <c:pt idx="12">
                  <c:v>0.15111654136990965</c:v>
                </c:pt>
                <c:pt idx="13">
                  <c:v>0.1655778130820969</c:v>
                </c:pt>
                <c:pt idx="14">
                  <c:v>0.18365440272233094</c:v>
                </c:pt>
                <c:pt idx="15">
                  <c:v>0.20625013977262358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F4F-4A15-A129-98953E8F6366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Uncompetitive!$AP$75:$BE$75</c:f>
              <c:numCache>
                <c:formatCode>General</c:formatCode>
                <c:ptCount val="16"/>
                <c:pt idx="0">
                  <c:v>0.10371826412746957</c:v>
                </c:pt>
                <c:pt idx="1">
                  <c:v>0.10868711925246269</c:v>
                </c:pt>
                <c:pt idx="2">
                  <c:v>0.109929333033711</c:v>
                </c:pt>
                <c:pt idx="3">
                  <c:v>0.11148210026027132</c:v>
                </c:pt>
                <c:pt idx="4">
                  <c:v>0.11342305929347178</c:v>
                </c:pt>
                <c:pt idx="5">
                  <c:v>0.11584925808497233</c:v>
                </c:pt>
                <c:pt idx="6">
                  <c:v>0.11888200657434804</c:v>
                </c:pt>
                <c:pt idx="7">
                  <c:v>0.12267294218606764</c:v>
                </c:pt>
                <c:pt idx="8">
                  <c:v>0.12741161170071719</c:v>
                </c:pt>
                <c:pt idx="9">
                  <c:v>0.13333494859402908</c:v>
                </c:pt>
                <c:pt idx="10">
                  <c:v>0.14073911971066894</c:v>
                </c:pt>
                <c:pt idx="11">
                  <c:v>0.1499943336064688</c:v>
                </c:pt>
                <c:pt idx="12">
                  <c:v>0.16156335097621863</c:v>
                </c:pt>
                <c:pt idx="13">
                  <c:v>0.17602462268840585</c:v>
                </c:pt>
                <c:pt idx="14">
                  <c:v>0.19410121232863994</c:v>
                </c:pt>
                <c:pt idx="15">
                  <c:v>0.21669694937893255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F4F-4A15-A129-98953E8F6366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Uncompetitive!$AP$76:$BE$76</c:f>
              <c:numCache>
                <c:formatCode>General</c:formatCode>
                <c:ptCount val="16"/>
                <c:pt idx="0">
                  <c:v>0.11677677613535578</c:v>
                </c:pt>
                <c:pt idx="1">
                  <c:v>0.12174563126034892</c:v>
                </c:pt>
                <c:pt idx="2">
                  <c:v>0.12298784504159718</c:v>
                </c:pt>
                <c:pt idx="3">
                  <c:v>0.12454061226815756</c:v>
                </c:pt>
                <c:pt idx="4">
                  <c:v>0.12648157130135801</c:v>
                </c:pt>
                <c:pt idx="5">
                  <c:v>0.12890777009285853</c:v>
                </c:pt>
                <c:pt idx="6">
                  <c:v>0.13194051858223427</c:v>
                </c:pt>
                <c:pt idx="7">
                  <c:v>0.13573145419395385</c:v>
                </c:pt>
                <c:pt idx="8">
                  <c:v>0.14047012370860337</c:v>
                </c:pt>
                <c:pt idx="9">
                  <c:v>0.14639346060191533</c:v>
                </c:pt>
                <c:pt idx="10">
                  <c:v>0.15379763171855521</c:v>
                </c:pt>
                <c:pt idx="11">
                  <c:v>0.16305284561435504</c:v>
                </c:pt>
                <c:pt idx="12">
                  <c:v>0.17462186298410484</c:v>
                </c:pt>
                <c:pt idx="13">
                  <c:v>0.18908313469629209</c:v>
                </c:pt>
                <c:pt idx="14">
                  <c:v>0.20715972433652616</c:v>
                </c:pt>
                <c:pt idx="15">
                  <c:v>0.22975546138681879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F4F-4A15-A129-98953E8F6366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Uncompetitive!$AP$77:$BE$77</c:f>
              <c:numCache>
                <c:formatCode>General</c:formatCode>
                <c:ptCount val="16"/>
                <c:pt idx="0">
                  <c:v>0.13309991614521352</c:v>
                </c:pt>
                <c:pt idx="1">
                  <c:v>0.13806877127020667</c:v>
                </c:pt>
                <c:pt idx="2">
                  <c:v>0.13931098505145498</c:v>
                </c:pt>
                <c:pt idx="3">
                  <c:v>0.14086375227801531</c:v>
                </c:pt>
                <c:pt idx="4">
                  <c:v>0.14280471131121575</c:v>
                </c:pt>
                <c:pt idx="5">
                  <c:v>0.1452309101027163</c:v>
                </c:pt>
                <c:pt idx="6">
                  <c:v>0.14826365859209201</c:v>
                </c:pt>
                <c:pt idx="7">
                  <c:v>0.15205459420381165</c:v>
                </c:pt>
                <c:pt idx="8">
                  <c:v>0.15679326371846114</c:v>
                </c:pt>
                <c:pt idx="9">
                  <c:v>0.16271660061177307</c:v>
                </c:pt>
                <c:pt idx="10">
                  <c:v>0.17012077172841295</c:v>
                </c:pt>
                <c:pt idx="11">
                  <c:v>0.17937598562421278</c:v>
                </c:pt>
                <c:pt idx="12">
                  <c:v>0.19094500299396255</c:v>
                </c:pt>
                <c:pt idx="13">
                  <c:v>0.20540627470614983</c:v>
                </c:pt>
                <c:pt idx="14">
                  <c:v>0.22348286434638387</c:v>
                </c:pt>
                <c:pt idx="15">
                  <c:v>0.24607860139667648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F4F-4A15-A129-98953E8F6366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Uncompetitive!$AP$78:$BE$78</c:f>
              <c:numCache>
                <c:formatCode>General</c:formatCode>
                <c:ptCount val="16"/>
                <c:pt idx="0">
                  <c:v>0.15350384115753576</c:v>
                </c:pt>
                <c:pt idx="1">
                  <c:v>0.15847269628252891</c:v>
                </c:pt>
                <c:pt idx="2">
                  <c:v>0.15971491006377719</c:v>
                </c:pt>
                <c:pt idx="3">
                  <c:v>0.16126767729033753</c:v>
                </c:pt>
                <c:pt idx="4">
                  <c:v>0.16320863632353799</c:v>
                </c:pt>
                <c:pt idx="5">
                  <c:v>0.16563483511503854</c:v>
                </c:pt>
                <c:pt idx="6">
                  <c:v>0.16866758360441425</c:v>
                </c:pt>
                <c:pt idx="7">
                  <c:v>0.17245851921613384</c:v>
                </c:pt>
                <c:pt idx="8">
                  <c:v>0.17719718873078338</c:v>
                </c:pt>
                <c:pt idx="9">
                  <c:v>0.18312052562409525</c:v>
                </c:pt>
                <c:pt idx="10">
                  <c:v>0.19052469674073516</c:v>
                </c:pt>
                <c:pt idx="11">
                  <c:v>0.199779910636535</c:v>
                </c:pt>
                <c:pt idx="12">
                  <c:v>0.2113489280062848</c:v>
                </c:pt>
                <c:pt idx="13">
                  <c:v>0.22581019971847205</c:v>
                </c:pt>
                <c:pt idx="14">
                  <c:v>0.24388678935870614</c:v>
                </c:pt>
                <c:pt idx="15">
                  <c:v>0.26648252640899872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F4F-4A15-A129-98953E8F6366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Uncompetitive!$AP$79:$BE$79</c:f>
              <c:numCache>
                <c:formatCode>General</c:formatCode>
                <c:ptCount val="16"/>
                <c:pt idx="0">
                  <c:v>0.17900874742293851</c:v>
                </c:pt>
                <c:pt idx="1">
                  <c:v>0.18397760254793166</c:v>
                </c:pt>
                <c:pt idx="2">
                  <c:v>0.18521981632917994</c:v>
                </c:pt>
                <c:pt idx="3">
                  <c:v>0.18677258355574031</c:v>
                </c:pt>
                <c:pt idx="4">
                  <c:v>0.18871354258894069</c:v>
                </c:pt>
                <c:pt idx="5">
                  <c:v>0.19113974138044126</c:v>
                </c:pt>
                <c:pt idx="6">
                  <c:v>0.19417248986981697</c:v>
                </c:pt>
                <c:pt idx="7">
                  <c:v>0.19796342548153661</c:v>
                </c:pt>
                <c:pt idx="8">
                  <c:v>0.20270209499618613</c:v>
                </c:pt>
                <c:pt idx="9">
                  <c:v>0.20862543188949803</c:v>
                </c:pt>
                <c:pt idx="10">
                  <c:v>0.21602960300613788</c:v>
                </c:pt>
                <c:pt idx="11">
                  <c:v>0.22528481690193772</c:v>
                </c:pt>
                <c:pt idx="12">
                  <c:v>0.23685383427168757</c:v>
                </c:pt>
                <c:pt idx="13">
                  <c:v>0.2513151059838748</c:v>
                </c:pt>
                <c:pt idx="14">
                  <c:v>0.26939169562410881</c:v>
                </c:pt>
                <c:pt idx="15">
                  <c:v>0.29198743267440141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F4F-4A15-A129-98953E8F6366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Uncompetitive!$AP$80:$BE$80</c:f>
              <c:numCache>
                <c:formatCode>General</c:formatCode>
                <c:ptCount val="16"/>
                <c:pt idx="0">
                  <c:v>0.21088988025469196</c:v>
                </c:pt>
                <c:pt idx="1">
                  <c:v>0.21585873537968511</c:v>
                </c:pt>
                <c:pt idx="2">
                  <c:v>0.21710094916093337</c:v>
                </c:pt>
                <c:pt idx="3">
                  <c:v>0.21865371638749373</c:v>
                </c:pt>
                <c:pt idx="4">
                  <c:v>0.22059467542069416</c:v>
                </c:pt>
                <c:pt idx="5">
                  <c:v>0.22302087421219474</c:v>
                </c:pt>
                <c:pt idx="6">
                  <c:v>0.22605362270157042</c:v>
                </c:pt>
                <c:pt idx="7">
                  <c:v>0.22984455831329006</c:v>
                </c:pt>
                <c:pt idx="8">
                  <c:v>0.23458322782793958</c:v>
                </c:pt>
                <c:pt idx="9">
                  <c:v>0.24050656472125148</c:v>
                </c:pt>
                <c:pt idx="10">
                  <c:v>0.24791073583789136</c:v>
                </c:pt>
                <c:pt idx="11">
                  <c:v>0.25716594973369122</c:v>
                </c:pt>
                <c:pt idx="12">
                  <c:v>0.26873496710344102</c:v>
                </c:pt>
                <c:pt idx="13">
                  <c:v>0.28319623881562828</c:v>
                </c:pt>
                <c:pt idx="14">
                  <c:v>0.30127282845586234</c:v>
                </c:pt>
                <c:pt idx="15">
                  <c:v>0.32386856550615495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F4F-4A15-A129-98953E8F6366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Uncompetitive!$AP$81:$BF$81</c:f>
              <c:numCache>
                <c:formatCode>General</c:formatCode>
                <c:ptCount val="17"/>
                <c:pt idx="0">
                  <c:v>0.2507412962943838</c:v>
                </c:pt>
                <c:pt idx="1">
                  <c:v>0.25571015141937697</c:v>
                </c:pt>
                <c:pt idx="2">
                  <c:v>0.2569523652006252</c:v>
                </c:pt>
                <c:pt idx="3">
                  <c:v>0.25850513242718559</c:v>
                </c:pt>
                <c:pt idx="4">
                  <c:v>0.26044609146038605</c:v>
                </c:pt>
                <c:pt idx="5">
                  <c:v>0.26287229025188658</c:v>
                </c:pt>
                <c:pt idx="6">
                  <c:v>0.26590503874126226</c:v>
                </c:pt>
                <c:pt idx="7">
                  <c:v>0.26969597435298193</c:v>
                </c:pt>
                <c:pt idx="8">
                  <c:v>0.27443464386763144</c:v>
                </c:pt>
                <c:pt idx="9">
                  <c:v>0.28035798076094337</c:v>
                </c:pt>
                <c:pt idx="10">
                  <c:v>0.28776215187758319</c:v>
                </c:pt>
                <c:pt idx="11">
                  <c:v>0.29701736577338306</c:v>
                </c:pt>
                <c:pt idx="12">
                  <c:v>0.30858638314313291</c:v>
                </c:pt>
                <c:pt idx="13">
                  <c:v>0.32304765485532011</c:v>
                </c:pt>
                <c:pt idx="14">
                  <c:v>0.34112424449555417</c:v>
                </c:pt>
                <c:pt idx="15">
                  <c:v>0.36371998154584684</c:v>
                </c:pt>
                <c:pt idx="16">
                  <c:v>0.16367943485577899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F4F-4A15-A129-98953E8F6366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Uncompetitive!$AP$82:$BE$82</c:f>
              <c:numCache>
                <c:formatCode>General</c:formatCode>
                <c:ptCount val="16"/>
                <c:pt idx="0">
                  <c:v>0.30055556634399855</c:v>
                </c:pt>
                <c:pt idx="1">
                  <c:v>0.30552442146899172</c:v>
                </c:pt>
                <c:pt idx="2">
                  <c:v>0.30676663525023995</c:v>
                </c:pt>
                <c:pt idx="3">
                  <c:v>0.30831940247680034</c:v>
                </c:pt>
                <c:pt idx="4">
                  <c:v>0.31026036151000075</c:v>
                </c:pt>
                <c:pt idx="5">
                  <c:v>0.31268656030150133</c:v>
                </c:pt>
                <c:pt idx="6">
                  <c:v>0.31571930879087706</c:v>
                </c:pt>
                <c:pt idx="7">
                  <c:v>0.31951024440259668</c:v>
                </c:pt>
                <c:pt idx="8">
                  <c:v>0.3242489139172462</c:v>
                </c:pt>
                <c:pt idx="9">
                  <c:v>0.33017225081055812</c:v>
                </c:pt>
                <c:pt idx="10">
                  <c:v>0.33757642192719794</c:v>
                </c:pt>
                <c:pt idx="11">
                  <c:v>0.34683163582299781</c:v>
                </c:pt>
                <c:pt idx="12">
                  <c:v>0.35840065319274761</c:v>
                </c:pt>
                <c:pt idx="13">
                  <c:v>0.37286192490493486</c:v>
                </c:pt>
                <c:pt idx="14">
                  <c:v>0.39093851454516892</c:v>
                </c:pt>
                <c:pt idx="15">
                  <c:v>0.41353425159546148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F4F-4A15-A129-98953E8F6366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Uncompetitive!$AP$83:$BE$83</c:f>
              <c:numCache>
                <c:formatCode>General</c:formatCode>
                <c:ptCount val="16"/>
                <c:pt idx="0">
                  <c:v>0.36282340390601697</c:v>
                </c:pt>
                <c:pt idx="1">
                  <c:v>0.36779225903101015</c:v>
                </c:pt>
                <c:pt idx="2">
                  <c:v>0.36903447281225843</c:v>
                </c:pt>
                <c:pt idx="3">
                  <c:v>0.37058724003881882</c:v>
                </c:pt>
                <c:pt idx="4">
                  <c:v>0.37252819907201917</c:v>
                </c:pt>
                <c:pt idx="5">
                  <c:v>0.37495439786351981</c:v>
                </c:pt>
                <c:pt idx="6">
                  <c:v>0.37798714635289549</c:v>
                </c:pt>
                <c:pt idx="7">
                  <c:v>0.3817780819646151</c:v>
                </c:pt>
                <c:pt idx="8">
                  <c:v>0.38651675147926456</c:v>
                </c:pt>
                <c:pt idx="9">
                  <c:v>0.39244008837257655</c:v>
                </c:pt>
                <c:pt idx="10">
                  <c:v>0.39984425948921637</c:v>
                </c:pt>
                <c:pt idx="11">
                  <c:v>0.40909947338501623</c:v>
                </c:pt>
                <c:pt idx="12">
                  <c:v>0.42066849075476603</c:v>
                </c:pt>
                <c:pt idx="13">
                  <c:v>0.43512976246695323</c:v>
                </c:pt>
                <c:pt idx="14">
                  <c:v>0.45320635210718735</c:v>
                </c:pt>
                <c:pt idx="15">
                  <c:v>0.47580208915747996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F4F-4A15-A129-98953E8F6366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Uncompetitive!$BF$69:$BU$69</c:f>
              <c:numCache>
                <c:formatCode>General</c:formatCode>
                <c:ptCount val="16"/>
                <c:pt idx="0">
                  <c:v>7.3333333333333361E-2</c:v>
                </c:pt>
                <c:pt idx="1">
                  <c:v>7.5588741800566184E-2</c:v>
                </c:pt>
                <c:pt idx="2">
                  <c:v>7.6152593917374389E-2</c:v>
                </c:pt>
                <c:pt idx="3">
                  <c:v>7.6857409063384632E-2</c:v>
                </c:pt>
                <c:pt idx="4">
                  <c:v>7.7738427995897461E-2</c:v>
                </c:pt>
                <c:pt idx="5">
                  <c:v>7.8839701661538489E-2</c:v>
                </c:pt>
                <c:pt idx="6">
                  <c:v>8.0216293743589781E-2</c:v>
                </c:pt>
                <c:pt idx="7">
                  <c:v>8.1937033846153876E-2</c:v>
                </c:pt>
                <c:pt idx="8">
                  <c:v>8.4087958974359001E-2</c:v>
                </c:pt>
                <c:pt idx="9">
                  <c:v>8.677661538461541E-2</c:v>
                </c:pt>
                <c:pt idx="10">
                  <c:v>9.0137435897435933E-2</c:v>
                </c:pt>
                <c:pt idx="11">
                  <c:v>9.4338461538461552E-2</c:v>
                </c:pt>
                <c:pt idx="12">
                  <c:v>9.958974358974361E-2</c:v>
                </c:pt>
                <c:pt idx="13">
                  <c:v>0.10615384615384618</c:v>
                </c:pt>
                <c:pt idx="14">
                  <c:v>0.11435897435897438</c:v>
                </c:pt>
                <c:pt idx="15">
                  <c:v>0.12461538461538464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AF4F-4A15-A129-98953E8F6366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7.7819260584041039E-2</c:v>
                </c:pt>
                <c:pt idx="2">
                  <c:v>7.8524075730051296E-2</c:v>
                </c:pt>
                <c:pt idx="3">
                  <c:v>7.9405094662564124E-2</c:v>
                </c:pt>
                <c:pt idx="4">
                  <c:v>8.0506368328205152E-2</c:v>
                </c:pt>
                <c:pt idx="5">
                  <c:v>8.1882960410256431E-2</c:v>
                </c:pt>
                <c:pt idx="6">
                  <c:v>8.3603700512820539E-2</c:v>
                </c:pt>
                <c:pt idx="7">
                  <c:v>8.5754625641025664E-2</c:v>
                </c:pt>
                <c:pt idx="8">
                  <c:v>8.8443282051282074E-2</c:v>
                </c:pt>
                <c:pt idx="9">
                  <c:v>9.1804102564102597E-2</c:v>
                </c:pt>
                <c:pt idx="10">
                  <c:v>9.6005128205128243E-2</c:v>
                </c:pt>
                <c:pt idx="11">
                  <c:v>0.10125641025641027</c:v>
                </c:pt>
                <c:pt idx="12">
                  <c:v>0.10782051282051283</c:v>
                </c:pt>
                <c:pt idx="13">
                  <c:v>0.11602564102564104</c:v>
                </c:pt>
                <c:pt idx="14">
                  <c:v>0.12628205128205131</c:v>
                </c:pt>
                <c:pt idx="15">
                  <c:v>0.13910256410256411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AF4F-4A15-A129-98953E8F6366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Uncompetitive!$BF$71:$BU$71</c:f>
              <c:numCache>
                <c:formatCode>General</c:formatCode>
                <c:ptCount val="16"/>
                <c:pt idx="0">
                  <c:v>7.7083333333333351E-2</c:v>
                </c:pt>
                <c:pt idx="1">
                  <c:v>8.0607409063384636E-2</c:v>
                </c:pt>
                <c:pt idx="2">
                  <c:v>8.148842799589745E-2</c:v>
                </c:pt>
                <c:pt idx="3">
                  <c:v>8.2589701661538464E-2</c:v>
                </c:pt>
                <c:pt idx="4">
                  <c:v>8.396629374358977E-2</c:v>
                </c:pt>
                <c:pt idx="5">
                  <c:v>8.5687033846153865E-2</c:v>
                </c:pt>
                <c:pt idx="6">
                  <c:v>8.7837958974359004E-2</c:v>
                </c:pt>
                <c:pt idx="7">
                  <c:v>9.0526615384615414E-2</c:v>
                </c:pt>
                <c:pt idx="8">
                  <c:v>9.3887435897435922E-2</c:v>
                </c:pt>
                <c:pt idx="9">
                  <c:v>9.8088461538461555E-2</c:v>
                </c:pt>
                <c:pt idx="10">
                  <c:v>0.10333974358974363</c:v>
                </c:pt>
                <c:pt idx="11">
                  <c:v>0.10990384615384617</c:v>
                </c:pt>
                <c:pt idx="12">
                  <c:v>0.11810897435897437</c:v>
                </c:pt>
                <c:pt idx="13">
                  <c:v>0.12836538461538463</c:v>
                </c:pt>
                <c:pt idx="14">
                  <c:v>0.14118589743589746</c:v>
                </c:pt>
                <c:pt idx="15">
                  <c:v>0.15721153846153849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AF4F-4A15-A129-98953E8F6366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Uncompetitive!$BF$72:$BU$72</c:f>
              <c:numCache>
                <c:formatCode>General</c:formatCode>
                <c:ptCount val="16"/>
                <c:pt idx="0">
                  <c:v>7.9687500000000008E-2</c:v>
                </c:pt>
                <c:pt idx="1">
                  <c:v>8.4092594662564121E-2</c:v>
                </c:pt>
                <c:pt idx="2">
                  <c:v>8.519386832820515E-2</c:v>
                </c:pt>
                <c:pt idx="3">
                  <c:v>8.6570460410256442E-2</c:v>
                </c:pt>
                <c:pt idx="4">
                  <c:v>8.8291200512820536E-2</c:v>
                </c:pt>
                <c:pt idx="5">
                  <c:v>9.0442125641025661E-2</c:v>
                </c:pt>
                <c:pt idx="6">
                  <c:v>9.3130782051282085E-2</c:v>
                </c:pt>
                <c:pt idx="7">
                  <c:v>9.6491602564102594E-2</c:v>
                </c:pt>
                <c:pt idx="8">
                  <c:v>0.10069262820512823</c:v>
                </c:pt>
                <c:pt idx="9">
                  <c:v>0.1059439102564103</c:v>
                </c:pt>
                <c:pt idx="10">
                  <c:v>0.11250801282051284</c:v>
                </c:pt>
                <c:pt idx="11">
                  <c:v>0.12071314102564107</c:v>
                </c:pt>
                <c:pt idx="12">
                  <c:v>0.13096955128205132</c:v>
                </c:pt>
                <c:pt idx="13">
                  <c:v>0.14379006410256412</c:v>
                </c:pt>
                <c:pt idx="14">
                  <c:v>0.15981570512820514</c:v>
                </c:pt>
                <c:pt idx="15">
                  <c:v>0.17984775641025641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AF4F-4A15-A129-98953E8F6366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Uncompetitive!$BF$73:$BU$73</c:f>
              <c:numCache>
                <c:formatCode>General</c:formatCode>
                <c:ptCount val="16"/>
                <c:pt idx="0">
                  <c:v>8.2942708333333365E-2</c:v>
                </c:pt>
                <c:pt idx="1">
                  <c:v>8.8449076661538492E-2</c:v>
                </c:pt>
                <c:pt idx="2">
                  <c:v>8.9825668743589784E-2</c:v>
                </c:pt>
                <c:pt idx="3">
                  <c:v>9.1546408846153879E-2</c:v>
                </c:pt>
                <c:pt idx="4">
                  <c:v>9.3697333974359004E-2</c:v>
                </c:pt>
                <c:pt idx="5">
                  <c:v>9.6385990384615414E-2</c:v>
                </c:pt>
                <c:pt idx="6">
                  <c:v>9.9746810897435936E-2</c:v>
                </c:pt>
                <c:pt idx="7">
                  <c:v>0.10394783653846158</c:v>
                </c:pt>
                <c:pt idx="8">
                  <c:v>0.10919911858974363</c:v>
                </c:pt>
                <c:pt idx="9">
                  <c:v>0.1157632211538462</c:v>
                </c:pt>
                <c:pt idx="10">
                  <c:v>0.12396834935897438</c:v>
                </c:pt>
                <c:pt idx="11">
                  <c:v>0.13422475961538463</c:v>
                </c:pt>
                <c:pt idx="12">
                  <c:v>0.14704527243589746</c:v>
                </c:pt>
                <c:pt idx="13">
                  <c:v>0.16307091346153851</c:v>
                </c:pt>
                <c:pt idx="14">
                  <c:v>0.18310296474358981</c:v>
                </c:pt>
                <c:pt idx="15">
                  <c:v>0.20814302884615385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AF4F-4A15-A129-98953E8F6366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Uncompetitive!$BF$74:$BU$74</c:f>
              <c:numCache>
                <c:formatCode>General</c:formatCode>
                <c:ptCount val="16"/>
                <c:pt idx="0">
                  <c:v>8.7011718750000008E-2</c:v>
                </c:pt>
                <c:pt idx="1">
                  <c:v>9.3894679160256414E-2</c:v>
                </c:pt>
                <c:pt idx="2">
                  <c:v>9.5615419262820536E-2</c:v>
                </c:pt>
                <c:pt idx="3">
                  <c:v>9.7766344391025647E-2</c:v>
                </c:pt>
                <c:pt idx="4">
                  <c:v>0.10045500080128206</c:v>
                </c:pt>
                <c:pt idx="5">
                  <c:v>0.10381582131410258</c:v>
                </c:pt>
                <c:pt idx="6">
                  <c:v>0.10801684695512823</c:v>
                </c:pt>
                <c:pt idx="7">
                  <c:v>0.11326812900641028</c:v>
                </c:pt>
                <c:pt idx="8">
                  <c:v>0.11983223157051281</c:v>
                </c:pt>
                <c:pt idx="9">
                  <c:v>0.12803735977564107</c:v>
                </c:pt>
                <c:pt idx="10">
                  <c:v>0.13829377003205129</c:v>
                </c:pt>
                <c:pt idx="11">
                  <c:v>0.15111428285256412</c:v>
                </c:pt>
                <c:pt idx="12">
                  <c:v>0.16713992387820512</c:v>
                </c:pt>
                <c:pt idx="13">
                  <c:v>0.18717197516025641</c:v>
                </c:pt>
                <c:pt idx="14">
                  <c:v>0.21221203926282053</c:v>
                </c:pt>
                <c:pt idx="15">
                  <c:v>0.2435121193910256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AF4F-4A15-A129-98953E8F6366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Uncompetitive!$BF$75:$BU$75</c:f>
              <c:numCache>
                <c:formatCode>General</c:formatCode>
                <c:ptCount val="16"/>
                <c:pt idx="0">
                  <c:v>9.2097981770833365E-2</c:v>
                </c:pt>
                <c:pt idx="1">
                  <c:v>0.10070168228365386</c:v>
                </c:pt>
                <c:pt idx="2">
                  <c:v>0.10285260741185899</c:v>
                </c:pt>
                <c:pt idx="3">
                  <c:v>0.10554126382211541</c:v>
                </c:pt>
                <c:pt idx="4">
                  <c:v>0.10890208433493592</c:v>
                </c:pt>
                <c:pt idx="5">
                  <c:v>0.11310310997596158</c:v>
                </c:pt>
                <c:pt idx="6">
                  <c:v>0.11835439202724361</c:v>
                </c:pt>
                <c:pt idx="7">
                  <c:v>0.12491849459134617</c:v>
                </c:pt>
                <c:pt idx="8">
                  <c:v>0.13312362279647438</c:v>
                </c:pt>
                <c:pt idx="9">
                  <c:v>0.14338003305288466</c:v>
                </c:pt>
                <c:pt idx="10">
                  <c:v>0.15620054587339746</c:v>
                </c:pt>
                <c:pt idx="11">
                  <c:v>0.17222618689903849</c:v>
                </c:pt>
                <c:pt idx="12">
                  <c:v>0.19225823818108975</c:v>
                </c:pt>
                <c:pt idx="13">
                  <c:v>0.21729830228365388</c:v>
                </c:pt>
                <c:pt idx="14">
                  <c:v>0.24859838241185903</c:v>
                </c:pt>
                <c:pt idx="15">
                  <c:v>0.28772348257211539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AF4F-4A15-A129-98953E8F6366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Uncompetitive!$BF$76:$BU$76</c:f>
              <c:numCache>
                <c:formatCode>General</c:formatCode>
                <c:ptCount val="16"/>
                <c:pt idx="0">
                  <c:v>9.8455810546874994E-2</c:v>
                </c:pt>
                <c:pt idx="1">
                  <c:v>0.10921043618790063</c:v>
                </c:pt>
                <c:pt idx="2">
                  <c:v>0.11189909259815704</c:v>
                </c:pt>
                <c:pt idx="3">
                  <c:v>0.11525991311097758</c:v>
                </c:pt>
                <c:pt idx="4">
                  <c:v>0.11946093875200321</c:v>
                </c:pt>
                <c:pt idx="5">
                  <c:v>0.12471222080328526</c:v>
                </c:pt>
                <c:pt idx="6">
                  <c:v>0.13127632336738784</c:v>
                </c:pt>
                <c:pt idx="7">
                  <c:v>0.13948145157251604</c:v>
                </c:pt>
                <c:pt idx="8">
                  <c:v>0.14973786182892629</c:v>
                </c:pt>
                <c:pt idx="9">
                  <c:v>0.16255837464943912</c:v>
                </c:pt>
                <c:pt idx="10">
                  <c:v>0.17858401567508014</c:v>
                </c:pt>
                <c:pt idx="11">
                  <c:v>0.19861606695713144</c:v>
                </c:pt>
                <c:pt idx="12">
                  <c:v>0.22365613105969551</c:v>
                </c:pt>
                <c:pt idx="13">
                  <c:v>0.25495621118790063</c:v>
                </c:pt>
                <c:pt idx="14">
                  <c:v>0.29408131134815702</c:v>
                </c:pt>
                <c:pt idx="15">
                  <c:v>0.3429876865484775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AF4F-4A15-A129-98953E8F6366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Uncompetitive!$BF$77:$BU$77</c:f>
              <c:numCache>
                <c:formatCode>General</c:formatCode>
                <c:ptCount val="16"/>
                <c:pt idx="0">
                  <c:v>0.10640309651692709</c:v>
                </c:pt>
                <c:pt idx="1">
                  <c:v>0.11984637856820915</c:v>
                </c:pt>
                <c:pt idx="2">
                  <c:v>0.12320719908102964</c:v>
                </c:pt>
                <c:pt idx="3">
                  <c:v>0.12740822472205532</c:v>
                </c:pt>
                <c:pt idx="4">
                  <c:v>0.13265950677333735</c:v>
                </c:pt>
                <c:pt idx="5">
                  <c:v>0.13922360933743991</c:v>
                </c:pt>
                <c:pt idx="6">
                  <c:v>0.14742873754256813</c:v>
                </c:pt>
                <c:pt idx="7">
                  <c:v>0.15768514779897835</c:v>
                </c:pt>
                <c:pt idx="8">
                  <c:v>0.17050566061949121</c:v>
                </c:pt>
                <c:pt idx="9">
                  <c:v>0.18653130164513224</c:v>
                </c:pt>
                <c:pt idx="10">
                  <c:v>0.20656335292718353</c:v>
                </c:pt>
                <c:pt idx="11">
                  <c:v>0.23160341702974763</c:v>
                </c:pt>
                <c:pt idx="12">
                  <c:v>0.26290349715795269</c:v>
                </c:pt>
                <c:pt idx="13">
                  <c:v>0.30202859731820914</c:v>
                </c:pt>
                <c:pt idx="14">
                  <c:v>0.35093497251852962</c:v>
                </c:pt>
                <c:pt idx="15">
                  <c:v>0.41206794151893023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F4F-4A15-A129-98953E8F6366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Uncompetitive!$BF$78:$BU$78</c:f>
              <c:numCache>
                <c:formatCode>General</c:formatCode>
                <c:ptCount val="16"/>
                <c:pt idx="0">
                  <c:v>0.11633720397949221</c:v>
                </c:pt>
                <c:pt idx="1">
                  <c:v>0.1331413065435948</c:v>
                </c:pt>
                <c:pt idx="2">
                  <c:v>0.13734233218462044</c:v>
                </c:pt>
                <c:pt idx="3">
                  <c:v>0.14259361423590247</c:v>
                </c:pt>
                <c:pt idx="4">
                  <c:v>0.14915771680000506</c:v>
                </c:pt>
                <c:pt idx="5">
                  <c:v>0.15736284500513326</c:v>
                </c:pt>
                <c:pt idx="6">
                  <c:v>0.16761925526154353</c:v>
                </c:pt>
                <c:pt idx="7">
                  <c:v>0.18043976808205633</c:v>
                </c:pt>
                <c:pt idx="8">
                  <c:v>0.19646540910769733</c:v>
                </c:pt>
                <c:pt idx="9">
                  <c:v>0.21649746038974868</c:v>
                </c:pt>
                <c:pt idx="10">
                  <c:v>0.24153752449231278</c:v>
                </c:pt>
                <c:pt idx="11">
                  <c:v>0.27283760462051787</c:v>
                </c:pt>
                <c:pt idx="12">
                  <c:v>0.31196270478077426</c:v>
                </c:pt>
                <c:pt idx="13">
                  <c:v>0.3608690799810948</c:v>
                </c:pt>
                <c:pt idx="14">
                  <c:v>0.42200204898149546</c:v>
                </c:pt>
                <c:pt idx="15">
                  <c:v>0.49841826023199626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AF4F-4A15-A129-98953E8F6366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Uncompetitive!$BF$79:$BU$79</c:f>
              <c:numCache>
                <c:formatCode>General</c:formatCode>
                <c:ptCount val="16"/>
                <c:pt idx="0">
                  <c:v>0.12875483830769857</c:v>
                </c:pt>
                <c:pt idx="1">
                  <c:v>0.14975996651282678</c:v>
                </c:pt>
                <c:pt idx="2">
                  <c:v>0.15501124856410883</c:v>
                </c:pt>
                <c:pt idx="3">
                  <c:v>0.16157535112821142</c:v>
                </c:pt>
                <c:pt idx="4">
                  <c:v>0.16978047933333962</c:v>
                </c:pt>
                <c:pt idx="5">
                  <c:v>0.18003688958974989</c:v>
                </c:pt>
                <c:pt idx="6">
                  <c:v>0.1928574024102627</c:v>
                </c:pt>
                <c:pt idx="7">
                  <c:v>0.20888304343590372</c:v>
                </c:pt>
                <c:pt idx="8">
                  <c:v>0.22891509471795501</c:v>
                </c:pt>
                <c:pt idx="9">
                  <c:v>0.25395515882051917</c:v>
                </c:pt>
                <c:pt idx="10">
                  <c:v>0.28525523894872423</c:v>
                </c:pt>
                <c:pt idx="11">
                  <c:v>0.32438033910898062</c:v>
                </c:pt>
                <c:pt idx="12">
                  <c:v>0.3732867143093011</c:v>
                </c:pt>
                <c:pt idx="13">
                  <c:v>0.43441968330970177</c:v>
                </c:pt>
                <c:pt idx="14">
                  <c:v>0.51083589456020262</c:v>
                </c:pt>
                <c:pt idx="15">
                  <c:v>0.60635615862332848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AF4F-4A15-A129-98953E8F6366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0.17053329147436683</c:v>
                </c:pt>
                <c:pt idx="2">
                  <c:v>0.17709739403846939</c:v>
                </c:pt>
                <c:pt idx="3">
                  <c:v>0.18530252224359758</c:v>
                </c:pt>
                <c:pt idx="4">
                  <c:v>0.19555893250000786</c:v>
                </c:pt>
                <c:pt idx="5">
                  <c:v>0.20837944532052069</c:v>
                </c:pt>
                <c:pt idx="6">
                  <c:v>0.22440508634616171</c:v>
                </c:pt>
                <c:pt idx="7">
                  <c:v>0.24443713762821295</c:v>
                </c:pt>
                <c:pt idx="8">
                  <c:v>0.26947720173077705</c:v>
                </c:pt>
                <c:pt idx="9">
                  <c:v>0.30077728185898223</c:v>
                </c:pt>
                <c:pt idx="10">
                  <c:v>0.33990238201923861</c:v>
                </c:pt>
                <c:pt idx="11">
                  <c:v>0.38880875721955915</c:v>
                </c:pt>
                <c:pt idx="12">
                  <c:v>0.44994172621995965</c:v>
                </c:pt>
                <c:pt idx="13">
                  <c:v>0.52635793747046045</c:v>
                </c:pt>
                <c:pt idx="14">
                  <c:v>0.62187820153358653</c:v>
                </c:pt>
                <c:pt idx="15">
                  <c:v>0.7412785316124938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AF4F-4A15-A129-98953E8F6366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Uncompetitive!$BF$81:$BU$81</c:f>
              <c:numCache>
                <c:formatCode>General</c:formatCode>
                <c:ptCount val="16"/>
                <c:pt idx="0">
                  <c:v>0.16367943485577899</c:v>
                </c:pt>
                <c:pt idx="1">
                  <c:v>0.19649994767629184</c:v>
                </c:pt>
                <c:pt idx="2">
                  <c:v>0.20470507588142003</c:v>
                </c:pt>
                <c:pt idx="3">
                  <c:v>0.21496148613783031</c:v>
                </c:pt>
                <c:pt idx="4">
                  <c:v>0.22778199895834311</c:v>
                </c:pt>
                <c:pt idx="5">
                  <c:v>0.24380763998398419</c:v>
                </c:pt>
                <c:pt idx="6">
                  <c:v>0.26383969126603546</c:v>
                </c:pt>
                <c:pt idx="7">
                  <c:v>0.2888797553685995</c:v>
                </c:pt>
                <c:pt idx="8">
                  <c:v>0.32017983549680462</c:v>
                </c:pt>
                <c:pt idx="9">
                  <c:v>0.35930493565706106</c:v>
                </c:pt>
                <c:pt idx="10">
                  <c:v>0.40821131085738155</c:v>
                </c:pt>
                <c:pt idx="11">
                  <c:v>0.46934427985778215</c:v>
                </c:pt>
                <c:pt idx="12">
                  <c:v>0.54576049110828284</c:v>
                </c:pt>
                <c:pt idx="13">
                  <c:v>0.64128075517140881</c:v>
                </c:pt>
                <c:pt idx="14">
                  <c:v>0.76068108525031619</c:v>
                </c:pt>
                <c:pt idx="15">
                  <c:v>0.90993149784895055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AF4F-4A15-A129-98953E8F6366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Uncompetitive!$BF$82:$BU$82</c:f>
              <c:numCache>
                <c:formatCode>General</c:formatCode>
                <c:ptCount val="16"/>
                <c:pt idx="0">
                  <c:v>0.18793262690305709</c:v>
                </c:pt>
                <c:pt idx="1">
                  <c:v>0.22895826792869814</c:v>
                </c:pt>
                <c:pt idx="2">
                  <c:v>0.23921467818510836</c:v>
                </c:pt>
                <c:pt idx="3">
                  <c:v>0.25203519100562116</c:v>
                </c:pt>
                <c:pt idx="4">
                  <c:v>0.26806083203126224</c:v>
                </c:pt>
                <c:pt idx="5">
                  <c:v>0.28809288331331351</c:v>
                </c:pt>
                <c:pt idx="6">
                  <c:v>0.31313294741587755</c:v>
                </c:pt>
                <c:pt idx="7">
                  <c:v>0.34443302754408273</c:v>
                </c:pt>
                <c:pt idx="8">
                  <c:v>0.38355812770433911</c:v>
                </c:pt>
                <c:pt idx="9">
                  <c:v>0.43246450290465965</c:v>
                </c:pt>
                <c:pt idx="10">
                  <c:v>0.49359747190506031</c:v>
                </c:pt>
                <c:pt idx="11">
                  <c:v>0.570013683155561</c:v>
                </c:pt>
                <c:pt idx="12">
                  <c:v>0.66553394721868686</c:v>
                </c:pt>
                <c:pt idx="13">
                  <c:v>0.78493427729759435</c:v>
                </c:pt>
                <c:pt idx="14">
                  <c:v>0.93418468989622871</c:v>
                </c:pt>
                <c:pt idx="15">
                  <c:v>1.1207477056445214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AF4F-4A15-A129-98953E8F6366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Uncompetitive!$BF$83:$BU$83</c:f>
              <c:numCache>
                <c:formatCode>General</c:formatCode>
                <c:ptCount val="16"/>
                <c:pt idx="0">
                  <c:v>0.21824911696215463</c:v>
                </c:pt>
                <c:pt idx="1">
                  <c:v>0.26953116824420592</c:v>
                </c:pt>
                <c:pt idx="2">
                  <c:v>0.28235168106471875</c:v>
                </c:pt>
                <c:pt idx="3">
                  <c:v>0.29837732209035978</c:v>
                </c:pt>
                <c:pt idx="4">
                  <c:v>0.31840937337241104</c:v>
                </c:pt>
                <c:pt idx="5">
                  <c:v>0.34344943747497519</c:v>
                </c:pt>
                <c:pt idx="6">
                  <c:v>0.37474951760318032</c:v>
                </c:pt>
                <c:pt idx="7">
                  <c:v>0.4138746177634367</c:v>
                </c:pt>
                <c:pt idx="8">
                  <c:v>0.46278099296375713</c:v>
                </c:pt>
                <c:pt idx="9">
                  <c:v>0.52391396196415785</c:v>
                </c:pt>
                <c:pt idx="10">
                  <c:v>0.60033017321465865</c:v>
                </c:pt>
                <c:pt idx="11">
                  <c:v>0.69585043727778451</c:v>
                </c:pt>
                <c:pt idx="12">
                  <c:v>0.81525076735669177</c:v>
                </c:pt>
                <c:pt idx="13">
                  <c:v>0.96450117995532625</c:v>
                </c:pt>
                <c:pt idx="14">
                  <c:v>1.1510641957036192</c:v>
                </c:pt>
                <c:pt idx="15">
                  <c:v>1.3842679653889851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AF4F-4A15-A129-98953E8F6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Non-competitive'!$AP$69:$BE$69</c:f>
              <c:numCache>
                <c:formatCode>General</c:formatCode>
                <c:ptCount val="16"/>
                <c:pt idx="0">
                  <c:v>7.3333401237951124E-2</c:v>
                </c:pt>
                <c:pt idx="1">
                  <c:v>7.5588871880656203E-2</c:v>
                </c:pt>
                <c:pt idx="2">
                  <c:v>7.615273954133249E-2</c:v>
                </c:pt>
                <c:pt idx="3">
                  <c:v>7.6857574117177835E-2</c:v>
                </c:pt>
                <c:pt idx="4">
                  <c:v>7.7738617336984506E-2</c:v>
                </c:pt>
                <c:pt idx="5">
                  <c:v>7.8839921361742837E-2</c:v>
                </c:pt>
                <c:pt idx="6">
                  <c:v>8.0216551392690766E-2</c:v>
                </c:pt>
                <c:pt idx="7">
                  <c:v>8.1937338931375683E-2</c:v>
                </c:pt>
                <c:pt idx="8">
                  <c:v>8.408832335473182E-2</c:v>
                </c:pt>
                <c:pt idx="9">
                  <c:v>8.6777053883927008E-2</c:v>
                </c:pt>
                <c:pt idx="10">
                  <c:v>9.0137967045420958E-2</c:v>
                </c:pt>
                <c:pt idx="11">
                  <c:v>9.433910849728841E-2</c:v>
                </c:pt>
                <c:pt idx="12">
                  <c:v>9.9590535312122724E-2</c:v>
                </c:pt>
                <c:pt idx="13">
                  <c:v>0.10615481883066565</c:v>
                </c:pt>
                <c:pt idx="14">
                  <c:v>0.11436017322884426</c:v>
                </c:pt>
                <c:pt idx="15">
                  <c:v>0.12461686622656755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17-4CEB-B175-4A244D01B422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Non-competitive'!$AP$70:$BE$70</c:f>
              <c:numCache>
                <c:formatCode>General</c:formatCode>
                <c:ptCount val="16"/>
                <c:pt idx="0">
                  <c:v>7.500004850091295E-2</c:v>
                </c:pt>
                <c:pt idx="1">
                  <c:v>7.7819363361221153E-2</c:v>
                </c:pt>
                <c:pt idx="2">
                  <c:v>7.8524192076298224E-2</c:v>
                </c:pt>
                <c:pt idx="3">
                  <c:v>7.9405227970144543E-2</c:v>
                </c:pt>
                <c:pt idx="4">
                  <c:v>8.0506522837452466E-2</c:v>
                </c:pt>
                <c:pt idx="5">
                  <c:v>8.1883141421587313E-2</c:v>
                </c:pt>
                <c:pt idx="6">
                  <c:v>8.3603914651755928E-2</c:v>
                </c:pt>
                <c:pt idx="7">
                  <c:v>8.5754881189466656E-2</c:v>
                </c:pt>
                <c:pt idx="8">
                  <c:v>8.8443589361605082E-2</c:v>
                </c:pt>
                <c:pt idx="9">
                  <c:v>9.1804474576778108E-2</c:v>
                </c:pt>
                <c:pt idx="10">
                  <c:v>9.6005581095744405E-2</c:v>
                </c:pt>
                <c:pt idx="11">
                  <c:v>0.10125696424445227</c:v>
                </c:pt>
                <c:pt idx="12">
                  <c:v>0.10782119318033712</c:v>
                </c:pt>
                <c:pt idx="13">
                  <c:v>0.11602647935019314</c:v>
                </c:pt>
                <c:pt idx="14">
                  <c:v>0.12628308706251315</c:v>
                </c:pt>
                <c:pt idx="15">
                  <c:v>0.1391038467029132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17-4CEB-B175-4A244D01B422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Non-competitive'!$AP$71:$BE$71</c:f>
              <c:numCache>
                <c:formatCode>General</c:formatCode>
                <c:ptCount val="16"/>
                <c:pt idx="0">
                  <c:v>7.7083357579615222E-2</c:v>
                </c:pt>
                <c:pt idx="1">
                  <c:v>8.0607477711927375E-2</c:v>
                </c:pt>
                <c:pt idx="2">
                  <c:v>8.1488507745005406E-2</c:v>
                </c:pt>
                <c:pt idx="3">
                  <c:v>8.2589795286352949E-2</c:v>
                </c:pt>
                <c:pt idx="4">
                  <c:v>8.3966404713037388E-2</c:v>
                </c:pt>
                <c:pt idx="5">
                  <c:v>8.5687166496392908E-2</c:v>
                </c:pt>
                <c:pt idx="6">
                  <c:v>8.7838118725587347E-2</c:v>
                </c:pt>
                <c:pt idx="7">
                  <c:v>9.0526809012080364E-2</c:v>
                </c:pt>
                <c:pt idx="8">
                  <c:v>9.3887671870196643E-2</c:v>
                </c:pt>
                <c:pt idx="9">
                  <c:v>9.8088750442842002E-2</c:v>
                </c:pt>
                <c:pt idx="10">
                  <c:v>0.10334009865864871</c:v>
                </c:pt>
                <c:pt idx="11">
                  <c:v>0.10990428392840705</c:v>
                </c:pt>
                <c:pt idx="12">
                  <c:v>0.11810951551560502</c:v>
                </c:pt>
                <c:pt idx="13">
                  <c:v>0.12836605499960244</c:v>
                </c:pt>
                <c:pt idx="14">
                  <c:v>0.14118672935459925</c:v>
                </c:pt>
                <c:pt idx="15">
                  <c:v>0.15721257229834526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017-4CEB-B175-4A244D01B422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Non-competitive'!$AP$72:$BE$72</c:f>
              <c:numCache>
                <c:formatCode>General</c:formatCode>
                <c:ptCount val="16"/>
                <c:pt idx="0">
                  <c:v>7.9687493927993069E-2</c:v>
                </c:pt>
                <c:pt idx="1">
                  <c:v>8.4092620650310104E-2</c:v>
                </c:pt>
                <c:pt idx="2">
                  <c:v>8.5193902330889373E-2</c:v>
                </c:pt>
                <c:pt idx="3">
                  <c:v>8.6570504431613446E-2</c:v>
                </c:pt>
                <c:pt idx="4">
                  <c:v>8.8291257057518543E-2</c:v>
                </c:pt>
                <c:pt idx="5">
                  <c:v>9.0442197839899915E-2</c:v>
                </c:pt>
                <c:pt idx="6">
                  <c:v>9.3130873817876617E-2</c:v>
                </c:pt>
                <c:pt idx="7">
                  <c:v>9.6491718790347486E-2</c:v>
                </c:pt>
                <c:pt idx="8">
                  <c:v>0.1006927750059361</c:v>
                </c:pt>
                <c:pt idx="9">
                  <c:v>0.10594409527542188</c:v>
                </c:pt>
                <c:pt idx="10">
                  <c:v>0.11250824561227904</c:v>
                </c:pt>
                <c:pt idx="11">
                  <c:v>0.12071343353335057</c:v>
                </c:pt>
                <c:pt idx="12">
                  <c:v>0.13096991843468994</c:v>
                </c:pt>
                <c:pt idx="13">
                  <c:v>0.14379052456136412</c:v>
                </c:pt>
                <c:pt idx="14">
                  <c:v>0.15981628221970687</c:v>
                </c:pt>
                <c:pt idx="15">
                  <c:v>0.17984847929263534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017-4CEB-B175-4A244D01B422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Non-competitive'!$AP$73:$BE$73</c:f>
              <c:numCache>
                <c:formatCode>General</c:formatCode>
                <c:ptCount val="16"/>
                <c:pt idx="0">
                  <c:v>8.2942664363465382E-2</c:v>
                </c:pt>
                <c:pt idx="1">
                  <c:v>8.8449049323288551E-2</c:v>
                </c:pt>
                <c:pt idx="2">
                  <c:v>8.9825645563244336E-2</c:v>
                </c:pt>
                <c:pt idx="3">
                  <c:v>9.1546390863189081E-2</c:v>
                </c:pt>
                <c:pt idx="4">
                  <c:v>9.3697322488120016E-2</c:v>
                </c:pt>
                <c:pt idx="5">
                  <c:v>9.6385987019283664E-2</c:v>
                </c:pt>
                <c:pt idx="6">
                  <c:v>9.9746817683238218E-2</c:v>
                </c:pt>
                <c:pt idx="7">
                  <c:v>0.10394785601318142</c:v>
                </c:pt>
                <c:pt idx="8">
                  <c:v>0.10919915392561044</c:v>
                </c:pt>
                <c:pt idx="9">
                  <c:v>0.11576327631614669</c:v>
                </c:pt>
                <c:pt idx="10">
                  <c:v>0.12396842930431702</c:v>
                </c:pt>
                <c:pt idx="11">
                  <c:v>0.13422487053952992</c:v>
                </c:pt>
                <c:pt idx="12">
                  <c:v>0.14704542208354607</c:v>
                </c:pt>
                <c:pt idx="13">
                  <c:v>0.16307111151356621</c:v>
                </c:pt>
                <c:pt idx="14">
                  <c:v>0.18310322330109138</c:v>
                </c:pt>
                <c:pt idx="15">
                  <c:v>0.20814336303549791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017-4CEB-B175-4A244D01B422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Non-competitive'!$AP$74:$BE$74</c:f>
              <c:numCache>
                <c:formatCode>General</c:formatCode>
                <c:ptCount val="16"/>
                <c:pt idx="0">
                  <c:v>8.7011627407805756E-2</c:v>
                </c:pt>
                <c:pt idx="1">
                  <c:v>9.3894585164511588E-2</c:v>
                </c:pt>
                <c:pt idx="2">
                  <c:v>9.5615324603688032E-2</c:v>
                </c:pt>
                <c:pt idx="3">
                  <c:v>9.7766248902658615E-2</c:v>
                </c:pt>
                <c:pt idx="4">
                  <c:v>0.10045490427637181</c:v>
                </c:pt>
                <c:pt idx="5">
                  <c:v>0.10381572349351331</c:v>
                </c:pt>
                <c:pt idx="6">
                  <c:v>0.10801674751494021</c:v>
                </c:pt>
                <c:pt idx="7">
                  <c:v>0.11326802754172383</c:v>
                </c:pt>
                <c:pt idx="8">
                  <c:v>0.11983212757520333</c:v>
                </c:pt>
                <c:pt idx="9">
                  <c:v>0.12803725261705273</c:v>
                </c:pt>
                <c:pt idx="10">
                  <c:v>0.13829365891936446</c:v>
                </c:pt>
                <c:pt idx="11">
                  <c:v>0.15111416679725415</c:v>
                </c:pt>
                <c:pt idx="12">
                  <c:v>0.16713980164461625</c:v>
                </c:pt>
                <c:pt idx="13">
                  <c:v>0.18717184520381883</c:v>
                </c:pt>
                <c:pt idx="14">
                  <c:v>0.21221189965282211</c:v>
                </c:pt>
                <c:pt idx="15">
                  <c:v>0.2435119677140761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017-4CEB-B175-4A244D01B422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Non-competitive'!$AP$75:$BE$75</c:f>
              <c:numCache>
                <c:formatCode>General</c:formatCode>
                <c:ptCount val="16"/>
                <c:pt idx="0">
                  <c:v>9.2097831213231257E-2</c:v>
                </c:pt>
                <c:pt idx="1">
                  <c:v>0.10070150496604038</c:v>
                </c:pt>
                <c:pt idx="2">
                  <c:v>0.10285242340424269</c:v>
                </c:pt>
                <c:pt idx="3">
                  <c:v>0.10554107145199552</c:v>
                </c:pt>
                <c:pt idx="4">
                  <c:v>0.10890188151168662</c:v>
                </c:pt>
                <c:pt idx="5">
                  <c:v>0.11310289408630042</c:v>
                </c:pt>
                <c:pt idx="6">
                  <c:v>0.11835415980456773</c:v>
                </c:pt>
                <c:pt idx="7">
                  <c:v>0.12491824195240184</c:v>
                </c:pt>
                <c:pt idx="8">
                  <c:v>0.1331233446371945</c:v>
                </c:pt>
                <c:pt idx="9">
                  <c:v>0.1433797229931853</c:v>
                </c:pt>
                <c:pt idx="10">
                  <c:v>0.1562001959381738</c:v>
                </c:pt>
                <c:pt idx="11">
                  <c:v>0.17222578711940942</c:v>
                </c:pt>
                <c:pt idx="12">
                  <c:v>0.19225777609595396</c:v>
                </c:pt>
                <c:pt idx="13">
                  <c:v>0.21729776231663461</c:v>
                </c:pt>
                <c:pt idx="14">
                  <c:v>0.24859774509248542</c:v>
                </c:pt>
                <c:pt idx="15">
                  <c:v>0.287722723562299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017-4CEB-B175-4A244D01B422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Non-competitive'!$AP$76:$BE$76</c:f>
              <c:numCache>
                <c:formatCode>General</c:formatCode>
                <c:ptCount val="16"/>
                <c:pt idx="0">
                  <c:v>9.8455585970013124E-2</c:v>
                </c:pt>
                <c:pt idx="1">
                  <c:v>0.10921015471795141</c:v>
                </c:pt>
                <c:pt idx="2">
                  <c:v>0.11189879690493597</c:v>
                </c:pt>
                <c:pt idx="3">
                  <c:v>0.11525959963866669</c:v>
                </c:pt>
                <c:pt idx="4">
                  <c:v>0.11946060305583006</c:v>
                </c:pt>
                <c:pt idx="5">
                  <c:v>0.12471185732728429</c:v>
                </c:pt>
                <c:pt idx="6">
                  <c:v>0.13127592516660211</c:v>
                </c:pt>
                <c:pt idx="7">
                  <c:v>0.13948100996574936</c:v>
                </c:pt>
                <c:pt idx="8">
                  <c:v>0.1497373659646834</c:v>
                </c:pt>
                <c:pt idx="9">
                  <c:v>0.16255781096335095</c:v>
                </c:pt>
                <c:pt idx="10">
                  <c:v>0.17858336721168544</c:v>
                </c:pt>
                <c:pt idx="11">
                  <c:v>0.19861531252210349</c:v>
                </c:pt>
                <c:pt idx="12">
                  <c:v>0.22365524416012608</c:v>
                </c:pt>
                <c:pt idx="13">
                  <c:v>0.25495515870765428</c:v>
                </c:pt>
                <c:pt idx="14">
                  <c:v>0.2940800518920646</c:v>
                </c:pt>
                <c:pt idx="15">
                  <c:v>0.34298616837257745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017-4CEB-B175-4A244D01B422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Non-competitive'!$AP$77:$BE$77</c:f>
              <c:numCache>
                <c:formatCode>General</c:formatCode>
                <c:ptCount val="16"/>
                <c:pt idx="0">
                  <c:v>0.10640277941599043</c:v>
                </c:pt>
                <c:pt idx="1">
                  <c:v>0.11984596690784013</c:v>
                </c:pt>
                <c:pt idx="2">
                  <c:v>0.1232067637808026</c:v>
                </c:pt>
                <c:pt idx="3">
                  <c:v>0.12740775987200559</c:v>
                </c:pt>
                <c:pt idx="4">
                  <c:v>0.13265900498600941</c:v>
                </c:pt>
                <c:pt idx="5">
                  <c:v>0.13922306137851415</c:v>
                </c:pt>
                <c:pt idx="6">
                  <c:v>0.14742813186914508</c:v>
                </c:pt>
                <c:pt idx="7">
                  <c:v>0.15768446998243371</c:v>
                </c:pt>
                <c:pt idx="8">
                  <c:v>0.17050489262404456</c:v>
                </c:pt>
                <c:pt idx="9">
                  <c:v>0.18653042092605809</c:v>
                </c:pt>
                <c:pt idx="10">
                  <c:v>0.20656233130357496</c:v>
                </c:pt>
                <c:pt idx="11">
                  <c:v>0.23160221927547109</c:v>
                </c:pt>
                <c:pt idx="12">
                  <c:v>0.26290207924034131</c:v>
                </c:pt>
                <c:pt idx="13">
                  <c:v>0.30202690419642891</c:v>
                </c:pt>
                <c:pt idx="14">
                  <c:v>0.35093293539153858</c:v>
                </c:pt>
                <c:pt idx="15">
                  <c:v>0.41206547438542551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017-4CEB-B175-4A244D01B422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Non-competitive'!$AP$78:$BE$78</c:f>
              <c:numCache>
                <c:formatCode>General</c:formatCode>
                <c:ptCount val="16"/>
                <c:pt idx="0">
                  <c:v>0.11633677122346209</c:v>
                </c:pt>
                <c:pt idx="1">
                  <c:v>0.13314073214520109</c:v>
                </c:pt>
                <c:pt idx="2">
                  <c:v>0.13734172237563586</c:v>
                </c:pt>
                <c:pt idx="3">
                  <c:v>0.14259296016367926</c:v>
                </c:pt>
                <c:pt idx="4">
                  <c:v>0.14915700739873358</c:v>
                </c:pt>
                <c:pt idx="5">
                  <c:v>0.15736206644255143</c:v>
                </c:pt>
                <c:pt idx="6">
                  <c:v>0.16761839024732381</c:v>
                </c:pt>
                <c:pt idx="7">
                  <c:v>0.18043879500328922</c:v>
                </c:pt>
                <c:pt idx="8">
                  <c:v>0.19646430094824602</c:v>
                </c:pt>
                <c:pt idx="9">
                  <c:v>0.21649618337944196</c:v>
                </c:pt>
                <c:pt idx="10">
                  <c:v>0.24153603641843691</c:v>
                </c:pt>
                <c:pt idx="11">
                  <c:v>0.27283585271718058</c:v>
                </c:pt>
                <c:pt idx="12">
                  <c:v>0.31196062309061029</c:v>
                </c:pt>
                <c:pt idx="13">
                  <c:v>0.36086658605739724</c:v>
                </c:pt>
                <c:pt idx="14">
                  <c:v>0.42199903976588105</c:v>
                </c:pt>
                <c:pt idx="15">
                  <c:v>0.4984146069014857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017-4CEB-B175-4A244D01B422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Non-competitive'!$AP$79:$BE$79</c:f>
              <c:numCache>
                <c:formatCode>General</c:formatCode>
                <c:ptCount val="16"/>
                <c:pt idx="0">
                  <c:v>0.12875426098280165</c:v>
                </c:pt>
                <c:pt idx="1">
                  <c:v>0.14975918869190227</c:v>
                </c:pt>
                <c:pt idx="2">
                  <c:v>0.15501042061917744</c:v>
                </c:pt>
                <c:pt idx="3">
                  <c:v>0.16157446052827135</c:v>
                </c:pt>
                <c:pt idx="4">
                  <c:v>0.16977951041463882</c:v>
                </c:pt>
                <c:pt idx="5">
                  <c:v>0.18003582277259805</c:v>
                </c:pt>
                <c:pt idx="6">
                  <c:v>0.1928562132200472</c:v>
                </c:pt>
                <c:pt idx="7">
                  <c:v>0.20888170127935857</c:v>
                </c:pt>
                <c:pt idx="8">
                  <c:v>0.22891356135349783</c:v>
                </c:pt>
                <c:pt idx="9">
                  <c:v>0.25395338644617182</c:v>
                </c:pt>
                <c:pt idx="10">
                  <c:v>0.28525316781201432</c:v>
                </c:pt>
                <c:pt idx="11">
                  <c:v>0.32437789451931753</c:v>
                </c:pt>
                <c:pt idx="12">
                  <c:v>0.37328380290344648</c:v>
                </c:pt>
                <c:pt idx="13">
                  <c:v>0.43441618838360763</c:v>
                </c:pt>
                <c:pt idx="14">
                  <c:v>0.51083167023380904</c:v>
                </c:pt>
                <c:pt idx="15">
                  <c:v>0.60635102254656092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017-4CEB-B175-4A244D01B422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Non-competitive'!$AP$80:$BE$80</c:f>
              <c:numCache>
                <c:formatCode>General</c:formatCode>
                <c:ptCount val="16"/>
                <c:pt idx="0">
                  <c:v>0.14427612318197613</c:v>
                </c:pt>
                <c:pt idx="1">
                  <c:v>0.17053225937527874</c:v>
                </c:pt>
                <c:pt idx="2">
                  <c:v>0.17709629342360442</c:v>
                </c:pt>
                <c:pt idx="3">
                  <c:v>0.18530133598401147</c:v>
                </c:pt>
                <c:pt idx="4">
                  <c:v>0.19555763918452035</c:v>
                </c:pt>
                <c:pt idx="5">
                  <c:v>0.20837801818515636</c:v>
                </c:pt>
                <c:pt idx="6">
                  <c:v>0.22440349193595147</c:v>
                </c:pt>
                <c:pt idx="7">
                  <c:v>0.24443533412444529</c:v>
                </c:pt>
                <c:pt idx="8">
                  <c:v>0.26947513686006253</c:v>
                </c:pt>
                <c:pt idx="9">
                  <c:v>0.30077489027958421</c:v>
                </c:pt>
                <c:pt idx="10">
                  <c:v>0.33989958205398618</c:v>
                </c:pt>
                <c:pt idx="11">
                  <c:v>0.38880544677198864</c:v>
                </c:pt>
                <c:pt idx="12">
                  <c:v>0.44993777766949183</c:v>
                </c:pt>
                <c:pt idx="13">
                  <c:v>0.52635319129137059</c:v>
                </c:pt>
                <c:pt idx="14">
                  <c:v>0.62187245831871918</c:v>
                </c:pt>
                <c:pt idx="15">
                  <c:v>0.74127154210290491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017-4CEB-B175-4A244D01B422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Non-competitive'!$AP$81:$BF$81</c:f>
              <c:numCache>
                <c:formatCode>General</c:formatCode>
                <c:ptCount val="17"/>
                <c:pt idx="0">
                  <c:v>0.16367845093094419</c:v>
                </c:pt>
                <c:pt idx="1">
                  <c:v>0.19649859772949935</c:v>
                </c:pt>
                <c:pt idx="2">
                  <c:v>0.20470363442913814</c:v>
                </c:pt>
                <c:pt idx="3">
                  <c:v>0.2149599303036866</c:v>
                </c:pt>
                <c:pt idx="4">
                  <c:v>0.2277803001468722</c:v>
                </c:pt>
                <c:pt idx="5">
                  <c:v>0.24380576245085422</c:v>
                </c:pt>
                <c:pt idx="6">
                  <c:v>0.26383759033083176</c:v>
                </c:pt>
                <c:pt idx="7">
                  <c:v>0.28887737518080359</c:v>
                </c:pt>
                <c:pt idx="8">
                  <c:v>0.32017710624326851</c:v>
                </c:pt>
                <c:pt idx="9">
                  <c:v>0.3593017700713495</c:v>
                </c:pt>
                <c:pt idx="10">
                  <c:v>0.40820759985645078</c:v>
                </c:pt>
                <c:pt idx="11">
                  <c:v>0.46933988708782748</c:v>
                </c:pt>
                <c:pt idx="12">
                  <c:v>0.54575524612704829</c:v>
                </c:pt>
                <c:pt idx="13">
                  <c:v>0.64127444492607422</c:v>
                </c:pt>
                <c:pt idx="14">
                  <c:v>0.76067344342485677</c:v>
                </c:pt>
                <c:pt idx="15">
                  <c:v>0.90992219154833487</c:v>
                </c:pt>
                <c:pt idx="16">
                  <c:v>0.16367943485577899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017-4CEB-B175-4A244D01B422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Non-competitive'!$AP$82:$BE$82</c:f>
              <c:numCache>
                <c:formatCode>General</c:formatCode>
                <c:ptCount val="16"/>
                <c:pt idx="0">
                  <c:v>0.18793136061715429</c:v>
                </c:pt>
                <c:pt idx="1">
                  <c:v>0.22895652067227507</c:v>
                </c:pt>
                <c:pt idx="2">
                  <c:v>0.23921281068605535</c:v>
                </c:pt>
                <c:pt idx="3">
                  <c:v>0.2520331732032805</c:v>
                </c:pt>
                <c:pt idx="4">
                  <c:v>0.26805862634981209</c:v>
                </c:pt>
                <c:pt idx="5">
                  <c:v>0.28809044278297652</c:v>
                </c:pt>
                <c:pt idx="6">
                  <c:v>0.31313021332443208</c:v>
                </c:pt>
                <c:pt idx="7">
                  <c:v>0.34442992650125159</c:v>
                </c:pt>
                <c:pt idx="8">
                  <c:v>0.38355456797227594</c:v>
                </c:pt>
                <c:pt idx="9">
                  <c:v>0.43246036981105629</c:v>
                </c:pt>
                <c:pt idx="10">
                  <c:v>0.4935926221095317</c:v>
                </c:pt>
                <c:pt idx="11">
                  <c:v>0.57000793748262613</c:v>
                </c:pt>
                <c:pt idx="12">
                  <c:v>0.66552708169899399</c:v>
                </c:pt>
                <c:pt idx="13">
                  <c:v>0.784926011969454</c:v>
                </c:pt>
                <c:pt idx="14">
                  <c:v>0.93417467480752869</c:v>
                </c:pt>
                <c:pt idx="15">
                  <c:v>1.1207355033551223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017-4CEB-B175-4A244D01B422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Non-competitive'!$AP$83:$BE$83</c:f>
              <c:numCache>
                <c:formatCode>General</c:formatCode>
                <c:ptCount val="16"/>
                <c:pt idx="0">
                  <c:v>0.21824749772491689</c:v>
                </c:pt>
                <c:pt idx="1">
                  <c:v>0.26952892435074477</c:v>
                </c:pt>
                <c:pt idx="2">
                  <c:v>0.28234928100720175</c:v>
                </c:pt>
                <c:pt idx="3">
                  <c:v>0.29837472682777288</c:v>
                </c:pt>
                <c:pt idx="4">
                  <c:v>0.3184065341034869</c:v>
                </c:pt>
                <c:pt idx="5">
                  <c:v>0.34344629319812942</c:v>
                </c:pt>
                <c:pt idx="6">
                  <c:v>0.37474599206643255</c:v>
                </c:pt>
                <c:pt idx="7">
                  <c:v>0.41387061565181155</c:v>
                </c:pt>
                <c:pt idx="8">
                  <c:v>0.46277639513353519</c:v>
                </c:pt>
                <c:pt idx="9">
                  <c:v>0.52390861948568967</c:v>
                </c:pt>
                <c:pt idx="10">
                  <c:v>0.60032389992588286</c:v>
                </c:pt>
                <c:pt idx="11">
                  <c:v>0.69584300047612435</c:v>
                </c:pt>
                <c:pt idx="12">
                  <c:v>0.8152418761639264</c:v>
                </c:pt>
                <c:pt idx="13">
                  <c:v>0.96449047077367855</c:v>
                </c:pt>
                <c:pt idx="14">
                  <c:v>1.1510512140358686</c:v>
                </c:pt>
                <c:pt idx="15">
                  <c:v>1.3842521431136063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017-4CEB-B175-4A244D01B422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Non-competitive'!$BF$69:$BU$69</c:f>
              <c:numCache>
                <c:formatCode>General</c:formatCode>
                <c:ptCount val="16"/>
                <c:pt idx="0">
                  <c:v>7.3333333333333361E-2</c:v>
                </c:pt>
                <c:pt idx="1">
                  <c:v>7.5588741800566184E-2</c:v>
                </c:pt>
                <c:pt idx="2">
                  <c:v>7.6152593917374389E-2</c:v>
                </c:pt>
                <c:pt idx="3">
                  <c:v>7.6857409063384632E-2</c:v>
                </c:pt>
                <c:pt idx="4">
                  <c:v>7.7738427995897461E-2</c:v>
                </c:pt>
                <c:pt idx="5">
                  <c:v>7.8839701661538489E-2</c:v>
                </c:pt>
                <c:pt idx="6">
                  <c:v>8.0216293743589781E-2</c:v>
                </c:pt>
                <c:pt idx="7">
                  <c:v>8.1937033846153876E-2</c:v>
                </c:pt>
                <c:pt idx="8">
                  <c:v>8.4087958974359001E-2</c:v>
                </c:pt>
                <c:pt idx="9">
                  <c:v>8.677661538461541E-2</c:v>
                </c:pt>
                <c:pt idx="10">
                  <c:v>9.0137435897435933E-2</c:v>
                </c:pt>
                <c:pt idx="11">
                  <c:v>9.4338461538461552E-2</c:v>
                </c:pt>
                <c:pt idx="12">
                  <c:v>9.958974358974361E-2</c:v>
                </c:pt>
                <c:pt idx="13">
                  <c:v>0.10615384615384618</c:v>
                </c:pt>
                <c:pt idx="14">
                  <c:v>0.11435897435897438</c:v>
                </c:pt>
                <c:pt idx="15">
                  <c:v>0.12461538461538464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017-4CEB-B175-4A244D01B422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7.7819260584041039E-2</c:v>
                </c:pt>
                <c:pt idx="2">
                  <c:v>7.8524075730051296E-2</c:v>
                </c:pt>
                <c:pt idx="3">
                  <c:v>7.9405094662564124E-2</c:v>
                </c:pt>
                <c:pt idx="4">
                  <c:v>8.0506368328205152E-2</c:v>
                </c:pt>
                <c:pt idx="5">
                  <c:v>8.1882960410256431E-2</c:v>
                </c:pt>
                <c:pt idx="6">
                  <c:v>8.3603700512820539E-2</c:v>
                </c:pt>
                <c:pt idx="7">
                  <c:v>8.5754625641025664E-2</c:v>
                </c:pt>
                <c:pt idx="8">
                  <c:v>8.8443282051282074E-2</c:v>
                </c:pt>
                <c:pt idx="9">
                  <c:v>9.1804102564102597E-2</c:v>
                </c:pt>
                <c:pt idx="10">
                  <c:v>9.6005128205128243E-2</c:v>
                </c:pt>
                <c:pt idx="11">
                  <c:v>0.10125641025641027</c:v>
                </c:pt>
                <c:pt idx="12">
                  <c:v>0.10782051282051283</c:v>
                </c:pt>
                <c:pt idx="13">
                  <c:v>0.11602564102564104</c:v>
                </c:pt>
                <c:pt idx="14">
                  <c:v>0.12628205128205131</c:v>
                </c:pt>
                <c:pt idx="15">
                  <c:v>0.13910256410256411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017-4CEB-B175-4A244D01B422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Non-competitive'!$BF$71:$BU$71</c:f>
              <c:numCache>
                <c:formatCode>General</c:formatCode>
                <c:ptCount val="16"/>
                <c:pt idx="0">
                  <c:v>7.7083333333333351E-2</c:v>
                </c:pt>
                <c:pt idx="1">
                  <c:v>8.0607409063384636E-2</c:v>
                </c:pt>
                <c:pt idx="2">
                  <c:v>8.148842799589745E-2</c:v>
                </c:pt>
                <c:pt idx="3">
                  <c:v>8.2589701661538464E-2</c:v>
                </c:pt>
                <c:pt idx="4">
                  <c:v>8.396629374358977E-2</c:v>
                </c:pt>
                <c:pt idx="5">
                  <c:v>8.5687033846153865E-2</c:v>
                </c:pt>
                <c:pt idx="6">
                  <c:v>8.7837958974359004E-2</c:v>
                </c:pt>
                <c:pt idx="7">
                  <c:v>9.0526615384615414E-2</c:v>
                </c:pt>
                <c:pt idx="8">
                  <c:v>9.3887435897435922E-2</c:v>
                </c:pt>
                <c:pt idx="9">
                  <c:v>9.8088461538461555E-2</c:v>
                </c:pt>
                <c:pt idx="10">
                  <c:v>0.10333974358974363</c:v>
                </c:pt>
                <c:pt idx="11">
                  <c:v>0.10990384615384617</c:v>
                </c:pt>
                <c:pt idx="12">
                  <c:v>0.11810897435897437</c:v>
                </c:pt>
                <c:pt idx="13">
                  <c:v>0.12836538461538463</c:v>
                </c:pt>
                <c:pt idx="14">
                  <c:v>0.14118589743589746</c:v>
                </c:pt>
                <c:pt idx="15">
                  <c:v>0.15721153846153849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017-4CEB-B175-4A244D01B422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Non-competitive'!$BF$72:$BU$72</c:f>
              <c:numCache>
                <c:formatCode>General</c:formatCode>
                <c:ptCount val="16"/>
                <c:pt idx="0">
                  <c:v>7.9687500000000008E-2</c:v>
                </c:pt>
                <c:pt idx="1">
                  <c:v>8.4092594662564121E-2</c:v>
                </c:pt>
                <c:pt idx="2">
                  <c:v>8.519386832820515E-2</c:v>
                </c:pt>
                <c:pt idx="3">
                  <c:v>8.6570460410256442E-2</c:v>
                </c:pt>
                <c:pt idx="4">
                  <c:v>8.8291200512820536E-2</c:v>
                </c:pt>
                <c:pt idx="5">
                  <c:v>9.0442125641025661E-2</c:v>
                </c:pt>
                <c:pt idx="6">
                  <c:v>9.3130782051282085E-2</c:v>
                </c:pt>
                <c:pt idx="7">
                  <c:v>9.6491602564102594E-2</c:v>
                </c:pt>
                <c:pt idx="8">
                  <c:v>0.10069262820512823</c:v>
                </c:pt>
                <c:pt idx="9">
                  <c:v>0.1059439102564103</c:v>
                </c:pt>
                <c:pt idx="10">
                  <c:v>0.11250801282051284</c:v>
                </c:pt>
                <c:pt idx="11">
                  <c:v>0.12071314102564107</c:v>
                </c:pt>
                <c:pt idx="12">
                  <c:v>0.13096955128205132</c:v>
                </c:pt>
                <c:pt idx="13">
                  <c:v>0.14379006410256412</c:v>
                </c:pt>
                <c:pt idx="14">
                  <c:v>0.15981570512820514</c:v>
                </c:pt>
                <c:pt idx="15">
                  <c:v>0.17984775641025641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017-4CEB-B175-4A244D01B422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Non-competitive'!$BF$73:$BU$73</c:f>
              <c:numCache>
                <c:formatCode>General</c:formatCode>
                <c:ptCount val="16"/>
                <c:pt idx="0">
                  <c:v>8.2942708333333365E-2</c:v>
                </c:pt>
                <c:pt idx="1">
                  <c:v>8.8449076661538492E-2</c:v>
                </c:pt>
                <c:pt idx="2">
                  <c:v>8.9825668743589784E-2</c:v>
                </c:pt>
                <c:pt idx="3">
                  <c:v>9.1546408846153879E-2</c:v>
                </c:pt>
                <c:pt idx="4">
                  <c:v>9.3697333974359004E-2</c:v>
                </c:pt>
                <c:pt idx="5">
                  <c:v>9.6385990384615414E-2</c:v>
                </c:pt>
                <c:pt idx="6">
                  <c:v>9.9746810897435936E-2</c:v>
                </c:pt>
                <c:pt idx="7">
                  <c:v>0.10394783653846158</c:v>
                </c:pt>
                <c:pt idx="8">
                  <c:v>0.10919911858974363</c:v>
                </c:pt>
                <c:pt idx="9">
                  <c:v>0.1157632211538462</c:v>
                </c:pt>
                <c:pt idx="10">
                  <c:v>0.12396834935897438</c:v>
                </c:pt>
                <c:pt idx="11">
                  <c:v>0.13422475961538463</c:v>
                </c:pt>
                <c:pt idx="12">
                  <c:v>0.14704527243589746</c:v>
                </c:pt>
                <c:pt idx="13">
                  <c:v>0.16307091346153851</c:v>
                </c:pt>
                <c:pt idx="14">
                  <c:v>0.18310296474358981</c:v>
                </c:pt>
                <c:pt idx="15">
                  <c:v>0.20814302884615385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017-4CEB-B175-4A244D01B422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Non-competitive'!$BF$74:$BU$74</c:f>
              <c:numCache>
                <c:formatCode>General</c:formatCode>
                <c:ptCount val="16"/>
                <c:pt idx="0">
                  <c:v>8.7011718750000008E-2</c:v>
                </c:pt>
                <c:pt idx="1">
                  <c:v>9.3894679160256414E-2</c:v>
                </c:pt>
                <c:pt idx="2">
                  <c:v>9.5615419262820536E-2</c:v>
                </c:pt>
                <c:pt idx="3">
                  <c:v>9.7766344391025647E-2</c:v>
                </c:pt>
                <c:pt idx="4">
                  <c:v>0.10045500080128206</c:v>
                </c:pt>
                <c:pt idx="5">
                  <c:v>0.10381582131410258</c:v>
                </c:pt>
                <c:pt idx="6">
                  <c:v>0.10801684695512823</c:v>
                </c:pt>
                <c:pt idx="7">
                  <c:v>0.11326812900641028</c:v>
                </c:pt>
                <c:pt idx="8">
                  <c:v>0.11983223157051281</c:v>
                </c:pt>
                <c:pt idx="9">
                  <c:v>0.12803735977564107</c:v>
                </c:pt>
                <c:pt idx="10">
                  <c:v>0.13829377003205129</c:v>
                </c:pt>
                <c:pt idx="11">
                  <c:v>0.15111428285256412</c:v>
                </c:pt>
                <c:pt idx="12">
                  <c:v>0.16713992387820512</c:v>
                </c:pt>
                <c:pt idx="13">
                  <c:v>0.18717197516025641</c:v>
                </c:pt>
                <c:pt idx="14">
                  <c:v>0.21221203926282053</c:v>
                </c:pt>
                <c:pt idx="15">
                  <c:v>0.2435121193910256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017-4CEB-B175-4A244D01B422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Non-competitive'!$BF$75:$BU$75</c:f>
              <c:numCache>
                <c:formatCode>General</c:formatCode>
                <c:ptCount val="16"/>
                <c:pt idx="0">
                  <c:v>9.2097981770833365E-2</c:v>
                </c:pt>
                <c:pt idx="1">
                  <c:v>0.10070168228365386</c:v>
                </c:pt>
                <c:pt idx="2">
                  <c:v>0.10285260741185899</c:v>
                </c:pt>
                <c:pt idx="3">
                  <c:v>0.10554126382211541</c:v>
                </c:pt>
                <c:pt idx="4">
                  <c:v>0.10890208433493592</c:v>
                </c:pt>
                <c:pt idx="5">
                  <c:v>0.11310310997596158</c:v>
                </c:pt>
                <c:pt idx="6">
                  <c:v>0.11835439202724361</c:v>
                </c:pt>
                <c:pt idx="7">
                  <c:v>0.12491849459134617</c:v>
                </c:pt>
                <c:pt idx="8">
                  <c:v>0.13312362279647438</c:v>
                </c:pt>
                <c:pt idx="9">
                  <c:v>0.14338003305288466</c:v>
                </c:pt>
                <c:pt idx="10">
                  <c:v>0.15620054587339746</c:v>
                </c:pt>
                <c:pt idx="11">
                  <c:v>0.17222618689903849</c:v>
                </c:pt>
                <c:pt idx="12">
                  <c:v>0.19225823818108975</c:v>
                </c:pt>
                <c:pt idx="13">
                  <c:v>0.21729830228365388</c:v>
                </c:pt>
                <c:pt idx="14">
                  <c:v>0.24859838241185903</c:v>
                </c:pt>
                <c:pt idx="15">
                  <c:v>0.28772348257211539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017-4CEB-B175-4A244D01B422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Non-competitive'!$BF$76:$BU$76</c:f>
              <c:numCache>
                <c:formatCode>General</c:formatCode>
                <c:ptCount val="16"/>
                <c:pt idx="0">
                  <c:v>9.8455810546874994E-2</c:v>
                </c:pt>
                <c:pt idx="1">
                  <c:v>0.10921043618790063</c:v>
                </c:pt>
                <c:pt idx="2">
                  <c:v>0.11189909259815704</c:v>
                </c:pt>
                <c:pt idx="3">
                  <c:v>0.11525991311097758</c:v>
                </c:pt>
                <c:pt idx="4">
                  <c:v>0.11946093875200321</c:v>
                </c:pt>
                <c:pt idx="5">
                  <c:v>0.12471222080328526</c:v>
                </c:pt>
                <c:pt idx="6">
                  <c:v>0.13127632336738784</c:v>
                </c:pt>
                <c:pt idx="7">
                  <c:v>0.13948145157251604</c:v>
                </c:pt>
                <c:pt idx="8">
                  <c:v>0.14973786182892629</c:v>
                </c:pt>
                <c:pt idx="9">
                  <c:v>0.16255837464943912</c:v>
                </c:pt>
                <c:pt idx="10">
                  <c:v>0.17858401567508014</c:v>
                </c:pt>
                <c:pt idx="11">
                  <c:v>0.19861606695713144</c:v>
                </c:pt>
                <c:pt idx="12">
                  <c:v>0.22365613105969551</c:v>
                </c:pt>
                <c:pt idx="13">
                  <c:v>0.25495621118790063</c:v>
                </c:pt>
                <c:pt idx="14">
                  <c:v>0.29408131134815702</c:v>
                </c:pt>
                <c:pt idx="15">
                  <c:v>0.3429876865484775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5017-4CEB-B175-4A244D01B422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Non-competitive'!$BF$77:$BU$77</c:f>
              <c:numCache>
                <c:formatCode>General</c:formatCode>
                <c:ptCount val="16"/>
                <c:pt idx="0">
                  <c:v>0.10640309651692709</c:v>
                </c:pt>
                <c:pt idx="1">
                  <c:v>0.11984637856820915</c:v>
                </c:pt>
                <c:pt idx="2">
                  <c:v>0.12320719908102964</c:v>
                </c:pt>
                <c:pt idx="3">
                  <c:v>0.12740822472205532</c:v>
                </c:pt>
                <c:pt idx="4">
                  <c:v>0.13265950677333735</c:v>
                </c:pt>
                <c:pt idx="5">
                  <c:v>0.13922360933743991</c:v>
                </c:pt>
                <c:pt idx="6">
                  <c:v>0.14742873754256813</c:v>
                </c:pt>
                <c:pt idx="7">
                  <c:v>0.15768514779897835</c:v>
                </c:pt>
                <c:pt idx="8">
                  <c:v>0.17050566061949121</c:v>
                </c:pt>
                <c:pt idx="9">
                  <c:v>0.18653130164513224</c:v>
                </c:pt>
                <c:pt idx="10">
                  <c:v>0.20656335292718353</c:v>
                </c:pt>
                <c:pt idx="11">
                  <c:v>0.23160341702974763</c:v>
                </c:pt>
                <c:pt idx="12">
                  <c:v>0.26290349715795269</c:v>
                </c:pt>
                <c:pt idx="13">
                  <c:v>0.30202859731820914</c:v>
                </c:pt>
                <c:pt idx="14">
                  <c:v>0.35093497251852962</c:v>
                </c:pt>
                <c:pt idx="15">
                  <c:v>0.41206794151893023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5017-4CEB-B175-4A244D01B422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Non-competitive'!$BF$78:$BU$78</c:f>
              <c:numCache>
                <c:formatCode>General</c:formatCode>
                <c:ptCount val="16"/>
                <c:pt idx="0">
                  <c:v>0.11633720397949221</c:v>
                </c:pt>
                <c:pt idx="1">
                  <c:v>0.1331413065435948</c:v>
                </c:pt>
                <c:pt idx="2">
                  <c:v>0.13734233218462044</c:v>
                </c:pt>
                <c:pt idx="3">
                  <c:v>0.14259361423590247</c:v>
                </c:pt>
                <c:pt idx="4">
                  <c:v>0.14915771680000506</c:v>
                </c:pt>
                <c:pt idx="5">
                  <c:v>0.15736284500513326</c:v>
                </c:pt>
                <c:pt idx="6">
                  <c:v>0.16761925526154353</c:v>
                </c:pt>
                <c:pt idx="7">
                  <c:v>0.18043976808205633</c:v>
                </c:pt>
                <c:pt idx="8">
                  <c:v>0.19646540910769733</c:v>
                </c:pt>
                <c:pt idx="9">
                  <c:v>0.21649746038974868</c:v>
                </c:pt>
                <c:pt idx="10">
                  <c:v>0.24153752449231278</c:v>
                </c:pt>
                <c:pt idx="11">
                  <c:v>0.27283760462051787</c:v>
                </c:pt>
                <c:pt idx="12">
                  <c:v>0.31196270478077426</c:v>
                </c:pt>
                <c:pt idx="13">
                  <c:v>0.3608690799810948</c:v>
                </c:pt>
                <c:pt idx="14">
                  <c:v>0.42200204898149546</c:v>
                </c:pt>
                <c:pt idx="15">
                  <c:v>0.49841826023199626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5017-4CEB-B175-4A244D01B422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Non-competitive'!$BF$79:$BU$79</c:f>
              <c:numCache>
                <c:formatCode>General</c:formatCode>
                <c:ptCount val="16"/>
                <c:pt idx="0">
                  <c:v>0.12875483830769857</c:v>
                </c:pt>
                <c:pt idx="1">
                  <c:v>0.14975996651282678</c:v>
                </c:pt>
                <c:pt idx="2">
                  <c:v>0.15501124856410883</c:v>
                </c:pt>
                <c:pt idx="3">
                  <c:v>0.16157535112821142</c:v>
                </c:pt>
                <c:pt idx="4">
                  <c:v>0.16978047933333962</c:v>
                </c:pt>
                <c:pt idx="5">
                  <c:v>0.18003688958974989</c:v>
                </c:pt>
                <c:pt idx="6">
                  <c:v>0.1928574024102627</c:v>
                </c:pt>
                <c:pt idx="7">
                  <c:v>0.20888304343590372</c:v>
                </c:pt>
                <c:pt idx="8">
                  <c:v>0.22891509471795501</c:v>
                </c:pt>
                <c:pt idx="9">
                  <c:v>0.25395515882051917</c:v>
                </c:pt>
                <c:pt idx="10">
                  <c:v>0.28525523894872423</c:v>
                </c:pt>
                <c:pt idx="11">
                  <c:v>0.32438033910898062</c:v>
                </c:pt>
                <c:pt idx="12">
                  <c:v>0.3732867143093011</c:v>
                </c:pt>
                <c:pt idx="13">
                  <c:v>0.43441968330970177</c:v>
                </c:pt>
                <c:pt idx="14">
                  <c:v>0.51083589456020262</c:v>
                </c:pt>
                <c:pt idx="15">
                  <c:v>0.60635615862332848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5017-4CEB-B175-4A244D01B422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0.17053329147436683</c:v>
                </c:pt>
                <c:pt idx="2">
                  <c:v>0.17709739403846939</c:v>
                </c:pt>
                <c:pt idx="3">
                  <c:v>0.18530252224359758</c:v>
                </c:pt>
                <c:pt idx="4">
                  <c:v>0.19555893250000786</c:v>
                </c:pt>
                <c:pt idx="5">
                  <c:v>0.20837944532052069</c:v>
                </c:pt>
                <c:pt idx="6">
                  <c:v>0.22440508634616171</c:v>
                </c:pt>
                <c:pt idx="7">
                  <c:v>0.24443713762821295</c:v>
                </c:pt>
                <c:pt idx="8">
                  <c:v>0.26947720173077705</c:v>
                </c:pt>
                <c:pt idx="9">
                  <c:v>0.30077728185898223</c:v>
                </c:pt>
                <c:pt idx="10">
                  <c:v>0.33990238201923861</c:v>
                </c:pt>
                <c:pt idx="11">
                  <c:v>0.38880875721955915</c:v>
                </c:pt>
                <c:pt idx="12">
                  <c:v>0.44994172621995965</c:v>
                </c:pt>
                <c:pt idx="13">
                  <c:v>0.52635793747046045</c:v>
                </c:pt>
                <c:pt idx="14">
                  <c:v>0.62187820153358653</c:v>
                </c:pt>
                <c:pt idx="15">
                  <c:v>0.7412785316124938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5017-4CEB-B175-4A244D01B422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Non-competitive'!$BF$81:$BU$81</c:f>
              <c:numCache>
                <c:formatCode>General</c:formatCode>
                <c:ptCount val="16"/>
                <c:pt idx="0">
                  <c:v>0.16367943485577899</c:v>
                </c:pt>
                <c:pt idx="1">
                  <c:v>0.19649994767629184</c:v>
                </c:pt>
                <c:pt idx="2">
                  <c:v>0.20470507588142003</c:v>
                </c:pt>
                <c:pt idx="3">
                  <c:v>0.21496148613783031</c:v>
                </c:pt>
                <c:pt idx="4">
                  <c:v>0.22778199895834311</c:v>
                </c:pt>
                <c:pt idx="5">
                  <c:v>0.24380763998398419</c:v>
                </c:pt>
                <c:pt idx="6">
                  <c:v>0.26383969126603546</c:v>
                </c:pt>
                <c:pt idx="7">
                  <c:v>0.2888797553685995</c:v>
                </c:pt>
                <c:pt idx="8">
                  <c:v>0.32017983549680462</c:v>
                </c:pt>
                <c:pt idx="9">
                  <c:v>0.35930493565706106</c:v>
                </c:pt>
                <c:pt idx="10">
                  <c:v>0.40821131085738155</c:v>
                </c:pt>
                <c:pt idx="11">
                  <c:v>0.46934427985778215</c:v>
                </c:pt>
                <c:pt idx="12">
                  <c:v>0.54576049110828284</c:v>
                </c:pt>
                <c:pt idx="13">
                  <c:v>0.64128075517140881</c:v>
                </c:pt>
                <c:pt idx="14">
                  <c:v>0.76068108525031619</c:v>
                </c:pt>
                <c:pt idx="15">
                  <c:v>0.90993149784895055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5017-4CEB-B175-4A244D01B422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Non-competitive'!$BF$82:$BU$82</c:f>
              <c:numCache>
                <c:formatCode>General</c:formatCode>
                <c:ptCount val="16"/>
                <c:pt idx="0">
                  <c:v>0.18793262690305709</c:v>
                </c:pt>
                <c:pt idx="1">
                  <c:v>0.22895826792869814</c:v>
                </c:pt>
                <c:pt idx="2">
                  <c:v>0.23921467818510836</c:v>
                </c:pt>
                <c:pt idx="3">
                  <c:v>0.25203519100562116</c:v>
                </c:pt>
                <c:pt idx="4">
                  <c:v>0.26806083203126224</c:v>
                </c:pt>
                <c:pt idx="5">
                  <c:v>0.28809288331331351</c:v>
                </c:pt>
                <c:pt idx="6">
                  <c:v>0.31313294741587755</c:v>
                </c:pt>
                <c:pt idx="7">
                  <c:v>0.34443302754408273</c:v>
                </c:pt>
                <c:pt idx="8">
                  <c:v>0.38355812770433911</c:v>
                </c:pt>
                <c:pt idx="9">
                  <c:v>0.43246450290465965</c:v>
                </c:pt>
                <c:pt idx="10">
                  <c:v>0.49359747190506031</c:v>
                </c:pt>
                <c:pt idx="11">
                  <c:v>0.570013683155561</c:v>
                </c:pt>
                <c:pt idx="12">
                  <c:v>0.66553394721868686</c:v>
                </c:pt>
                <c:pt idx="13">
                  <c:v>0.78493427729759435</c:v>
                </c:pt>
                <c:pt idx="14">
                  <c:v>0.93418468989622871</c:v>
                </c:pt>
                <c:pt idx="15">
                  <c:v>1.1207477056445214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5017-4CEB-B175-4A244D01B422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Non-competitive'!$BF$83:$BU$83</c:f>
              <c:numCache>
                <c:formatCode>General</c:formatCode>
                <c:ptCount val="16"/>
                <c:pt idx="0">
                  <c:v>0.21824911696215463</c:v>
                </c:pt>
                <c:pt idx="1">
                  <c:v>0.26953116824420592</c:v>
                </c:pt>
                <c:pt idx="2">
                  <c:v>0.28235168106471875</c:v>
                </c:pt>
                <c:pt idx="3">
                  <c:v>0.29837732209035978</c:v>
                </c:pt>
                <c:pt idx="4">
                  <c:v>0.31840937337241104</c:v>
                </c:pt>
                <c:pt idx="5">
                  <c:v>0.34344943747497519</c:v>
                </c:pt>
                <c:pt idx="6">
                  <c:v>0.37474951760318032</c:v>
                </c:pt>
                <c:pt idx="7">
                  <c:v>0.4138746177634367</c:v>
                </c:pt>
                <c:pt idx="8">
                  <c:v>0.46278099296375713</c:v>
                </c:pt>
                <c:pt idx="9">
                  <c:v>0.52391396196415785</c:v>
                </c:pt>
                <c:pt idx="10">
                  <c:v>0.60033017321465865</c:v>
                </c:pt>
                <c:pt idx="11">
                  <c:v>0.69585043727778451</c:v>
                </c:pt>
                <c:pt idx="12">
                  <c:v>0.81525076735669177</c:v>
                </c:pt>
                <c:pt idx="13">
                  <c:v>0.96450117995532625</c:v>
                </c:pt>
                <c:pt idx="14">
                  <c:v>1.1510641957036192</c:v>
                </c:pt>
                <c:pt idx="15">
                  <c:v>1.3842679653889851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5017-4CEB-B175-4A244D01B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equation'!$AP$69:$BE$69</c:f>
              <c:numCache>
                <c:formatCode>General</c:formatCode>
                <c:ptCount val="16"/>
                <c:pt idx="0">
                  <c:v>7.3300160259029287E-2</c:v>
                </c:pt>
                <c:pt idx="1">
                  <c:v>7.5569053982705844E-2</c:v>
                </c:pt>
                <c:pt idx="2">
                  <c:v>7.6136126528763295E-2</c:v>
                </c:pt>
                <c:pt idx="3">
                  <c:v>7.6844882366819342E-2</c:v>
                </c:pt>
                <c:pt idx="4">
                  <c:v>7.7730694621718555E-2</c:v>
                </c:pt>
                <c:pt idx="5">
                  <c:v>7.8837752894913043E-2</c:v>
                </c:pt>
                <c:pt idx="6">
                  <c:v>8.0221252330409928E-2</c:v>
                </c:pt>
                <c:pt idx="7">
                  <c:v>8.1950121502986806E-2</c:v>
                </c:pt>
                <c:pt idx="8">
                  <c:v>8.4110419106441667E-2</c:v>
                </c:pt>
                <c:pt idx="9">
                  <c:v>8.6809559275666762E-2</c:v>
                </c:pt>
                <c:pt idx="10">
                  <c:v>9.0181561232139815E-2</c:v>
                </c:pt>
                <c:pt idx="11">
                  <c:v>9.4393561493143818E-2</c:v>
                </c:pt>
                <c:pt idx="12">
                  <c:v>9.9653876564588365E-2</c:v>
                </c:pt>
                <c:pt idx="13">
                  <c:v>0.10622196072507076</c:v>
                </c:pt>
                <c:pt idx="14">
                  <c:v>0.11442066604996663</c:v>
                </c:pt>
                <c:pt idx="15">
                  <c:v>0.12465127726811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55-4B51-BB4A-512A29A635E4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equation'!$AP$70:$BE$70</c:f>
              <c:numCache>
                <c:formatCode>General</c:formatCode>
                <c:ptCount val="16"/>
                <c:pt idx="0">
                  <c:v>7.4967520894497389E-2</c:v>
                </c:pt>
                <c:pt idx="1">
                  <c:v>7.7800548193086294E-2</c:v>
                </c:pt>
                <c:pt idx="2">
                  <c:v>7.8508616617136484E-2</c:v>
                </c:pt>
                <c:pt idx="3">
                  <c:v>7.9393596207098682E-2</c:v>
                </c:pt>
                <c:pt idx="4">
                  <c:v>8.0499655196713912E-2</c:v>
                </c:pt>
                <c:pt idx="5">
                  <c:v>8.188197040890749E-2</c:v>
                </c:pt>
                <c:pt idx="6">
                  <c:v>8.3609460607079397E-2</c:v>
                </c:pt>
                <c:pt idx="7">
                  <c:v>8.5768192640443386E-2</c:v>
                </c:pt>
                <c:pt idx="8">
                  <c:v>8.8465622678614825E-2</c:v>
                </c:pt>
                <c:pt idx="9">
                  <c:v>9.183587211001687E-2</c:v>
                </c:pt>
                <c:pt idx="10">
                  <c:v>9.6046282449600104E-2</c:v>
                </c:pt>
                <c:pt idx="11">
                  <c:v>0.10130554673182127</c:v>
                </c:pt>
                <c:pt idx="12">
                  <c:v>0.1078737768966227</c:v>
                </c:pt>
                <c:pt idx="13">
                  <c:v>0.1160749374586625</c:v>
                </c:pt>
                <c:pt idx="14">
                  <c:v>0.12631215384131372</c:v>
                </c:pt>
                <c:pt idx="15">
                  <c:v>0.13908648547253902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55-4B51-BB4A-512A29A635E4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equation'!$AP$71:$BE$71</c:f>
              <c:numCache>
                <c:formatCode>General</c:formatCode>
                <c:ptCount val="16"/>
                <c:pt idx="0">
                  <c:v>7.7051721688832536E-2</c:v>
                </c:pt>
                <c:pt idx="1">
                  <c:v>8.0589915956061839E-2</c:v>
                </c:pt>
                <c:pt idx="2">
                  <c:v>8.1474229227602987E-2</c:v>
                </c:pt>
                <c:pt idx="3">
                  <c:v>8.2579488507447826E-2</c:v>
                </c:pt>
                <c:pt idx="4">
                  <c:v>8.3960855915458113E-2</c:v>
                </c:pt>
                <c:pt idx="5">
                  <c:v>8.5687242301400554E-2</c:v>
                </c:pt>
                <c:pt idx="6">
                  <c:v>8.7844720952916219E-2</c:v>
                </c:pt>
                <c:pt idx="7">
                  <c:v>9.0540781562264125E-2</c:v>
                </c:pt>
                <c:pt idx="8">
                  <c:v>9.3909627143831276E-2</c:v>
                </c:pt>
                <c:pt idx="9">
                  <c:v>9.8118763152954466E-2</c:v>
                </c:pt>
                <c:pt idx="10">
                  <c:v>0.10337718397142545</c:v>
                </c:pt>
                <c:pt idx="11">
                  <c:v>0.10994552828016804</c:v>
                </c:pt>
                <c:pt idx="12">
                  <c:v>0.11814865231166559</c:v>
                </c:pt>
                <c:pt idx="13">
                  <c:v>0.12839115837565224</c:v>
                </c:pt>
                <c:pt idx="14">
                  <c:v>0.1411765135804976</c:v>
                </c:pt>
                <c:pt idx="15">
                  <c:v>0.15713049572807528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255-4B51-BB4A-512A29A635E4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equation'!$AP$72:$BE$72</c:f>
              <c:numCache>
                <c:formatCode>General</c:formatCode>
                <c:ptCount val="16"/>
                <c:pt idx="0">
                  <c:v>7.9656972681751453E-2</c:v>
                </c:pt>
                <c:pt idx="1">
                  <c:v>8.4076625659781273E-2</c:v>
                </c:pt>
                <c:pt idx="2">
                  <c:v>8.5181244990686092E-2</c:v>
                </c:pt>
                <c:pt idx="3">
                  <c:v>8.6561853882884274E-2</c:v>
                </c:pt>
                <c:pt idx="4">
                  <c:v>8.8287356813888357E-2</c:v>
                </c:pt>
                <c:pt idx="5">
                  <c:v>9.0443832167016916E-2</c:v>
                </c:pt>
                <c:pt idx="6">
                  <c:v>9.3138796385212275E-2</c:v>
                </c:pt>
                <c:pt idx="7">
                  <c:v>9.650651771454001E-2</c:v>
                </c:pt>
                <c:pt idx="8">
                  <c:v>0.10071463272535182</c:v>
                </c:pt>
                <c:pt idx="9">
                  <c:v>0.10597237695662648</c:v>
                </c:pt>
                <c:pt idx="10">
                  <c:v>0.11254081087370715</c:v>
                </c:pt>
                <c:pt idx="11">
                  <c:v>0.12074550521560157</c:v>
                </c:pt>
                <c:pt idx="12">
                  <c:v>0.13099224658046923</c:v>
                </c:pt>
                <c:pt idx="13">
                  <c:v>0.14378643452188938</c:v>
                </c:pt>
                <c:pt idx="14">
                  <c:v>0.15975696325447744</c:v>
                </c:pt>
                <c:pt idx="15">
                  <c:v>0.1796855085474956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255-4B51-BB4A-512A29A635E4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equation'!$AP$73:$BE$73</c:f>
              <c:numCache>
                <c:formatCode>General</c:formatCode>
                <c:ptCount val="16"/>
                <c:pt idx="0">
                  <c:v>8.2913536422900072E-2</c:v>
                </c:pt>
                <c:pt idx="1">
                  <c:v>8.8435012789430584E-2</c:v>
                </c:pt>
                <c:pt idx="2">
                  <c:v>8.9815014694539994E-2</c:v>
                </c:pt>
                <c:pt idx="3">
                  <c:v>9.1539810602179833E-2</c:v>
                </c:pt>
                <c:pt idx="4">
                  <c:v>9.3695482936926144E-2</c:v>
                </c:pt>
                <c:pt idx="5">
                  <c:v>9.638956949903732E-2</c:v>
                </c:pt>
                <c:pt idx="6">
                  <c:v>9.9756390675582354E-2</c:v>
                </c:pt>
                <c:pt idx="7">
                  <c:v>0.10396368790488492</c:v>
                </c:pt>
                <c:pt idx="8">
                  <c:v>0.10922088970225251</c:v>
                </c:pt>
                <c:pt idx="9">
                  <c:v>0.11578939421121648</c:v>
                </c:pt>
                <c:pt idx="10">
                  <c:v>0.12399534450155926</c:v>
                </c:pt>
                <c:pt idx="11">
                  <c:v>0.13424547638489343</c:v>
                </c:pt>
                <c:pt idx="12">
                  <c:v>0.14704673941647373</c:v>
                </c:pt>
                <c:pt idx="13">
                  <c:v>0.16303052970468579</c:v>
                </c:pt>
                <c:pt idx="14">
                  <c:v>0.18298252534695225</c:v>
                </c:pt>
                <c:pt idx="15">
                  <c:v>0.20787927457177099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255-4B51-BB4A-512A29A635E4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equation'!$AP$74:$BE$74</c:f>
              <c:numCache>
                <c:formatCode>General</c:formatCode>
                <c:ptCount val="16"/>
                <c:pt idx="0">
                  <c:v>8.6984241099335891E-2</c:v>
                </c:pt>
                <c:pt idx="1">
                  <c:v>9.3882996701492208E-2</c:v>
                </c:pt>
                <c:pt idx="2">
                  <c:v>9.5607226824357378E-2</c:v>
                </c:pt>
                <c:pt idx="3">
                  <c:v>9.7762256501299286E-2</c:v>
                </c:pt>
                <c:pt idx="4">
                  <c:v>0.1004556405907234</c:v>
                </c:pt>
                <c:pt idx="5">
                  <c:v>0.10382174116406286</c:v>
                </c:pt>
                <c:pt idx="6">
                  <c:v>0.10802838353854492</c:v>
                </c:pt>
                <c:pt idx="7">
                  <c:v>0.113285150642816</c:v>
                </c:pt>
                <c:pt idx="8">
                  <c:v>0.1198537109233784</c:v>
                </c:pt>
                <c:pt idx="9">
                  <c:v>0.12806066577945399</c:v>
                </c:pt>
                <c:pt idx="10">
                  <c:v>0.13831351153637442</c:v>
                </c:pt>
                <c:pt idx="11">
                  <c:v>0.15112044034650826</c:v>
                </c:pt>
                <c:pt idx="12">
                  <c:v>0.16711485546147936</c:v>
                </c:pt>
                <c:pt idx="13">
                  <c:v>0.18708564868318128</c:v>
                </c:pt>
                <c:pt idx="14">
                  <c:v>0.21201447796254577</c:v>
                </c:pt>
                <c:pt idx="15">
                  <c:v>0.24312148210211523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255-4B51-BB4A-512A29A635E4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equation'!$AP$75:$BE$75</c:f>
              <c:numCache>
                <c:formatCode>General</c:formatCode>
                <c:ptCount val="16"/>
                <c:pt idx="0">
                  <c:v>9.2072621944880653E-2</c:v>
                </c:pt>
                <c:pt idx="1">
                  <c:v>0.10069297659156923</c:v>
                </c:pt>
                <c:pt idx="2">
                  <c:v>0.1028474919866291</c:v>
                </c:pt>
                <c:pt idx="3">
                  <c:v>0.1055403138751986</c:v>
                </c:pt>
                <c:pt idx="4">
                  <c:v>0.10890583765796995</c:v>
                </c:pt>
                <c:pt idx="5">
                  <c:v>0.11311195574534474</c:v>
                </c:pt>
                <c:pt idx="6">
                  <c:v>0.11836837461724813</c:v>
                </c:pt>
                <c:pt idx="7">
                  <c:v>0.12493697906522988</c:v>
                </c:pt>
                <c:pt idx="8">
                  <c:v>0.13314473744978572</c:v>
                </c:pt>
                <c:pt idx="9">
                  <c:v>0.14339975523975088</c:v>
                </c:pt>
                <c:pt idx="10">
                  <c:v>0.15621122032989335</c:v>
                </c:pt>
                <c:pt idx="11">
                  <c:v>0.17221414529852683</c:v>
                </c:pt>
                <c:pt idx="12">
                  <c:v>0.19220000051773647</c:v>
                </c:pt>
                <c:pt idx="13">
                  <c:v>0.21715454740630072</c:v>
                </c:pt>
                <c:pt idx="14">
                  <c:v>0.24830441873203765</c:v>
                </c:pt>
                <c:pt idx="15">
                  <c:v>0.28717424151504556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255-4B51-BB4A-512A29A635E4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equation'!$AP$76:$BE$76</c:f>
              <c:numCache>
                <c:formatCode>General</c:formatCode>
                <c:ptCount val="16"/>
                <c:pt idx="0">
                  <c:v>9.8433098001811603E-2</c:v>
                </c:pt>
                <c:pt idx="1">
                  <c:v>0.10920545145416553</c:v>
                </c:pt>
                <c:pt idx="2">
                  <c:v>0.11189782343946872</c:v>
                </c:pt>
                <c:pt idx="3">
                  <c:v>0.11526288559257272</c:v>
                </c:pt>
                <c:pt idx="4">
                  <c:v>0.11946858399202814</c:v>
                </c:pt>
                <c:pt idx="5">
                  <c:v>0.12472472397194713</c:v>
                </c:pt>
                <c:pt idx="6">
                  <c:v>0.13129336346562714</c:v>
                </c:pt>
                <c:pt idx="7">
                  <c:v>0.13950176459324723</c:v>
                </c:pt>
                <c:pt idx="8">
                  <c:v>0.1497585206077949</c:v>
                </c:pt>
                <c:pt idx="9">
                  <c:v>0.16257361706512205</c:v>
                </c:pt>
                <c:pt idx="10">
                  <c:v>0.17858335632179204</c:v>
                </c:pt>
                <c:pt idx="11">
                  <c:v>0.19858127648855001</c:v>
                </c:pt>
                <c:pt idx="12">
                  <c:v>0.22355643183805782</c:v>
                </c:pt>
                <c:pt idx="13">
                  <c:v>0.25474067081020002</c:v>
                </c:pt>
                <c:pt idx="14">
                  <c:v>0.29366684469390242</c:v>
                </c:pt>
                <c:pt idx="15">
                  <c:v>0.34224019078120838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255-4B51-BB4A-512A29A635E4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equation'!$AP$77:$BE$77</c:f>
              <c:numCache>
                <c:formatCode>General</c:formatCode>
                <c:ptCount val="16"/>
                <c:pt idx="0">
                  <c:v>0.10638369307297527</c:v>
                </c:pt>
                <c:pt idx="1">
                  <c:v>0.11984604503241086</c:v>
                </c:pt>
                <c:pt idx="2">
                  <c:v>0.12321073775551829</c:v>
                </c:pt>
                <c:pt idx="3">
                  <c:v>0.1274161002392904</c:v>
                </c:pt>
                <c:pt idx="4">
                  <c:v>0.13267201690960093</c:v>
                </c:pt>
                <c:pt idx="5">
                  <c:v>0.13924068425520011</c:v>
                </c:pt>
                <c:pt idx="6">
                  <c:v>0.1474495995261009</c:v>
                </c:pt>
                <c:pt idx="7">
                  <c:v>0.15770774650326894</c:v>
                </c:pt>
                <c:pt idx="8">
                  <c:v>0.17052574955530636</c:v>
                </c:pt>
                <c:pt idx="9">
                  <c:v>0.18654094434683594</c:v>
                </c:pt>
                <c:pt idx="10">
                  <c:v>0.20654852631166534</c:v>
                </c:pt>
                <c:pt idx="11">
                  <c:v>0.23154019047607899</c:v>
                </c:pt>
                <c:pt idx="12">
                  <c:v>0.26275197098845943</c:v>
                </c:pt>
                <c:pt idx="13">
                  <c:v>0.3017233250650741</c:v>
                </c:pt>
                <c:pt idx="14">
                  <c:v>0.35036987714623352</c:v>
                </c:pt>
                <c:pt idx="15">
                  <c:v>0.41107262736391209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255-4B51-BB4A-512A29A635E4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equation'!$AP$78:$BE$78</c:f>
              <c:numCache>
                <c:formatCode>General</c:formatCode>
                <c:ptCount val="16"/>
                <c:pt idx="0">
                  <c:v>0.11632193691192987</c:v>
                </c:pt>
                <c:pt idx="1">
                  <c:v>0.13314678700521759</c:v>
                </c:pt>
                <c:pt idx="2">
                  <c:v>0.13735188065058024</c:v>
                </c:pt>
                <c:pt idx="3">
                  <c:v>0.1426076185476875</c:v>
                </c:pt>
                <c:pt idx="4">
                  <c:v>0.14917630805656681</c:v>
                </c:pt>
                <c:pt idx="5">
                  <c:v>0.1573856346092663</c:v>
                </c:pt>
                <c:pt idx="6">
                  <c:v>0.16764489460169316</c:v>
                </c:pt>
                <c:pt idx="7">
                  <c:v>0.18046522389079606</c:v>
                </c:pt>
                <c:pt idx="8">
                  <c:v>0.19648478573969569</c:v>
                </c:pt>
                <c:pt idx="9">
                  <c:v>0.21650010344897833</c:v>
                </c:pt>
                <c:pt idx="10">
                  <c:v>0.24150498879900698</c:v>
                </c:pt>
                <c:pt idx="11">
                  <c:v>0.27273883296049023</c:v>
                </c:pt>
                <c:pt idx="12">
                  <c:v>0.31174639492646161</c:v>
                </c:pt>
                <c:pt idx="13">
                  <c:v>0.36045164288366671</c:v>
                </c:pt>
                <c:pt idx="14">
                  <c:v>0.42124866771164743</c:v>
                </c:pt>
                <c:pt idx="15">
                  <c:v>0.49711317309229158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255-4B51-BB4A-512A29A635E4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equation'!$AP$79:$BE$79</c:f>
              <c:numCache>
                <c:formatCode>General</c:formatCode>
                <c:ptCount val="16"/>
                <c:pt idx="0">
                  <c:v>0.12874474171062314</c:v>
                </c:pt>
                <c:pt idx="1">
                  <c:v>0.14977271447122595</c:v>
                </c:pt>
                <c:pt idx="2">
                  <c:v>0.15502830926940767</c:v>
                </c:pt>
                <c:pt idx="3">
                  <c:v>0.1615970164331838</c:v>
                </c:pt>
                <c:pt idx="4">
                  <c:v>0.16980667199027427</c:v>
                </c:pt>
                <c:pt idx="5">
                  <c:v>0.18006682255184914</c:v>
                </c:pt>
                <c:pt idx="6">
                  <c:v>0.19288901344618345</c:v>
                </c:pt>
                <c:pt idx="7">
                  <c:v>0.20891207062520495</c:v>
                </c:pt>
                <c:pt idx="8">
                  <c:v>0.22893358097018235</c:v>
                </c:pt>
                <c:pt idx="9">
                  <c:v>0.25394905232665627</c:v>
                </c:pt>
                <c:pt idx="10">
                  <c:v>0.28520056690818407</c:v>
                </c:pt>
                <c:pt idx="11">
                  <c:v>0.32423713606600429</c:v>
                </c:pt>
                <c:pt idx="12">
                  <c:v>0.37298942484896414</c:v>
                </c:pt>
                <c:pt idx="13">
                  <c:v>0.43386204015690744</c:v>
                </c:pt>
                <c:pt idx="14">
                  <c:v>0.50984715591841467</c:v>
                </c:pt>
                <c:pt idx="15">
                  <c:v>0.60466385525276589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255-4B51-BB4A-512A29A635E4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equation'!$AP$80:$BE$80</c:f>
              <c:numCache>
                <c:formatCode>General</c:formatCode>
                <c:ptCount val="16"/>
                <c:pt idx="0">
                  <c:v>0.14427324770898969</c:v>
                </c:pt>
                <c:pt idx="1">
                  <c:v>0.17055512380373639</c:v>
                </c:pt>
                <c:pt idx="2">
                  <c:v>0.17712384504294196</c:v>
                </c:pt>
                <c:pt idx="3">
                  <c:v>0.18533376379005428</c:v>
                </c:pt>
                <c:pt idx="4">
                  <c:v>0.19559462690740853</c:v>
                </c:pt>
                <c:pt idx="5">
                  <c:v>0.20841830748007756</c:v>
                </c:pt>
                <c:pt idx="6">
                  <c:v>0.22444416200179623</c:v>
                </c:pt>
                <c:pt idx="7">
                  <c:v>0.24447062904321601</c:v>
                </c:pt>
                <c:pt idx="8">
                  <c:v>0.26949457500829066</c:v>
                </c:pt>
                <c:pt idx="9">
                  <c:v>0.30076023842375371</c:v>
                </c:pt>
                <c:pt idx="10">
                  <c:v>0.33982003954465534</c:v>
                </c:pt>
                <c:pt idx="11">
                  <c:v>0.38861001494789682</c:v>
                </c:pt>
                <c:pt idx="12">
                  <c:v>0.44954321225209237</c:v>
                </c:pt>
                <c:pt idx="13">
                  <c:v>0.52562503674845851</c:v>
                </c:pt>
                <c:pt idx="14">
                  <c:v>0.62059526617687366</c:v>
                </c:pt>
                <c:pt idx="15">
                  <c:v>0.7391022079533589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255-4B51-BB4A-512A29A635E4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equation'!$AP$81:$BF$81</c:f>
              <c:numCache>
                <c:formatCode>General</c:formatCode>
                <c:ptCount val="17"/>
                <c:pt idx="0">
                  <c:v>0.16368388020694793</c:v>
                </c:pt>
                <c:pt idx="1">
                  <c:v>0.19653313546937451</c:v>
                </c:pt>
                <c:pt idx="2">
                  <c:v>0.20474326475985982</c:v>
                </c:pt>
                <c:pt idx="3">
                  <c:v>0.21500469798614236</c:v>
                </c:pt>
                <c:pt idx="4">
                  <c:v>0.22782957055382641</c:v>
                </c:pt>
                <c:pt idx="5">
                  <c:v>0.24385766364036313</c:v>
                </c:pt>
                <c:pt idx="6">
                  <c:v>0.26388809769631227</c:v>
                </c:pt>
                <c:pt idx="7">
                  <c:v>0.28891882706572991</c:v>
                </c:pt>
                <c:pt idx="8">
                  <c:v>0.32019581755592608</c:v>
                </c:pt>
                <c:pt idx="9">
                  <c:v>0.35927422104512552</c:v>
                </c:pt>
                <c:pt idx="10">
                  <c:v>0.40809438034024453</c:v>
                </c:pt>
                <c:pt idx="11">
                  <c:v>0.46907611355026246</c:v>
                </c:pt>
                <c:pt idx="12">
                  <c:v>0.54523544650600275</c:v>
                </c:pt>
                <c:pt idx="13">
                  <c:v>0.64032878248789704</c:v>
                </c:pt>
                <c:pt idx="14">
                  <c:v>0.75903040399994759</c:v>
                </c:pt>
                <c:pt idx="15">
                  <c:v>0.90715014882909994</c:v>
                </c:pt>
                <c:pt idx="16">
                  <c:v>0.16367943485577899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255-4B51-BB4A-512A29A635E4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equation'!$AP$82:$BE$82</c:f>
              <c:numCache>
                <c:formatCode>General</c:formatCode>
                <c:ptCount val="16"/>
                <c:pt idx="0">
                  <c:v>0.18794717082939563</c:v>
                </c:pt>
                <c:pt idx="1">
                  <c:v>0.22900565005142209</c:v>
                </c:pt>
                <c:pt idx="2">
                  <c:v>0.23926753940600712</c:v>
                </c:pt>
                <c:pt idx="3">
                  <c:v>0.25209336573125241</c:v>
                </c:pt>
                <c:pt idx="4">
                  <c:v>0.26812325011184868</c:v>
                </c:pt>
                <c:pt idx="5">
                  <c:v>0.28815685884072012</c:v>
                </c:pt>
                <c:pt idx="6">
                  <c:v>0.31319301731445737</c:v>
                </c:pt>
                <c:pt idx="7">
                  <c:v>0.34447907459387223</c:v>
                </c:pt>
                <c:pt idx="8">
                  <c:v>0.38357237074047029</c:v>
                </c:pt>
                <c:pt idx="9">
                  <c:v>0.43241669932184029</c:v>
                </c:pt>
                <c:pt idx="10">
                  <c:v>0.49343730633473104</c:v>
                </c:pt>
                <c:pt idx="11">
                  <c:v>0.56965873680321966</c:v>
                </c:pt>
                <c:pt idx="12">
                  <c:v>0.66485073932339067</c:v>
                </c:pt>
                <c:pt idx="13">
                  <c:v>0.78370846466219535</c:v>
                </c:pt>
                <c:pt idx="14">
                  <c:v>0.93207432627878983</c:v>
                </c:pt>
                <c:pt idx="15">
                  <c:v>1.1172100749237763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255-4B51-BB4A-512A29A635E4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equation'!$AP$83:$BE$83</c:f>
              <c:numCache>
                <c:formatCode>General</c:formatCode>
                <c:ptCount val="16"/>
                <c:pt idx="0">
                  <c:v>0.21827628410745534</c:v>
                </c:pt>
                <c:pt idx="1">
                  <c:v>0.26959629327898155</c:v>
                </c:pt>
                <c:pt idx="2">
                  <c:v>0.28242288271369126</c:v>
                </c:pt>
                <c:pt idx="3">
                  <c:v>0.29845420041263998</c:v>
                </c:pt>
                <c:pt idx="4">
                  <c:v>0.31849034955937655</c:v>
                </c:pt>
                <c:pt idx="5">
                  <c:v>0.34353085284116636</c:v>
                </c:pt>
                <c:pt idx="6">
                  <c:v>0.37482416683713859</c:v>
                </c:pt>
                <c:pt idx="7">
                  <c:v>0.41392938400405022</c:v>
                </c:pt>
                <c:pt idx="8">
                  <c:v>0.46279306222115058</c:v>
                </c:pt>
                <c:pt idx="9">
                  <c:v>0.52384479716773369</c:v>
                </c:pt>
                <c:pt idx="10">
                  <c:v>0.60011596382783905</c:v>
                </c:pt>
                <c:pt idx="11">
                  <c:v>0.69538701586941598</c:v>
                </c:pt>
                <c:pt idx="12">
                  <c:v>0.81436985534512552</c:v>
                </c:pt>
                <c:pt idx="13">
                  <c:v>0.96293306738006812</c:v>
                </c:pt>
                <c:pt idx="14">
                  <c:v>1.1483792291273427</c:v>
                </c:pt>
                <c:pt idx="15">
                  <c:v>1.379784982542122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255-4B51-BB4A-512A29A635E4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equation'!$BF$69:$BU$69</c:f>
              <c:numCache>
                <c:formatCode>General</c:formatCode>
                <c:ptCount val="16"/>
                <c:pt idx="0">
                  <c:v>7.3333333333333361E-2</c:v>
                </c:pt>
                <c:pt idx="1">
                  <c:v>7.5588741800566184E-2</c:v>
                </c:pt>
                <c:pt idx="2">
                  <c:v>7.6152593917374389E-2</c:v>
                </c:pt>
                <c:pt idx="3">
                  <c:v>7.6857409063384632E-2</c:v>
                </c:pt>
                <c:pt idx="4">
                  <c:v>7.7738427995897461E-2</c:v>
                </c:pt>
                <c:pt idx="5">
                  <c:v>7.8839701661538489E-2</c:v>
                </c:pt>
                <c:pt idx="6">
                  <c:v>8.0216293743589781E-2</c:v>
                </c:pt>
                <c:pt idx="7">
                  <c:v>8.1937033846153876E-2</c:v>
                </c:pt>
                <c:pt idx="8">
                  <c:v>8.4087958974359001E-2</c:v>
                </c:pt>
                <c:pt idx="9">
                  <c:v>8.677661538461541E-2</c:v>
                </c:pt>
                <c:pt idx="10">
                  <c:v>9.0137435897435933E-2</c:v>
                </c:pt>
                <c:pt idx="11">
                  <c:v>9.4338461538461552E-2</c:v>
                </c:pt>
                <c:pt idx="12">
                  <c:v>9.958974358974361E-2</c:v>
                </c:pt>
                <c:pt idx="13">
                  <c:v>0.10615384615384618</c:v>
                </c:pt>
                <c:pt idx="14">
                  <c:v>0.11435897435897438</c:v>
                </c:pt>
                <c:pt idx="15">
                  <c:v>0.12461538461538464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255-4B51-BB4A-512A29A635E4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7.7819260584041039E-2</c:v>
                </c:pt>
                <c:pt idx="2">
                  <c:v>7.8524075730051296E-2</c:v>
                </c:pt>
                <c:pt idx="3">
                  <c:v>7.9405094662564124E-2</c:v>
                </c:pt>
                <c:pt idx="4">
                  <c:v>8.0506368328205152E-2</c:v>
                </c:pt>
                <c:pt idx="5">
                  <c:v>8.1882960410256431E-2</c:v>
                </c:pt>
                <c:pt idx="6">
                  <c:v>8.3603700512820539E-2</c:v>
                </c:pt>
                <c:pt idx="7">
                  <c:v>8.5754625641025664E-2</c:v>
                </c:pt>
                <c:pt idx="8">
                  <c:v>8.8443282051282074E-2</c:v>
                </c:pt>
                <c:pt idx="9">
                  <c:v>9.1804102564102597E-2</c:v>
                </c:pt>
                <c:pt idx="10">
                  <c:v>9.6005128205128243E-2</c:v>
                </c:pt>
                <c:pt idx="11">
                  <c:v>0.10125641025641027</c:v>
                </c:pt>
                <c:pt idx="12">
                  <c:v>0.10782051282051283</c:v>
                </c:pt>
                <c:pt idx="13">
                  <c:v>0.11602564102564104</c:v>
                </c:pt>
                <c:pt idx="14">
                  <c:v>0.12628205128205131</c:v>
                </c:pt>
                <c:pt idx="15">
                  <c:v>0.13910256410256411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255-4B51-BB4A-512A29A635E4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equation'!$BF$71:$BU$71</c:f>
              <c:numCache>
                <c:formatCode>General</c:formatCode>
                <c:ptCount val="16"/>
                <c:pt idx="0">
                  <c:v>7.7083333333333351E-2</c:v>
                </c:pt>
                <c:pt idx="1">
                  <c:v>8.0607409063384636E-2</c:v>
                </c:pt>
                <c:pt idx="2">
                  <c:v>8.148842799589745E-2</c:v>
                </c:pt>
                <c:pt idx="3">
                  <c:v>8.2589701661538464E-2</c:v>
                </c:pt>
                <c:pt idx="4">
                  <c:v>8.396629374358977E-2</c:v>
                </c:pt>
                <c:pt idx="5">
                  <c:v>8.5687033846153865E-2</c:v>
                </c:pt>
                <c:pt idx="6">
                  <c:v>8.7837958974359004E-2</c:v>
                </c:pt>
                <c:pt idx="7">
                  <c:v>9.0526615384615414E-2</c:v>
                </c:pt>
                <c:pt idx="8">
                  <c:v>9.3887435897435922E-2</c:v>
                </c:pt>
                <c:pt idx="9">
                  <c:v>9.8088461538461555E-2</c:v>
                </c:pt>
                <c:pt idx="10">
                  <c:v>0.10333974358974363</c:v>
                </c:pt>
                <c:pt idx="11">
                  <c:v>0.10990384615384617</c:v>
                </c:pt>
                <c:pt idx="12">
                  <c:v>0.11810897435897437</c:v>
                </c:pt>
                <c:pt idx="13">
                  <c:v>0.12836538461538463</c:v>
                </c:pt>
                <c:pt idx="14">
                  <c:v>0.14118589743589746</c:v>
                </c:pt>
                <c:pt idx="15">
                  <c:v>0.15721153846153849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255-4B51-BB4A-512A29A635E4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equation'!$BF$72:$BU$72</c:f>
              <c:numCache>
                <c:formatCode>General</c:formatCode>
                <c:ptCount val="16"/>
                <c:pt idx="0">
                  <c:v>7.9687500000000008E-2</c:v>
                </c:pt>
                <c:pt idx="1">
                  <c:v>8.4092594662564121E-2</c:v>
                </c:pt>
                <c:pt idx="2">
                  <c:v>8.519386832820515E-2</c:v>
                </c:pt>
                <c:pt idx="3">
                  <c:v>8.6570460410256442E-2</c:v>
                </c:pt>
                <c:pt idx="4">
                  <c:v>8.8291200512820536E-2</c:v>
                </c:pt>
                <c:pt idx="5">
                  <c:v>9.0442125641025661E-2</c:v>
                </c:pt>
                <c:pt idx="6">
                  <c:v>9.3130782051282085E-2</c:v>
                </c:pt>
                <c:pt idx="7">
                  <c:v>9.6491602564102594E-2</c:v>
                </c:pt>
                <c:pt idx="8">
                  <c:v>0.10069262820512823</c:v>
                </c:pt>
                <c:pt idx="9">
                  <c:v>0.1059439102564103</c:v>
                </c:pt>
                <c:pt idx="10">
                  <c:v>0.11250801282051284</c:v>
                </c:pt>
                <c:pt idx="11">
                  <c:v>0.12071314102564107</c:v>
                </c:pt>
                <c:pt idx="12">
                  <c:v>0.13096955128205132</c:v>
                </c:pt>
                <c:pt idx="13">
                  <c:v>0.14379006410256412</c:v>
                </c:pt>
                <c:pt idx="14">
                  <c:v>0.15981570512820514</c:v>
                </c:pt>
                <c:pt idx="15">
                  <c:v>0.17984775641025641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7255-4B51-BB4A-512A29A635E4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equation'!$BF$73:$BU$73</c:f>
              <c:numCache>
                <c:formatCode>General</c:formatCode>
                <c:ptCount val="16"/>
                <c:pt idx="0">
                  <c:v>8.2942708333333365E-2</c:v>
                </c:pt>
                <c:pt idx="1">
                  <c:v>8.8449076661538492E-2</c:v>
                </c:pt>
                <c:pt idx="2">
                  <c:v>8.9825668743589784E-2</c:v>
                </c:pt>
                <c:pt idx="3">
                  <c:v>9.1546408846153879E-2</c:v>
                </c:pt>
                <c:pt idx="4">
                  <c:v>9.3697333974359004E-2</c:v>
                </c:pt>
                <c:pt idx="5">
                  <c:v>9.6385990384615414E-2</c:v>
                </c:pt>
                <c:pt idx="6">
                  <c:v>9.9746810897435936E-2</c:v>
                </c:pt>
                <c:pt idx="7">
                  <c:v>0.10394783653846158</c:v>
                </c:pt>
                <c:pt idx="8">
                  <c:v>0.10919911858974363</c:v>
                </c:pt>
                <c:pt idx="9">
                  <c:v>0.1157632211538462</c:v>
                </c:pt>
                <c:pt idx="10">
                  <c:v>0.12396834935897438</c:v>
                </c:pt>
                <c:pt idx="11">
                  <c:v>0.13422475961538463</c:v>
                </c:pt>
                <c:pt idx="12">
                  <c:v>0.14704527243589746</c:v>
                </c:pt>
                <c:pt idx="13">
                  <c:v>0.16307091346153851</c:v>
                </c:pt>
                <c:pt idx="14">
                  <c:v>0.18310296474358981</c:v>
                </c:pt>
                <c:pt idx="15">
                  <c:v>0.20814302884615385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255-4B51-BB4A-512A29A635E4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equation'!$BF$74:$BU$74</c:f>
              <c:numCache>
                <c:formatCode>General</c:formatCode>
                <c:ptCount val="16"/>
                <c:pt idx="0">
                  <c:v>8.7011718750000008E-2</c:v>
                </c:pt>
                <c:pt idx="1">
                  <c:v>9.3894679160256414E-2</c:v>
                </c:pt>
                <c:pt idx="2">
                  <c:v>9.5615419262820536E-2</c:v>
                </c:pt>
                <c:pt idx="3">
                  <c:v>9.7766344391025647E-2</c:v>
                </c:pt>
                <c:pt idx="4">
                  <c:v>0.10045500080128206</c:v>
                </c:pt>
                <c:pt idx="5">
                  <c:v>0.10381582131410258</c:v>
                </c:pt>
                <c:pt idx="6">
                  <c:v>0.10801684695512823</c:v>
                </c:pt>
                <c:pt idx="7">
                  <c:v>0.11326812900641028</c:v>
                </c:pt>
                <c:pt idx="8">
                  <c:v>0.11983223157051281</c:v>
                </c:pt>
                <c:pt idx="9">
                  <c:v>0.12803735977564107</c:v>
                </c:pt>
                <c:pt idx="10">
                  <c:v>0.13829377003205129</c:v>
                </c:pt>
                <c:pt idx="11">
                  <c:v>0.15111428285256412</c:v>
                </c:pt>
                <c:pt idx="12">
                  <c:v>0.16713992387820512</c:v>
                </c:pt>
                <c:pt idx="13">
                  <c:v>0.18717197516025641</c:v>
                </c:pt>
                <c:pt idx="14">
                  <c:v>0.21221203926282053</c:v>
                </c:pt>
                <c:pt idx="15">
                  <c:v>0.2435121193910256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7255-4B51-BB4A-512A29A635E4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equation'!$BF$75:$BU$75</c:f>
              <c:numCache>
                <c:formatCode>General</c:formatCode>
                <c:ptCount val="16"/>
                <c:pt idx="0">
                  <c:v>9.2097981770833365E-2</c:v>
                </c:pt>
                <c:pt idx="1">
                  <c:v>0.10070168228365386</c:v>
                </c:pt>
                <c:pt idx="2">
                  <c:v>0.10285260741185899</c:v>
                </c:pt>
                <c:pt idx="3">
                  <c:v>0.10554126382211541</c:v>
                </c:pt>
                <c:pt idx="4">
                  <c:v>0.10890208433493592</c:v>
                </c:pt>
                <c:pt idx="5">
                  <c:v>0.11310310997596158</c:v>
                </c:pt>
                <c:pt idx="6">
                  <c:v>0.11835439202724361</c:v>
                </c:pt>
                <c:pt idx="7">
                  <c:v>0.12491849459134617</c:v>
                </c:pt>
                <c:pt idx="8">
                  <c:v>0.13312362279647438</c:v>
                </c:pt>
                <c:pt idx="9">
                  <c:v>0.14338003305288466</c:v>
                </c:pt>
                <c:pt idx="10">
                  <c:v>0.15620054587339746</c:v>
                </c:pt>
                <c:pt idx="11">
                  <c:v>0.17222618689903849</c:v>
                </c:pt>
                <c:pt idx="12">
                  <c:v>0.19225823818108975</c:v>
                </c:pt>
                <c:pt idx="13">
                  <c:v>0.21729830228365388</c:v>
                </c:pt>
                <c:pt idx="14">
                  <c:v>0.24859838241185903</c:v>
                </c:pt>
                <c:pt idx="15">
                  <c:v>0.28772348257211539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7255-4B51-BB4A-512A29A635E4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equation'!$BF$76:$BU$76</c:f>
              <c:numCache>
                <c:formatCode>General</c:formatCode>
                <c:ptCount val="16"/>
                <c:pt idx="0">
                  <c:v>9.8455810546874994E-2</c:v>
                </c:pt>
                <c:pt idx="1">
                  <c:v>0.10921043618790063</c:v>
                </c:pt>
                <c:pt idx="2">
                  <c:v>0.11189909259815704</c:v>
                </c:pt>
                <c:pt idx="3">
                  <c:v>0.11525991311097758</c:v>
                </c:pt>
                <c:pt idx="4">
                  <c:v>0.11946093875200321</c:v>
                </c:pt>
                <c:pt idx="5">
                  <c:v>0.12471222080328526</c:v>
                </c:pt>
                <c:pt idx="6">
                  <c:v>0.13127632336738784</c:v>
                </c:pt>
                <c:pt idx="7">
                  <c:v>0.13948145157251604</c:v>
                </c:pt>
                <c:pt idx="8">
                  <c:v>0.14973786182892629</c:v>
                </c:pt>
                <c:pt idx="9">
                  <c:v>0.16255837464943912</c:v>
                </c:pt>
                <c:pt idx="10">
                  <c:v>0.17858401567508014</c:v>
                </c:pt>
                <c:pt idx="11">
                  <c:v>0.19861606695713144</c:v>
                </c:pt>
                <c:pt idx="12">
                  <c:v>0.22365613105969551</c:v>
                </c:pt>
                <c:pt idx="13">
                  <c:v>0.25495621118790063</c:v>
                </c:pt>
                <c:pt idx="14">
                  <c:v>0.29408131134815702</c:v>
                </c:pt>
                <c:pt idx="15">
                  <c:v>0.3429876865484775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7255-4B51-BB4A-512A29A635E4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equation'!$BF$77:$BU$77</c:f>
              <c:numCache>
                <c:formatCode>General</c:formatCode>
                <c:ptCount val="16"/>
                <c:pt idx="0">
                  <c:v>0.10640309651692709</c:v>
                </c:pt>
                <c:pt idx="1">
                  <c:v>0.11984637856820915</c:v>
                </c:pt>
                <c:pt idx="2">
                  <c:v>0.12320719908102964</c:v>
                </c:pt>
                <c:pt idx="3">
                  <c:v>0.12740822472205532</c:v>
                </c:pt>
                <c:pt idx="4">
                  <c:v>0.13265950677333735</c:v>
                </c:pt>
                <c:pt idx="5">
                  <c:v>0.13922360933743991</c:v>
                </c:pt>
                <c:pt idx="6">
                  <c:v>0.14742873754256813</c:v>
                </c:pt>
                <c:pt idx="7">
                  <c:v>0.15768514779897835</c:v>
                </c:pt>
                <c:pt idx="8">
                  <c:v>0.17050566061949121</c:v>
                </c:pt>
                <c:pt idx="9">
                  <c:v>0.18653130164513224</c:v>
                </c:pt>
                <c:pt idx="10">
                  <c:v>0.20656335292718353</c:v>
                </c:pt>
                <c:pt idx="11">
                  <c:v>0.23160341702974763</c:v>
                </c:pt>
                <c:pt idx="12">
                  <c:v>0.26290349715795269</c:v>
                </c:pt>
                <c:pt idx="13">
                  <c:v>0.30202859731820914</c:v>
                </c:pt>
                <c:pt idx="14">
                  <c:v>0.35093497251852962</c:v>
                </c:pt>
                <c:pt idx="15">
                  <c:v>0.41206794151893023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255-4B51-BB4A-512A29A635E4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equation'!$BF$78:$BU$78</c:f>
              <c:numCache>
                <c:formatCode>General</c:formatCode>
                <c:ptCount val="16"/>
                <c:pt idx="0">
                  <c:v>0.11633720397949221</c:v>
                </c:pt>
                <c:pt idx="1">
                  <c:v>0.1331413065435948</c:v>
                </c:pt>
                <c:pt idx="2">
                  <c:v>0.13734233218462044</c:v>
                </c:pt>
                <c:pt idx="3">
                  <c:v>0.14259361423590247</c:v>
                </c:pt>
                <c:pt idx="4">
                  <c:v>0.14915771680000506</c:v>
                </c:pt>
                <c:pt idx="5">
                  <c:v>0.15736284500513326</c:v>
                </c:pt>
                <c:pt idx="6">
                  <c:v>0.16761925526154353</c:v>
                </c:pt>
                <c:pt idx="7">
                  <c:v>0.18043976808205633</c:v>
                </c:pt>
                <c:pt idx="8">
                  <c:v>0.19646540910769733</c:v>
                </c:pt>
                <c:pt idx="9">
                  <c:v>0.21649746038974868</c:v>
                </c:pt>
                <c:pt idx="10">
                  <c:v>0.24153752449231278</c:v>
                </c:pt>
                <c:pt idx="11">
                  <c:v>0.27283760462051787</c:v>
                </c:pt>
                <c:pt idx="12">
                  <c:v>0.31196270478077426</c:v>
                </c:pt>
                <c:pt idx="13">
                  <c:v>0.3608690799810948</c:v>
                </c:pt>
                <c:pt idx="14">
                  <c:v>0.42200204898149546</c:v>
                </c:pt>
                <c:pt idx="15">
                  <c:v>0.49841826023199626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7255-4B51-BB4A-512A29A635E4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equation'!$BF$79:$BU$79</c:f>
              <c:numCache>
                <c:formatCode>General</c:formatCode>
                <c:ptCount val="16"/>
                <c:pt idx="0">
                  <c:v>0.12875483830769857</c:v>
                </c:pt>
                <c:pt idx="1">
                  <c:v>0.14975996651282678</c:v>
                </c:pt>
                <c:pt idx="2">
                  <c:v>0.15501124856410883</c:v>
                </c:pt>
                <c:pt idx="3">
                  <c:v>0.16157535112821142</c:v>
                </c:pt>
                <c:pt idx="4">
                  <c:v>0.16978047933333962</c:v>
                </c:pt>
                <c:pt idx="5">
                  <c:v>0.18003688958974989</c:v>
                </c:pt>
                <c:pt idx="6">
                  <c:v>0.1928574024102627</c:v>
                </c:pt>
                <c:pt idx="7">
                  <c:v>0.20888304343590372</c:v>
                </c:pt>
                <c:pt idx="8">
                  <c:v>0.22891509471795501</c:v>
                </c:pt>
                <c:pt idx="9">
                  <c:v>0.25395515882051917</c:v>
                </c:pt>
                <c:pt idx="10">
                  <c:v>0.28525523894872423</c:v>
                </c:pt>
                <c:pt idx="11">
                  <c:v>0.32438033910898062</c:v>
                </c:pt>
                <c:pt idx="12">
                  <c:v>0.3732867143093011</c:v>
                </c:pt>
                <c:pt idx="13">
                  <c:v>0.43441968330970177</c:v>
                </c:pt>
                <c:pt idx="14">
                  <c:v>0.51083589456020262</c:v>
                </c:pt>
                <c:pt idx="15">
                  <c:v>0.60635615862332848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255-4B51-BB4A-512A29A635E4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0.17053329147436683</c:v>
                </c:pt>
                <c:pt idx="2">
                  <c:v>0.17709739403846939</c:v>
                </c:pt>
                <c:pt idx="3">
                  <c:v>0.18530252224359758</c:v>
                </c:pt>
                <c:pt idx="4">
                  <c:v>0.19555893250000786</c:v>
                </c:pt>
                <c:pt idx="5">
                  <c:v>0.20837944532052069</c:v>
                </c:pt>
                <c:pt idx="6">
                  <c:v>0.22440508634616171</c:v>
                </c:pt>
                <c:pt idx="7">
                  <c:v>0.24443713762821295</c:v>
                </c:pt>
                <c:pt idx="8">
                  <c:v>0.26947720173077705</c:v>
                </c:pt>
                <c:pt idx="9">
                  <c:v>0.30077728185898223</c:v>
                </c:pt>
                <c:pt idx="10">
                  <c:v>0.33990238201923861</c:v>
                </c:pt>
                <c:pt idx="11">
                  <c:v>0.38880875721955915</c:v>
                </c:pt>
                <c:pt idx="12">
                  <c:v>0.44994172621995965</c:v>
                </c:pt>
                <c:pt idx="13">
                  <c:v>0.52635793747046045</c:v>
                </c:pt>
                <c:pt idx="14">
                  <c:v>0.62187820153358653</c:v>
                </c:pt>
                <c:pt idx="15">
                  <c:v>0.7412785316124938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7255-4B51-BB4A-512A29A635E4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equation'!$BF$81:$BU$81</c:f>
              <c:numCache>
                <c:formatCode>General</c:formatCode>
                <c:ptCount val="16"/>
                <c:pt idx="0">
                  <c:v>0.16367943485577899</c:v>
                </c:pt>
                <c:pt idx="1">
                  <c:v>0.19649994767629184</c:v>
                </c:pt>
                <c:pt idx="2">
                  <c:v>0.20470507588142003</c:v>
                </c:pt>
                <c:pt idx="3">
                  <c:v>0.21496148613783031</c:v>
                </c:pt>
                <c:pt idx="4">
                  <c:v>0.22778199895834311</c:v>
                </c:pt>
                <c:pt idx="5">
                  <c:v>0.24380763998398419</c:v>
                </c:pt>
                <c:pt idx="6">
                  <c:v>0.26383969126603546</c:v>
                </c:pt>
                <c:pt idx="7">
                  <c:v>0.2888797553685995</c:v>
                </c:pt>
                <c:pt idx="8">
                  <c:v>0.32017983549680462</c:v>
                </c:pt>
                <c:pt idx="9">
                  <c:v>0.35930493565706106</c:v>
                </c:pt>
                <c:pt idx="10">
                  <c:v>0.40821131085738155</c:v>
                </c:pt>
                <c:pt idx="11">
                  <c:v>0.46934427985778215</c:v>
                </c:pt>
                <c:pt idx="12">
                  <c:v>0.54576049110828284</c:v>
                </c:pt>
                <c:pt idx="13">
                  <c:v>0.64128075517140881</c:v>
                </c:pt>
                <c:pt idx="14">
                  <c:v>0.76068108525031619</c:v>
                </c:pt>
                <c:pt idx="15">
                  <c:v>0.90993149784895055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255-4B51-BB4A-512A29A635E4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equation'!$BF$82:$BU$82</c:f>
              <c:numCache>
                <c:formatCode>General</c:formatCode>
                <c:ptCount val="16"/>
                <c:pt idx="0">
                  <c:v>0.18793262690305709</c:v>
                </c:pt>
                <c:pt idx="1">
                  <c:v>0.22895826792869814</c:v>
                </c:pt>
                <c:pt idx="2">
                  <c:v>0.23921467818510836</c:v>
                </c:pt>
                <c:pt idx="3">
                  <c:v>0.25203519100562116</c:v>
                </c:pt>
                <c:pt idx="4">
                  <c:v>0.26806083203126224</c:v>
                </c:pt>
                <c:pt idx="5">
                  <c:v>0.28809288331331351</c:v>
                </c:pt>
                <c:pt idx="6">
                  <c:v>0.31313294741587755</c:v>
                </c:pt>
                <c:pt idx="7">
                  <c:v>0.34443302754408273</c:v>
                </c:pt>
                <c:pt idx="8">
                  <c:v>0.38355812770433911</c:v>
                </c:pt>
                <c:pt idx="9">
                  <c:v>0.43246450290465965</c:v>
                </c:pt>
                <c:pt idx="10">
                  <c:v>0.49359747190506031</c:v>
                </c:pt>
                <c:pt idx="11">
                  <c:v>0.570013683155561</c:v>
                </c:pt>
                <c:pt idx="12">
                  <c:v>0.66553394721868686</c:v>
                </c:pt>
                <c:pt idx="13">
                  <c:v>0.78493427729759435</c:v>
                </c:pt>
                <c:pt idx="14">
                  <c:v>0.93418468989622871</c:v>
                </c:pt>
                <c:pt idx="15">
                  <c:v>1.1207477056445214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7255-4B51-BB4A-512A29A635E4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equation'!$BF$83:$BU$83</c:f>
              <c:numCache>
                <c:formatCode>General</c:formatCode>
                <c:ptCount val="16"/>
                <c:pt idx="0">
                  <c:v>0.21824911696215463</c:v>
                </c:pt>
                <c:pt idx="1">
                  <c:v>0.26953116824420592</c:v>
                </c:pt>
                <c:pt idx="2">
                  <c:v>0.28235168106471875</c:v>
                </c:pt>
                <c:pt idx="3">
                  <c:v>0.29837732209035978</c:v>
                </c:pt>
                <c:pt idx="4">
                  <c:v>0.31840937337241104</c:v>
                </c:pt>
                <c:pt idx="5">
                  <c:v>0.34344943747497519</c:v>
                </c:pt>
                <c:pt idx="6">
                  <c:v>0.37474951760318032</c:v>
                </c:pt>
                <c:pt idx="7">
                  <c:v>0.4138746177634367</c:v>
                </c:pt>
                <c:pt idx="8">
                  <c:v>0.46278099296375713</c:v>
                </c:pt>
                <c:pt idx="9">
                  <c:v>0.52391396196415785</c:v>
                </c:pt>
                <c:pt idx="10">
                  <c:v>0.60033017321465865</c:v>
                </c:pt>
                <c:pt idx="11">
                  <c:v>0.69585043727778451</c:v>
                </c:pt>
                <c:pt idx="12">
                  <c:v>0.81525076735669177</c:v>
                </c:pt>
                <c:pt idx="13">
                  <c:v>0.96450117995532625</c:v>
                </c:pt>
                <c:pt idx="14">
                  <c:v>1.1510641957036192</c:v>
                </c:pt>
                <c:pt idx="15">
                  <c:v>1.3842679653889851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255-4B51-BB4A-512A29A63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1359223300974"/>
          <c:y val="8.4485628855022477E-2"/>
          <c:w val="0.8519417475728156"/>
          <c:h val="0.7788038878090253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plot'!$N$67:$N$86</c:f>
              <c:numCache>
                <c:formatCode>General</c:formatCode>
                <c:ptCount val="20"/>
                <c:pt idx="0">
                  <c:v>7.3333333333333361E-2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B5-408F-A426-E75CC5A14DD8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plot'!$O$67:$O$86</c:f>
              <c:numCache>
                <c:formatCode>General</c:formatCode>
                <c:ptCount val="20"/>
                <c:pt idx="0">
                  <c:v>7.5000000000000011E-2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BB5-408F-A426-E75CC5A14DD8}"/>
            </c:ext>
          </c:extLst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plot'!$P$67:$P$86</c:f>
              <c:numCache>
                <c:formatCode>General</c:formatCode>
                <c:ptCount val="20"/>
                <c:pt idx="0">
                  <c:v>7.7083333333333351E-2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BB5-408F-A426-E75CC5A14DD8}"/>
            </c:ext>
          </c:extLst>
        </c:ser>
        <c:ser>
          <c:idx val="3"/>
          <c:order val="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plot'!$Q$67:$Q$86</c:f>
              <c:numCache>
                <c:formatCode>General</c:formatCode>
                <c:ptCount val="20"/>
                <c:pt idx="0">
                  <c:v>7.9687500000000008E-2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BB5-408F-A426-E75CC5A14DD8}"/>
            </c:ext>
          </c:extLst>
        </c:ser>
        <c:ser>
          <c:idx val="4"/>
          <c:order val="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plot'!$R$67:$R$86</c:f>
              <c:numCache>
                <c:formatCode>General</c:formatCode>
                <c:ptCount val="20"/>
                <c:pt idx="0">
                  <c:v>8.2942708333333365E-2</c:v>
                </c:pt>
                <c:pt idx="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BB5-408F-A426-E75CC5A14DD8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plot'!$S$67:$S$86</c:f>
              <c:numCache>
                <c:formatCode>General</c:formatCode>
                <c:ptCount val="20"/>
                <c:pt idx="0" formatCode="0.00E+00">
                  <c:v>8.7011718750000008E-2</c:v>
                </c:pt>
                <c:pt idx="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BB5-408F-A426-E75CC5A14DD8}"/>
            </c:ext>
          </c:extLst>
        </c:ser>
        <c:ser>
          <c:idx val="6"/>
          <c:order val="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plot'!$T$67:$T$86</c:f>
              <c:numCache>
                <c:formatCode>General</c:formatCode>
                <c:ptCount val="20"/>
                <c:pt idx="0" formatCode="0.00E+00">
                  <c:v>9.2097981770833365E-2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BB5-408F-A426-E75CC5A14DD8}"/>
            </c:ext>
          </c:extLst>
        </c:ser>
        <c:ser>
          <c:idx val="7"/>
          <c:order val="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plot'!$U$67:$U$86</c:f>
              <c:numCache>
                <c:formatCode>General</c:formatCode>
                <c:ptCount val="20"/>
                <c:pt idx="0" formatCode="0.00E+00">
                  <c:v>9.8455810546874994E-2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BB5-408F-A426-E75CC5A14DD8}"/>
            </c:ext>
          </c:extLst>
        </c:ser>
        <c:ser>
          <c:idx val="8"/>
          <c:order val="8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plot'!$V$67:$V$86</c:f>
              <c:numCache>
                <c:formatCode>General</c:formatCode>
                <c:ptCount val="20"/>
                <c:pt idx="0" formatCode="0.00E+00">
                  <c:v>0.10640309651692709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BB5-408F-A426-E75CC5A14DD8}"/>
            </c:ext>
          </c:extLst>
        </c:ser>
        <c:ser>
          <c:idx val="9"/>
          <c:order val="9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plot'!$W$67:$W$86</c:f>
              <c:numCache>
                <c:formatCode>General</c:formatCode>
                <c:ptCount val="20"/>
                <c:pt idx="0" formatCode="0.00E+00">
                  <c:v>0.11633720397949221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BB5-408F-A426-E75CC5A14DD8}"/>
            </c:ext>
          </c:extLst>
        </c:ser>
        <c:ser>
          <c:idx val="10"/>
          <c:order val="1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plot'!$X$67:$X$86</c:f>
              <c:numCache>
                <c:formatCode>General</c:formatCode>
                <c:ptCount val="20"/>
                <c:pt idx="0" formatCode="0.00E+00">
                  <c:v>0.12875483830769857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7BB5-408F-A426-E75CC5A14DD8}"/>
            </c:ext>
          </c:extLst>
        </c:ser>
        <c:ser>
          <c:idx val="11"/>
          <c:order val="1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plot'!$Y$67:$Y$86</c:f>
              <c:numCache>
                <c:formatCode>General</c:formatCode>
                <c:ptCount val="20"/>
                <c:pt idx="0" formatCode="0.00E+00">
                  <c:v>0.14427688121795654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BB5-408F-A426-E75CC5A14DD8}"/>
            </c:ext>
          </c:extLst>
        </c:ser>
        <c:ser>
          <c:idx val="12"/>
          <c:order val="1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plot'!$Z$67:$Z$86</c:f>
              <c:numCache>
                <c:formatCode>General</c:formatCode>
                <c:ptCount val="20"/>
                <c:pt idx="0" formatCode="0.00E+00">
                  <c:v>0.16367943485577899</c:v>
                </c:pt>
                <c:pt idx="1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BB5-408F-A426-E75CC5A14DD8}"/>
            </c:ext>
          </c:extLst>
        </c:ser>
        <c:ser>
          <c:idx val="13"/>
          <c:order val="1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plot'!$AA$67:$AA$86</c:f>
              <c:numCache>
                <c:formatCode>General</c:formatCode>
                <c:ptCount val="20"/>
                <c:pt idx="0" formatCode="0.00E+00">
                  <c:v>0.18793262690305709</c:v>
                </c:pt>
                <c:pt idx="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BB5-408F-A426-E75CC5A14DD8}"/>
            </c:ext>
          </c:extLst>
        </c:ser>
        <c:ser>
          <c:idx val="14"/>
          <c:order val="1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plot'!$AB$67:$AB$86</c:f>
              <c:numCache>
                <c:formatCode>General</c:formatCode>
                <c:ptCount val="20"/>
                <c:pt idx="0" formatCode="0.00E+00">
                  <c:v>0.21824911696215463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BB5-408F-A426-E75CC5A14DD8}"/>
            </c:ext>
          </c:extLst>
        </c:ser>
        <c:ser>
          <c:idx val="15"/>
          <c:order val="1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plot'!$AC$67:$AC$86</c:f>
              <c:numCache>
                <c:formatCode>General</c:formatCode>
                <c:ptCount val="20"/>
                <c:pt idx="0" formatCode="0.00E+00">
                  <c:v>0</c:v>
                </c:pt>
                <c:pt idx="1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7BB5-408F-A426-E75CC5A14DD8}"/>
            </c:ext>
          </c:extLst>
        </c:ser>
        <c:ser>
          <c:idx val="16"/>
          <c:order val="1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plot'!$AD$67:$AD$86</c:f>
              <c:numCache>
                <c:formatCode>General</c:formatCode>
                <c:ptCount val="20"/>
                <c:pt idx="0" formatCode="0.00E+00">
                  <c:v>0</c:v>
                </c:pt>
                <c:pt idx="1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7BB5-408F-A426-E75CC5A14DD8}"/>
            </c:ext>
          </c:extLst>
        </c:ser>
        <c:ser>
          <c:idx val="17"/>
          <c:order val="1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plot'!$AE$67:$AE$86</c:f>
              <c:numCache>
                <c:formatCode>General</c:formatCode>
                <c:ptCount val="20"/>
                <c:pt idx="0" formatCode="0.00E+00">
                  <c:v>0</c:v>
                </c:pt>
                <c:pt idx="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7BB5-408F-A426-E75CC5A14DD8}"/>
            </c:ext>
          </c:extLst>
        </c:ser>
        <c:ser>
          <c:idx val="18"/>
          <c:order val="18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plot'!$AF$67:$AF$86</c:f>
              <c:numCache>
                <c:formatCode>General</c:formatCode>
                <c:ptCount val="20"/>
                <c:pt idx="0" formatCode="0.00E+00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7BB5-408F-A426-E75CC5A14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346248"/>
        <c:axId val="1"/>
      </c:scatterChart>
      <c:valAx>
        <c:axId val="432346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[substrate]/v</a:t>
                </a:r>
              </a:p>
            </c:rich>
          </c:tx>
          <c:layout>
            <c:manualLayout>
              <c:xMode val="edge"/>
              <c:yMode val="edge"/>
              <c:x val="0.4878640091863517"/>
              <c:y val="0.92473359319150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1/v</a:t>
                </a:r>
              </a:p>
            </c:rich>
          </c:tx>
          <c:layout>
            <c:manualLayout>
              <c:xMode val="edge"/>
              <c:yMode val="edge"/>
              <c:x val="8.4950787401574801E-3"/>
              <c:y val="0.45161409495781218"/>
            </c:manualLayout>
          </c:layout>
          <c:overlay val="0"/>
          <c:spPr>
            <a:noFill/>
            <a:ln w="25400"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234624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-3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87883164027926"/>
          <c:y val="7.7017149394281781E-2"/>
          <c:w val="0.78060629160934292"/>
          <c:h val="0.7958438770742448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plot'!$N$67:$N$86</c:f>
              <c:numCache>
                <c:formatCode>General</c:formatCode>
                <c:ptCount val="20"/>
                <c:pt idx="0">
                  <c:v>7.3333333333333361E-2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FE-4553-A9A5-3446E6C1B22C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plot'!$O$67:$O$86</c:f>
              <c:numCache>
                <c:formatCode>General</c:formatCode>
                <c:ptCount val="20"/>
                <c:pt idx="0">
                  <c:v>7.5000000000000011E-2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BFE-4553-A9A5-3446E6C1B22C}"/>
            </c:ext>
          </c:extLst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plot'!$P$67:$P$86</c:f>
              <c:numCache>
                <c:formatCode>General</c:formatCode>
                <c:ptCount val="20"/>
                <c:pt idx="0">
                  <c:v>7.7083333333333351E-2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BFE-4553-A9A5-3446E6C1B22C}"/>
            </c:ext>
          </c:extLst>
        </c:ser>
        <c:ser>
          <c:idx val="3"/>
          <c:order val="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plot'!$Q$67:$Q$86</c:f>
              <c:numCache>
                <c:formatCode>General</c:formatCode>
                <c:ptCount val="20"/>
                <c:pt idx="0">
                  <c:v>7.9687500000000008E-2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BFE-4553-A9A5-3446E6C1B22C}"/>
            </c:ext>
          </c:extLst>
        </c:ser>
        <c:ser>
          <c:idx val="4"/>
          <c:order val="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plot'!$R$67:$R$86</c:f>
              <c:numCache>
                <c:formatCode>General</c:formatCode>
                <c:ptCount val="20"/>
                <c:pt idx="0">
                  <c:v>8.2942708333333365E-2</c:v>
                </c:pt>
                <c:pt idx="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BFE-4553-A9A5-3446E6C1B22C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plot'!$S$67:$S$86</c:f>
              <c:numCache>
                <c:formatCode>General</c:formatCode>
                <c:ptCount val="20"/>
                <c:pt idx="0" formatCode="0.00E+00">
                  <c:v>8.7011718750000008E-2</c:v>
                </c:pt>
                <c:pt idx="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BFE-4553-A9A5-3446E6C1B22C}"/>
            </c:ext>
          </c:extLst>
        </c:ser>
        <c:ser>
          <c:idx val="6"/>
          <c:order val="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plot'!$T$67:$T$86</c:f>
              <c:numCache>
                <c:formatCode>General</c:formatCode>
                <c:ptCount val="20"/>
                <c:pt idx="0" formatCode="0.00E+00">
                  <c:v>9.2097981770833365E-2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BFE-4553-A9A5-3446E6C1B22C}"/>
            </c:ext>
          </c:extLst>
        </c:ser>
        <c:ser>
          <c:idx val="7"/>
          <c:order val="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plot'!$U$67:$U$86</c:f>
              <c:numCache>
                <c:formatCode>General</c:formatCode>
                <c:ptCount val="20"/>
                <c:pt idx="0" formatCode="0.00E+00">
                  <c:v>9.8455810546874994E-2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2BFE-4553-A9A5-3446E6C1B22C}"/>
            </c:ext>
          </c:extLst>
        </c:ser>
        <c:ser>
          <c:idx val="8"/>
          <c:order val="8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plot'!$V$67:$V$86</c:f>
              <c:numCache>
                <c:formatCode>General</c:formatCode>
                <c:ptCount val="20"/>
                <c:pt idx="0" formatCode="0.00E+00">
                  <c:v>0.10640309651692709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2BFE-4553-A9A5-3446E6C1B22C}"/>
            </c:ext>
          </c:extLst>
        </c:ser>
        <c:ser>
          <c:idx val="9"/>
          <c:order val="9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plot'!$W$67:$W$86</c:f>
              <c:numCache>
                <c:formatCode>General</c:formatCode>
                <c:ptCount val="20"/>
                <c:pt idx="0" formatCode="0.00E+00">
                  <c:v>0.11633720397949221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2BFE-4553-A9A5-3446E6C1B22C}"/>
            </c:ext>
          </c:extLst>
        </c:ser>
        <c:ser>
          <c:idx val="10"/>
          <c:order val="1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plot'!$X$67:$X$86</c:f>
              <c:numCache>
                <c:formatCode>General</c:formatCode>
                <c:ptCount val="20"/>
                <c:pt idx="0" formatCode="0.00E+00">
                  <c:v>0.12875483830769857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2BFE-4553-A9A5-3446E6C1B22C}"/>
            </c:ext>
          </c:extLst>
        </c:ser>
        <c:ser>
          <c:idx val="11"/>
          <c:order val="1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plot'!$Y$67:$Y$86</c:f>
              <c:numCache>
                <c:formatCode>General</c:formatCode>
                <c:ptCount val="20"/>
                <c:pt idx="0" formatCode="0.00E+00">
                  <c:v>0.14427688121795654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2BFE-4553-A9A5-3446E6C1B22C}"/>
            </c:ext>
          </c:extLst>
        </c:ser>
        <c:ser>
          <c:idx val="12"/>
          <c:order val="1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plot'!$Z$67:$Z$86</c:f>
              <c:numCache>
                <c:formatCode>General</c:formatCode>
                <c:ptCount val="20"/>
                <c:pt idx="0" formatCode="0.00E+00">
                  <c:v>0.16367943485577899</c:v>
                </c:pt>
                <c:pt idx="1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2BFE-4553-A9A5-3446E6C1B22C}"/>
            </c:ext>
          </c:extLst>
        </c:ser>
        <c:ser>
          <c:idx val="13"/>
          <c:order val="1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plot'!$AA$67:$AA$86</c:f>
              <c:numCache>
                <c:formatCode>General</c:formatCode>
                <c:ptCount val="20"/>
                <c:pt idx="0" formatCode="0.00E+00">
                  <c:v>0.18793262690305709</c:v>
                </c:pt>
                <c:pt idx="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2BFE-4553-A9A5-3446E6C1B22C}"/>
            </c:ext>
          </c:extLst>
        </c:ser>
        <c:ser>
          <c:idx val="14"/>
          <c:order val="1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plot'!$AB$67:$AB$86</c:f>
              <c:numCache>
                <c:formatCode>General</c:formatCode>
                <c:ptCount val="20"/>
                <c:pt idx="0" formatCode="0.00E+00">
                  <c:v>0.21824911696215463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2BFE-4553-A9A5-3446E6C1B22C}"/>
            </c:ext>
          </c:extLst>
        </c:ser>
        <c:ser>
          <c:idx val="15"/>
          <c:order val="1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plot'!$AC$67:$AC$86</c:f>
              <c:numCache>
                <c:formatCode>General</c:formatCode>
                <c:ptCount val="20"/>
                <c:pt idx="0" formatCode="0.00E+00">
                  <c:v>0</c:v>
                </c:pt>
                <c:pt idx="1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2BFE-4553-A9A5-3446E6C1B22C}"/>
            </c:ext>
          </c:extLst>
        </c:ser>
        <c:ser>
          <c:idx val="16"/>
          <c:order val="1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plot'!$AD$67:$AD$86</c:f>
              <c:numCache>
                <c:formatCode>General</c:formatCode>
                <c:ptCount val="20"/>
                <c:pt idx="0" formatCode="0.00E+00">
                  <c:v>0</c:v>
                </c:pt>
                <c:pt idx="1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2BFE-4553-A9A5-3446E6C1B22C}"/>
            </c:ext>
          </c:extLst>
        </c:ser>
        <c:ser>
          <c:idx val="17"/>
          <c:order val="1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plot'!$AE$67:$AE$86</c:f>
              <c:numCache>
                <c:formatCode>General</c:formatCode>
                <c:ptCount val="20"/>
                <c:pt idx="0" formatCode="0.00E+00">
                  <c:v>0</c:v>
                </c:pt>
                <c:pt idx="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2BFE-4553-A9A5-3446E6C1B22C}"/>
            </c:ext>
          </c:extLst>
        </c:ser>
        <c:ser>
          <c:idx val="18"/>
          <c:order val="18"/>
          <c:spPr>
            <a:ln w="28575">
              <a:noFill/>
            </a:ln>
          </c:spPr>
          <c:marker>
            <c:symbol val="none"/>
          </c:marker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7.3333333333333361E-2</c:v>
                </c:pt>
                <c:pt idx="2">
                  <c:v>6.0000000000000019E-2</c:v>
                </c:pt>
                <c:pt idx="3">
                  <c:v>4.9333333333333354E-2</c:v>
                </c:pt>
                <c:pt idx="4">
                  <c:v>4.0800000000000017E-2</c:v>
                </c:pt>
                <c:pt idx="5">
                  <c:v>3.3973333333333355E-2</c:v>
                </c:pt>
                <c:pt idx="6">
                  <c:v>2.8512000000000013E-2</c:v>
                </c:pt>
                <c:pt idx="7">
                  <c:v>2.4142933333333349E-2</c:v>
                </c:pt>
                <c:pt idx="8">
                  <c:v>2.0647680000000009E-2</c:v>
                </c:pt>
                <c:pt idx="9">
                  <c:v>1.7851477333333345E-2</c:v>
                </c:pt>
                <c:pt idx="10">
                  <c:v>1.561451520000001E-2</c:v>
                </c:pt>
                <c:pt idx="11">
                  <c:v>1.3824945493333339E-2</c:v>
                </c:pt>
                <c:pt idx="12">
                  <c:v>1.2393289728000008E-2</c:v>
                </c:pt>
                <c:pt idx="13">
                  <c:v>1.1247965115733338E-2</c:v>
                </c:pt>
                <c:pt idx="14">
                  <c:v>1.0331705425920006E-2</c:v>
                </c:pt>
                <c:pt idx="15">
                  <c:v>9.5986976740693366E-3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plot'!$AF$67:$AF$86</c:f>
              <c:numCache>
                <c:formatCode>General</c:formatCode>
                <c:ptCount val="20"/>
                <c:pt idx="0" formatCode="0.00E+00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2BFE-4553-A9A5-3446E6C1B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348872"/>
        <c:axId val="1"/>
      </c:scatterChart>
      <c:valAx>
        <c:axId val="432348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[substrate]/v</a:t>
                </a:r>
              </a:p>
            </c:rich>
          </c:tx>
          <c:layout>
            <c:manualLayout>
              <c:xMode val="edge"/>
              <c:yMode val="edge"/>
              <c:x val="0.43272740673406468"/>
              <c:y val="0.931540748862088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1/v</a:t>
                </a:r>
              </a:p>
            </c:rich>
          </c:tx>
          <c:layout>
            <c:manualLayout>
              <c:xMode val="edge"/>
              <c:yMode val="edge"/>
              <c:x val="8.4847740366307579E-3"/>
              <c:y val="0.44621050533240308"/>
            </c:manualLayout>
          </c:layout>
          <c:overlay val="0"/>
          <c:spPr>
            <a:noFill/>
            <a:ln w="25400"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23488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-3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'Non-competitive'!$X$21:$X$260</c:f>
              <c:numCache>
                <c:formatCode>General</c:formatCode>
                <c:ptCount val="240"/>
                <c:pt idx="0">
                  <c:v>13.636363636363631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12.056514913657766</c:v>
                </c:pt>
                <c:pt idx="5">
                  <c:v>11.492704826038159</c:v>
                </c:pt>
                <c:pt idx="6">
                  <c:v>10.858001237076961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8.5957025422089295</c:v>
                </c:pt>
                <c:pt idx="10">
                  <c:v>7.7666984258113709</c:v>
                </c:pt>
                <c:pt idx="11">
                  <c:v>6.931117387333301</c:v>
                </c:pt>
                <c:pt idx="12">
                  <c:v>6.109503010449167</c:v>
                </c:pt>
                <c:pt idx="13">
                  <c:v>5.3210558298418222</c:v>
                </c:pt>
                <c:pt idx="14">
                  <c:v>4.5819200275316785</c:v>
                </c:pt>
                <c:pt idx="15">
                  <c:v>13.229483335473507</c:v>
                </c:pt>
                <c:pt idx="16">
                  <c:v>12.850289150718007</c:v>
                </c:pt>
                <c:pt idx="17">
                  <c:v>12.405807501065595</c:v>
                </c:pt>
                <c:pt idx="18">
                  <c:v>11.891653528026701</c:v>
                </c:pt>
                <c:pt idx="19">
                  <c:v>11.305940522438981</c:v>
                </c:pt>
                <c:pt idx="20">
                  <c:v>10.650230757945636</c:v>
                </c:pt>
                <c:pt idx="21">
                  <c:v>9.9303206989454864</c:v>
                </c:pt>
                <c:pt idx="22">
                  <c:v>9.1566340626958276</c:v>
                </c:pt>
                <c:pt idx="23">
                  <c:v>8.344015162968498</c:v>
                </c:pt>
                <c:pt idx="24">
                  <c:v>7.5108170856996024</c:v>
                </c:pt>
                <c:pt idx="25">
                  <c:v>6.6773519204436456</c:v>
                </c:pt>
                <c:pt idx="26">
                  <c:v>5.8639576551556321</c:v>
                </c:pt>
                <c:pt idx="27">
                  <c:v>5.0890598792798167</c:v>
                </c:pt>
                <c:pt idx="28">
                  <c:v>4.3676081630361505</c:v>
                </c:pt>
                <c:pt idx="29">
                  <c:v>3.7101460529194172</c:v>
                </c:pt>
                <c:pt idx="30">
                  <c:v>13.131529059732367</c:v>
                </c:pt>
                <c:pt idx="31">
                  <c:v>12.734947730397778</c:v>
                </c:pt>
                <c:pt idx="32">
                  <c:v>12.271681079064933</c:v>
                </c:pt>
                <c:pt idx="33">
                  <c:v>11.737933957260276</c:v>
                </c:pt>
                <c:pt idx="34">
                  <c:v>11.132675258500237</c:v>
                </c:pt>
                <c:pt idx="35">
                  <c:v>10.45856419089974</c:v>
                </c:pt>
                <c:pt idx="36">
                  <c:v>9.722650938693647</c:v>
                </c:pt>
                <c:pt idx="37">
                  <c:v>8.9366229589646355</c:v>
                </c:pt>
                <c:pt idx="38">
                  <c:v>8.1164088418431639</c:v>
                </c:pt>
                <c:pt idx="39">
                  <c:v>7.2810763010472588</c:v>
                </c:pt>
                <c:pt idx="40">
                  <c:v>6.4511447347411348</c:v>
                </c:pt>
                <c:pt idx="41">
                  <c:v>5.6466104734594706</c:v>
                </c:pt>
                <c:pt idx="42">
                  <c:v>4.8850767168043854</c:v>
                </c:pt>
                <c:pt idx="43">
                  <c:v>4.1803454854312205</c:v>
                </c:pt>
                <c:pt idx="44">
                  <c:v>3.5416824728264564</c:v>
                </c:pt>
                <c:pt idx="45">
                  <c:v>13.011107350435086</c:v>
                </c:pt>
                <c:pt idx="46">
                  <c:v>12.593650372807305</c:v>
                </c:pt>
                <c:pt idx="47">
                  <c:v>12.108047127935007</c:v>
                </c:pt>
                <c:pt idx="48">
                  <c:v>11.551284297911911</c:v>
                </c:pt>
                <c:pt idx="49">
                  <c:v>10.923421383798091</c:v>
                </c:pt>
                <c:pt idx="50">
                  <c:v>10.228468766310893</c:v>
                </c:pt>
                <c:pt idx="51">
                  <c:v>9.4749670771940977</c:v>
                </c:pt>
                <c:pt idx="52">
                  <c:v>8.6760433268516675</c:v>
                </c:pt>
                <c:pt idx="53">
                  <c:v>7.8487868595730657</c:v>
                </c:pt>
                <c:pt idx="54">
                  <c:v>7.0129367668991893</c:v>
                </c:pt>
                <c:pt idx="55">
                  <c:v>6.1890628305458018</c:v>
                </c:pt>
                <c:pt idx="56">
                  <c:v>5.3965806179659337</c:v>
                </c:pt>
                <c:pt idx="57">
                  <c:v>4.651996122499888</c:v>
                </c:pt>
                <c:pt idx="58">
                  <c:v>3.9676998914714923</c:v>
                </c:pt>
                <c:pt idx="59">
                  <c:v>3.3514611398555374</c:v>
                </c:pt>
                <c:pt idx="60">
                  <c:v>12.863650909596135</c:v>
                </c:pt>
                <c:pt idx="61">
                  <c:v>12.421377597399996</c:v>
                </c:pt>
                <c:pt idx="62">
                  <c:v>11.909540786136496</c:v>
                </c:pt>
                <c:pt idx="63">
                  <c:v>11.326157014421755</c:v>
                </c:pt>
                <c:pt idx="64">
                  <c:v>10.672662258177567</c:v>
                </c:pt>
                <c:pt idx="65">
                  <c:v>9.9547060078987872</c:v>
                </c:pt>
                <c:pt idx="66">
                  <c:v>9.1825607021848228</c:v>
                </c:pt>
                <c:pt idx="67">
                  <c:v>8.3709370648423036</c:v>
                </c:pt>
                <c:pt idx="68">
                  <c:v>7.5380952660151577</c:v>
                </c:pt>
                <c:pt idx="69">
                  <c:v>6.7043128673042691</c:v>
                </c:pt>
                <c:pt idx="70">
                  <c:v>5.8899586332103793</c:v>
                </c:pt>
                <c:pt idx="71">
                  <c:v>5.113548060505801</c:v>
                </c:pt>
                <c:pt idx="72">
                  <c:v>4.3901625438930338</c:v>
                </c:pt>
                <c:pt idx="73">
                  <c:v>3.7304965161168209</c:v>
                </c:pt>
                <c:pt idx="74">
                  <c:v>3.1406110611900919</c:v>
                </c:pt>
                <c:pt idx="75">
                  <c:v>12.683964790899816</c:v>
                </c:pt>
                <c:pt idx="76">
                  <c:v>12.212553075630407</c:v>
                </c:pt>
                <c:pt idx="77">
                  <c:v>11.670377128416446</c:v>
                </c:pt>
                <c:pt idx="78">
                  <c:v>11.056794529234148</c:v>
                </c:pt>
                <c:pt idx="79">
                  <c:v>10.374951753980362</c:v>
                </c:pt>
                <c:pt idx="80">
                  <c:v>9.6324431800662129</c:v>
                </c:pt>
                <c:pt idx="81">
                  <c:v>8.8414898601155656</c:v>
                </c:pt>
                <c:pt idx="82">
                  <c:v>8.0184603686702793</c:v>
                </c:pt>
                <c:pt idx="83">
                  <c:v>7.1826898092856775</c:v>
                </c:pt>
                <c:pt idx="84">
                  <c:v>6.3547402181714467</c:v>
                </c:pt>
                <c:pt idx="85">
                  <c:v>5.5544172212633773</c:v>
                </c:pt>
                <c:pt idx="86">
                  <c:v>4.7989378149166351</c:v>
                </c:pt>
                <c:pt idx="87">
                  <c:v>4.1015941914933034</c:v>
                </c:pt>
                <c:pt idx="88">
                  <c:v>3.4711027516513022</c:v>
                </c:pt>
                <c:pt idx="89">
                  <c:v>2.9116367385893978</c:v>
                </c:pt>
                <c:pt idx="90">
                  <c:v>12.466295229202256</c:v>
                </c:pt>
                <c:pt idx="91">
                  <c:v>11.961193031720541</c:v>
                </c:pt>
                <c:pt idx="92">
                  <c:v>11.38459968419704</c:v>
                </c:pt>
                <c:pt idx="93">
                  <c:v>10.737588345917187</c:v>
                </c:pt>
                <c:pt idx="94">
                  <c:v>10.025383177696218</c:v>
                </c:pt>
                <c:pt idx="95">
                  <c:v>9.257815129665973</c:v>
                </c:pt>
                <c:pt idx="96">
                  <c:v>8.4492005989081775</c:v>
                </c:pt>
                <c:pt idx="97">
                  <c:v>7.6175198569616844</c:v>
                </c:pt>
                <c:pt idx="98">
                  <c:v>6.7829380938113442</c:v>
                </c:pt>
                <c:pt idx="99">
                  <c:v>5.965901700491731</c:v>
                </c:pt>
                <c:pt idx="100">
                  <c:v>5.1851782068116563</c:v>
                </c:pt>
                <c:pt idx="101">
                  <c:v>4.4562269789973694</c:v>
                </c:pt>
                <c:pt idx="102">
                  <c:v>3.7901802992623943</c:v>
                </c:pt>
                <c:pt idx="103">
                  <c:v>3.1935317195219377</c:v>
                </c:pt>
                <c:pt idx="104">
                  <c:v>2.6684490653805009</c:v>
                </c:pt>
                <c:pt idx="105">
                  <c:v>12.204493536800637</c:v>
                </c:pt>
                <c:pt idx="106">
                  <c:v>11.661178537307874</c:v>
                </c:pt>
                <c:pt idx="107">
                  <c:v>11.046475069805222</c:v>
                </c:pt>
                <c:pt idx="108">
                  <c:v>10.363596141287701</c:v>
                </c:pt>
                <c:pt idx="109">
                  <c:v>9.6202098408271493</c:v>
                </c:pt>
                <c:pt idx="110">
                  <c:v>8.8286087955368817</c:v>
                </c:pt>
                <c:pt idx="111">
                  <c:v>8.0052197496564759</c:v>
                </c:pt>
                <c:pt idx="112">
                  <c:v>7.1694120524699487</c:v>
                </c:pt>
                <c:pt idx="113">
                  <c:v>6.3417513567912511</c:v>
                </c:pt>
                <c:pt idx="114">
                  <c:v>5.5420155469566028</c:v>
                </c:pt>
                <c:pt idx="115">
                  <c:v>4.7873680101125702</c:v>
                </c:pt>
                <c:pt idx="116">
                  <c:v>4.0910313780592231</c:v>
                </c:pt>
                <c:pt idx="117">
                  <c:v>3.4616479051086091</c:v>
                </c:pt>
                <c:pt idx="118">
                  <c:v>2.9033220394987054</c:v>
                </c:pt>
                <c:pt idx="119">
                  <c:v>2.4161906941864748</c:v>
                </c:pt>
                <c:pt idx="120">
                  <c:v>11.892309103434544</c:v>
                </c:pt>
                <c:pt idx="121">
                  <c:v>11.306681262915706</c:v>
                </c:pt>
                <c:pt idx="122">
                  <c:v>10.651052405908873</c:v>
                </c:pt>
                <c:pt idx="123">
                  <c:v>9.9312136134020434</c:v>
                </c:pt>
                <c:pt idx="124">
                  <c:v>9.1575830731469257</c:v>
                </c:pt>
                <c:pt idx="125">
                  <c:v>8.345000229855275</c:v>
                </c:pt>
                <c:pt idx="126">
                  <c:v>7.5118148003592626</c:v>
                </c:pt>
                <c:pt idx="127">
                  <c:v>6.6783376481125929</c:v>
                </c:pt>
                <c:pt idx="128">
                  <c:v>5.8649079236826571</c:v>
                </c:pt>
                <c:pt idx="129">
                  <c:v>5.0899545347029793</c:v>
                </c:pt>
                <c:pt idx="130">
                  <c:v>4.3684318905753869</c:v>
                </c:pt>
                <c:pt idx="131">
                  <c:v>3.7108890606599685</c:v>
                </c:pt>
                <c:pt idx="132">
                  <c:v>3.1232447803852406</c:v>
                </c:pt>
                <c:pt idx="133">
                  <c:v>2.6071667571879411</c:v>
                </c:pt>
                <c:pt idx="134">
                  <c:v>2.1608493330630703</c:v>
                </c:pt>
                <c:pt idx="135">
                  <c:v>11.52384194252971</c:v>
                </c:pt>
                <c:pt idx="136">
                  <c:v>10.892759387324176</c:v>
                </c:pt>
                <c:pt idx="137">
                  <c:v>10.194879033839154</c:v>
                </c:pt>
                <c:pt idx="138">
                  <c:v>9.4389568742531242</c:v>
                </c:pt>
                <c:pt idx="139">
                  <c:v>8.6383221720396577</c:v>
                </c:pt>
                <c:pt idx="140">
                  <c:v>7.8102204056089004</c:v>
                </c:pt>
                <c:pt idx="141">
                  <c:v>6.9744718194559026</c:v>
                </c:pt>
                <c:pt idx="142">
                  <c:v>6.1516363100733695</c:v>
                </c:pt>
                <c:pt idx="143">
                  <c:v>5.3610305143447556</c:v>
                </c:pt>
                <c:pt idx="144">
                  <c:v>4.6189918265080525</c:v>
                </c:pt>
                <c:pt idx="145">
                  <c:v>3.9377030364118033</c:v>
                </c:pt>
                <c:pt idx="146">
                  <c:v>3.3247191869658712</c:v>
                </c:pt>
                <c:pt idx="147">
                  <c:v>2.7831513034222577</c:v>
                </c:pt>
                <c:pt idx="148">
                  <c:v>2.3123285108568972</c:v>
                </c:pt>
                <c:pt idx="149">
                  <c:v>1.9087103467351616</c:v>
                </c:pt>
                <c:pt idx="150">
                  <c:v>11.094169587183101</c:v>
                </c:pt>
                <c:pt idx="151">
                  <c:v>10.416110250520802</c:v>
                </c:pt>
                <c:pt idx="152">
                  <c:v>9.6768190558898297</c:v>
                </c:pt>
                <c:pt idx="153">
                  <c:v>8.888255822234882</c:v>
                </c:pt>
                <c:pt idx="154">
                  <c:v>8.0665750989739013</c:v>
                </c:pt>
                <c:pt idx="155">
                  <c:v>7.2309837223197952</c:v>
                </c:pt>
                <c:pt idx="156">
                  <c:v>6.4020262823569949</c:v>
                </c:pt>
                <c:pt idx="157">
                  <c:v>5.5996052962512781</c:v>
                </c:pt>
                <c:pt idx="158">
                  <c:v>4.8411297833285749</c:v>
                </c:pt>
                <c:pt idx="159">
                  <c:v>4.1401434501819043</c:v>
                </c:pt>
                <c:pt idx="160">
                  <c:v>3.5056323722059806</c:v>
                </c:pt>
                <c:pt idx="161">
                  <c:v>2.9420211593086147</c:v>
                </c:pt>
                <c:pt idx="162">
                  <c:v>2.4497116405218229</c:v>
                </c:pt>
                <c:pt idx="163">
                  <c:v>2.025942305053666</c:v>
                </c:pt>
                <c:pt idx="164">
                  <c:v>1.6657500232666673</c:v>
                </c:pt>
                <c:pt idx="165">
                  <c:v>10.60013046314416</c:v>
                </c:pt>
                <c:pt idx="166">
                  <c:v>9.8759179539123814</c:v>
                </c:pt>
                <c:pt idx="167">
                  <c:v>9.0988626421697276</c:v>
                </c:pt>
                <c:pt idx="168">
                  <c:v>8.2841022236973085</c:v>
                </c:pt>
                <c:pt idx="169">
                  <c:v>7.4501902843071397</c:v>
                </c:pt>
                <c:pt idx="170">
                  <c:v>6.6175081608643058</c:v>
                </c:pt>
                <c:pt idx="171">
                  <c:v>5.8063179473758808</c:v>
                </c:pt>
                <c:pt idx="172">
                  <c:v>5.0348394030772763</c:v>
                </c:pt>
                <c:pt idx="173">
                  <c:v>4.3177255880968195</c:v>
                </c:pt>
                <c:pt idx="174">
                  <c:v>3.6651839155048727</c:v>
                </c:pt>
                <c:pt idx="175">
                  <c:v>3.0828008958460162</c:v>
                </c:pt>
                <c:pt idx="176">
                  <c:v>2.5719585308499187</c:v>
                </c:pt>
                <c:pt idx="177">
                  <c:v>2.1306321242543191</c:v>
                </c:pt>
                <c:pt idx="178">
                  <c:v>1.7543438509476841</c:v>
                </c:pt>
                <c:pt idx="179">
                  <c:v>1.437090424074561</c:v>
                </c:pt>
                <c:pt idx="180">
                  <c:v>10.041194644696187</c:v>
                </c:pt>
                <c:pt idx="181">
                  <c:v>9.2746730083234237</c:v>
                </c:pt>
                <c:pt idx="182">
                  <c:v>8.4667571234735401</c:v>
                </c:pt>
                <c:pt idx="183">
                  <c:v>7.6353624961761986</c:v>
                </c:pt>
                <c:pt idx="184">
                  <c:v>6.8006266603092422</c:v>
                </c:pt>
                <c:pt idx="185">
                  <c:v>5.9830109814379249</c:v>
                </c:pt>
                <c:pt idx="186">
                  <c:v>5.2013375835582716</c:v>
                </c:pt>
                <c:pt idx="187">
                  <c:v>4.4711495064407263</c:v>
                </c:pt>
                <c:pt idx="188">
                  <c:v>3.8036770556886084</c:v>
                </c:pt>
                <c:pt idx="189">
                  <c:v>3.2055113790051624</c:v>
                </c:pt>
                <c:pt idx="190">
                  <c:v>2.6789059499487342</c:v>
                </c:pt>
                <c:pt idx="191">
                  <c:v>2.2225100312459962</c:v>
                </c:pt>
                <c:pt idx="192">
                  <c:v>1.832305592457393</c:v>
                </c:pt>
                <c:pt idx="193">
                  <c:v>1.5025529564330569</c:v>
                </c:pt>
                <c:pt idx="194">
                  <c:v>1.2266164474059011</c:v>
                </c:pt>
                <c:pt idx="195">
                  <c:v>9.4202898550724612</c:v>
                </c:pt>
                <c:pt idx="196">
                  <c:v>8.6187845303867388</c:v>
                </c:pt>
                <c:pt idx="197">
                  <c:v>7.7902621722846428</c:v>
                </c:pt>
                <c:pt idx="198">
                  <c:v>6.9545834494288092</c:v>
                </c:pt>
                <c:pt idx="199">
                  <c:v>6.1323014556845381</c:v>
                </c:pt>
                <c:pt idx="200">
                  <c:v>5.3426801696343764</c:v>
                </c:pt>
                <c:pt idx="201">
                  <c:v>4.6019687659346449</c:v>
                </c:pt>
                <c:pt idx="202">
                  <c:v>3.9222421581367484</c:v>
                </c:pt>
                <c:pt idx="203">
                  <c:v>3.3109447545009361</c:v>
                </c:pt>
                <c:pt idx="204">
                  <c:v>2.7710880634394832</c:v>
                </c:pt>
                <c:pt idx="205">
                  <c:v>2.3019214792049163</c:v>
                </c:pt>
                <c:pt idx="206">
                  <c:v>1.8998478579153575</c:v>
                </c:pt>
                <c:pt idx="207">
                  <c:v>1.5593794011995707</c:v>
                </c:pt>
                <c:pt idx="208">
                  <c:v>1.2739920129910025</c:v>
                </c:pt>
                <c:pt idx="209">
                  <c:v>1.0368053671498028</c:v>
                </c:pt>
                <c:pt idx="210">
                  <c:v>8.7443946188340789</c:v>
                </c:pt>
                <c:pt idx="211">
                  <c:v>7.9187817258883229</c:v>
                </c:pt>
                <c:pt idx="212">
                  <c:v>7.0828603859250832</c:v>
                </c:pt>
                <c:pt idx="213">
                  <c:v>6.257207320130358</c:v>
                </c:pt>
                <c:pt idx="214">
                  <c:v>5.4614080192549626</c:v>
                </c:pt>
                <c:pt idx="215">
                  <c:v>4.7122679913627294</c:v>
                </c:pt>
                <c:pt idx="216">
                  <c:v>4.0225523203255422</c:v>
                </c:pt>
                <c:pt idx="217">
                  <c:v>3.4004200927141537</c:v>
                </c:pt>
                <c:pt idx="218">
                  <c:v>2.8495307629882891</c:v>
                </c:pt>
                <c:pt idx="219">
                  <c:v>2.3696567407990226</c:v>
                </c:pt>
                <c:pt idx="220">
                  <c:v>1.9575758294372341</c:v>
                </c:pt>
                <c:pt idx="221">
                  <c:v>1.6080319225435848</c:v>
                </c:pt>
                <c:pt idx="222">
                  <c:v>1.3146113652489879</c:v>
                </c:pt>
                <c:pt idx="223">
                  <c:v>1.0704521395133142</c:v>
                </c:pt>
                <c:pt idx="224">
                  <c:v>0.86876127650614909</c:v>
                </c:pt>
                <c:pt idx="225">
                  <c:v>8.0246913580246897</c:v>
                </c:pt>
                <c:pt idx="226">
                  <c:v>7.1889400921658977</c:v>
                </c:pt>
                <c:pt idx="227">
                  <c:v>6.3608562691131487</c:v>
                </c:pt>
                <c:pt idx="228">
                  <c:v>5.5602584094453107</c:v>
                </c:pt>
                <c:pt idx="229">
                  <c:v>4.8043886242240506</c:v>
                </c:pt>
                <c:pt idx="230">
                  <c:v>4.1065717899412855</c:v>
                </c:pt>
                <c:pt idx="231">
                  <c:v>3.4755592107410234</c:v>
                </c:pt>
                <c:pt idx="232">
                  <c:v>2.9155565614121866</c:v>
                </c:pt>
                <c:pt idx="233">
                  <c:v>2.4267842732775669</c:v>
                </c:pt>
                <c:pt idx="234">
                  <c:v>2.0063470377961976</c:v>
                </c:pt>
                <c:pt idx="235">
                  <c:v>1.6491957503497627</c:v>
                </c:pt>
                <c:pt idx="236">
                  <c:v>1.3490205872072305</c:v>
                </c:pt>
                <c:pt idx="237">
                  <c:v>1.0989838272045407</c:v>
                </c:pt>
                <c:pt idx="238">
                  <c:v>0.89226147416016199</c:v>
                </c:pt>
                <c:pt idx="239">
                  <c:v>0.72240348328728088</c:v>
                </c:pt>
              </c:numCache>
            </c:numRef>
          </c:xVal>
          <c:yVal>
            <c:numRef>
              <c:f>'Non-competitive'!$Y$21:$Y$260</c:f>
              <c:numCache>
                <c:formatCode>General</c:formatCode>
                <c:ptCount val="240"/>
                <c:pt idx="0">
                  <c:v>15.072543510080587</c:v>
                </c:pt>
                <c:pt idx="1">
                  <c:v>14.457206194395381</c:v>
                </c:pt>
                <c:pt idx="2">
                  <c:v>13.755257386682578</c:v>
                </c:pt>
                <c:pt idx="3">
                  <c:v>12.96819251797773</c:v>
                </c:pt>
                <c:pt idx="4">
                  <c:v>12.102568368246473</c:v>
                </c:pt>
                <c:pt idx="5">
                  <c:v>11.170530165615894</c:v>
                </c:pt>
                <c:pt idx="6">
                  <c:v>10.189630435530567</c:v>
                </c:pt>
                <c:pt idx="7">
                  <c:v>9.1817974876124069</c:v>
                </c:pt>
                <c:pt idx="8">
                  <c:v>8.1715152288324813</c:v>
                </c:pt>
                <c:pt idx="9">
                  <c:v>7.1835050253846049</c:v>
                </c:pt>
                <c:pt idx="10">
                  <c:v>6.240359973044562</c:v>
                </c:pt>
                <c:pt idx="11">
                  <c:v>5.3605977253076809</c:v>
                </c:pt>
                <c:pt idx="12">
                  <c:v>4.5574623088206403</c:v>
                </c:pt>
                <c:pt idx="13">
                  <c:v>3.838582268146089</c:v>
                </c:pt>
                <c:pt idx="14">
                  <c:v>3.2063772100033203</c:v>
                </c:pt>
                <c:pt idx="15">
                  <c:v>14.148049193030497</c:v>
                </c:pt>
                <c:pt idx="16">
                  <c:v>13.570454402423383</c:v>
                </c:pt>
                <c:pt idx="17">
                  <c:v>12.911560549778818</c:v>
                </c:pt>
                <c:pt idx="18">
                  <c:v>12.172771341899281</c:v>
                </c:pt>
                <c:pt idx="19">
                  <c:v>11.360241390011449</c:v>
                </c:pt>
                <c:pt idx="20">
                  <c:v>10.485370978671655</c:v>
                </c:pt>
                <c:pt idx="21">
                  <c:v>9.5646360260476335</c:v>
                </c:pt>
                <c:pt idx="22">
                  <c:v>8.618619839996045</c:v>
                </c:pt>
                <c:pt idx="23">
                  <c:v>7.6703045747918148</c:v>
                </c:pt>
                <c:pt idx="24">
                  <c:v>6.742895279058299</c:v>
                </c:pt>
                <c:pt idx="25">
                  <c:v>5.8575992712712948</c:v>
                </c:pt>
                <c:pt idx="26">
                  <c:v>5.0317984002485696</c:v>
                </c:pt>
                <c:pt idx="27">
                  <c:v>4.2779243528109756</c:v>
                </c:pt>
                <c:pt idx="28">
                  <c:v>3.6031377666883966</c:v>
                </c:pt>
                <c:pt idx="29">
                  <c:v>3.0097098388337189</c:v>
                </c:pt>
                <c:pt idx="30">
                  <c:v>13.934378329048327</c:v>
                </c:pt>
                <c:pt idx="31">
                  <c:v>13.365506661767743</c:v>
                </c:pt>
                <c:pt idx="32">
                  <c:v>12.716563751252814</c:v>
                </c:pt>
                <c:pt idx="33">
                  <c:v>11.988932104828892</c:v>
                </c:pt>
                <c:pt idx="34">
                  <c:v>11.188673383727902</c:v>
                </c:pt>
                <c:pt idx="35">
                  <c:v>10.327015699748113</c:v>
                </c:pt>
                <c:pt idx="36">
                  <c:v>9.4201861435601355</c:v>
                </c:pt>
                <c:pt idx="37">
                  <c:v>8.4884571636849522</c:v>
                </c:pt>
                <c:pt idx="38">
                  <c:v>7.5544638264920758</c:v>
                </c:pt>
                <c:pt idx="39">
                  <c:v>6.6410607264383215</c:v>
                </c:pt>
                <c:pt idx="40">
                  <c:v>5.7691348985455884</c:v>
                </c:pt>
                <c:pt idx="41">
                  <c:v>4.9558056823200189</c:v>
                </c:pt>
                <c:pt idx="42">
                  <c:v>4.2133170150752699</c:v>
                </c:pt>
                <c:pt idx="43">
                  <c:v>3.5487213910346878</c:v>
                </c:pt>
                <c:pt idx="44">
                  <c:v>2.9642557064070356</c:v>
                </c:pt>
                <c:pt idx="45">
                  <c:v>13.676197423712379</c:v>
                </c:pt>
                <c:pt idx="46">
                  <c:v>13.117866004343124</c:v>
                </c:pt>
                <c:pt idx="47">
                  <c:v>12.480946928992685</c:v>
                </c:pt>
                <c:pt idx="48">
                  <c:v>11.76679708942004</c:v>
                </c:pt>
                <c:pt idx="49">
                  <c:v>10.981365834334245</c:v>
                </c:pt>
                <c:pt idx="50">
                  <c:v>10.135673237255807</c:v>
                </c:pt>
                <c:pt idx="51">
                  <c:v>9.2456457277952353</c:v>
                </c:pt>
                <c:pt idx="52">
                  <c:v>8.3311801396459995</c:v>
                </c:pt>
                <c:pt idx="53">
                  <c:v>7.414492148962303</c:v>
                </c:pt>
                <c:pt idx="54">
                  <c:v>6.518012892494518</c:v>
                </c:pt>
                <c:pt idx="55">
                  <c:v>5.6622424031691239</c:v>
                </c:pt>
                <c:pt idx="56">
                  <c:v>4.8639828275419825</c:v>
                </c:pt>
                <c:pt idx="57">
                  <c:v>4.1352512430880255</c:v>
                </c:pt>
                <c:pt idx="58">
                  <c:v>3.4829694730167593</c:v>
                </c:pt>
                <c:pt idx="59">
                  <c:v>2.9093329675624893</c:v>
                </c:pt>
                <c:pt idx="60">
                  <c:v>13.36662079806095</c:v>
                </c:pt>
                <c:pt idx="61">
                  <c:v>12.820927859363513</c:v>
                </c:pt>
                <c:pt idx="62">
                  <c:v>12.198426187626897</c:v>
                </c:pt>
                <c:pt idx="63">
                  <c:v>11.500441959787896</c:v>
                </c:pt>
                <c:pt idx="64">
                  <c:v>10.73278985413212</c:v>
                </c:pt>
                <c:pt idx="65">
                  <c:v>9.9062404920064022</c:v>
                </c:pt>
                <c:pt idx="66">
                  <c:v>9.0363597897744281</c:v>
                </c:pt>
                <c:pt idx="67">
                  <c:v>8.1425941931712877</c:v>
                </c:pt>
                <c:pt idx="68">
                  <c:v>7.2466565006983368</c:v>
                </c:pt>
                <c:pt idx="69">
                  <c:v>6.3704700942520498</c:v>
                </c:pt>
                <c:pt idx="70">
                  <c:v>5.534070964684747</c:v>
                </c:pt>
                <c:pt idx="71">
                  <c:v>4.7538809224344876</c:v>
                </c:pt>
                <c:pt idx="72">
                  <c:v>4.0416450244591218</c:v>
                </c:pt>
                <c:pt idx="73">
                  <c:v>3.4041284104540068</c:v>
                </c:pt>
                <c:pt idx="74">
                  <c:v>2.8434768340854424</c:v>
                </c:pt>
                <c:pt idx="75">
                  <c:v>12.99881664268878</c:v>
                </c:pt>
                <c:pt idx="76">
                  <c:v>12.468139326372077</c:v>
                </c:pt>
                <c:pt idx="77">
                  <c:v>11.862766793334757</c:v>
                </c:pt>
                <c:pt idx="78">
                  <c:v>11.183988728613713</c:v>
                </c:pt>
                <c:pt idx="79">
                  <c:v>10.437459810232117</c:v>
                </c:pt>
                <c:pt idx="80">
                  <c:v>9.6336542884982919</c:v>
                </c:pt>
                <c:pt idx="81">
                  <c:v>8.7877097584516903</c:v>
                </c:pt>
                <c:pt idx="82">
                  <c:v>7.9185375654713273</c:v>
                </c:pt>
                <c:pt idx="83">
                  <c:v>7.0472530453464621</c:v>
                </c:pt>
                <c:pt idx="84">
                  <c:v>6.1951763227193117</c:v>
                </c:pt>
                <c:pt idx="85">
                  <c:v>5.3817920658002381</c:v>
                </c:pt>
                <c:pt idx="86">
                  <c:v>4.6230702123955281</c:v>
                </c:pt>
                <c:pt idx="87">
                  <c:v>3.9304326352551913</c:v>
                </c:pt>
                <c:pt idx="88">
                  <c:v>3.3104583203316724</c:v>
                </c:pt>
                <c:pt idx="89">
                  <c:v>2.7652339774142298</c:v>
                </c:pt>
                <c:pt idx="90">
                  <c:v>12.566579484270278</c:v>
                </c:pt>
                <c:pt idx="91">
                  <c:v>12.053548270791016</c:v>
                </c:pt>
                <c:pt idx="92">
                  <c:v>11.468305608853294</c:v>
                </c:pt>
                <c:pt idx="93">
                  <c:v>10.812098298836821</c:v>
                </c:pt>
                <c:pt idx="94">
                  <c:v>10.090392989190409</c:v>
                </c:pt>
                <c:pt idx="95">
                  <c:v>9.3133156400422603</c:v>
                </c:pt>
                <c:pt idx="96">
                  <c:v>8.4955004905306684</c:v>
                </c:pt>
                <c:pt idx="97">
                  <c:v>7.6552300452398923</c:v>
                </c:pt>
                <c:pt idx="98">
                  <c:v>6.81291751198928</c:v>
                </c:pt>
                <c:pt idx="99">
                  <c:v>5.9891740778042024</c:v>
                </c:pt>
                <c:pt idx="100">
                  <c:v>5.2028365059470936</c:v>
                </c:pt>
                <c:pt idx="101">
                  <c:v>4.4693437012289152</c:v>
                </c:pt>
                <c:pt idx="102">
                  <c:v>3.7997377358411293</c:v>
                </c:pt>
                <c:pt idx="103">
                  <c:v>3.2003788310384786</c:v>
                </c:pt>
                <c:pt idx="104">
                  <c:v>2.6732843092548531</c:v>
                </c:pt>
                <c:pt idx="105">
                  <c:v>12.065093292843944</c:v>
                </c:pt>
                <c:pt idx="106">
                  <c:v>11.572535277314254</c:v>
                </c:pt>
                <c:pt idx="107">
                  <c:v>11.010647507928061</c:v>
                </c:pt>
                <c:pt idx="108">
                  <c:v>10.38062702982541</c:v>
                </c:pt>
                <c:pt idx="109">
                  <c:v>9.6877223375243755</c:v>
                </c:pt>
                <c:pt idx="110">
                  <c:v>8.9416553011471578</c:v>
                </c:pt>
                <c:pt idx="111">
                  <c:v>8.1564761609118115</c:v>
                </c:pt>
                <c:pt idx="112">
                  <c:v>7.3497378335616768</c:v>
                </c:pt>
                <c:pt idx="113">
                  <c:v>6.5410389105077975</c:v>
                </c:pt>
                <c:pt idx="114">
                  <c:v>5.7501680617417676</c:v>
                </c:pt>
                <c:pt idx="115">
                  <c:v>4.9952103442499336</c:v>
                </c:pt>
                <c:pt idx="116">
                  <c:v>4.2909885526612355</c:v>
                </c:pt>
                <c:pt idx="117">
                  <c:v>3.6481041104818135</c:v>
                </c:pt>
                <c:pt idx="118">
                  <c:v>3.0726634258156107</c:v>
                </c:pt>
                <c:pt idx="119">
                  <c:v>2.5666033171419187</c:v>
                </c:pt>
                <c:pt idx="120">
                  <c:v>11.491846383972625</c:v>
                </c:pt>
                <c:pt idx="121">
                  <c:v>11.022691201142925</c:v>
                </c:pt>
                <c:pt idx="122">
                  <c:v>10.48750031831328</c:v>
                </c:pt>
                <c:pt idx="123">
                  <c:v>9.8874139056034096</c:v>
                </c:pt>
                <c:pt idx="124">
                  <c:v>9.2274310866242821</c:v>
                </c:pt>
                <c:pt idx="125">
                  <c:v>8.5168118177887937</c:v>
                </c:pt>
                <c:pt idx="126">
                  <c:v>7.7689387724277514</c:v>
                </c:pt>
                <c:pt idx="127">
                  <c:v>7.0005308782700215</c:v>
                </c:pt>
                <c:pt idx="128">
                  <c:v>6.2302555418885444</c:v>
                </c:pt>
                <c:pt idx="129">
                  <c:v>5.4769612172626516</c:v>
                </c:pt>
                <c:pt idx="130">
                  <c:v>4.757873688867277</c:v>
                </c:pt>
                <c:pt idx="131">
                  <c:v>4.0871114781860447</c:v>
                </c:pt>
                <c:pt idx="132">
                  <c:v>3.474772304932094</c:v>
                </c:pt>
                <c:pt idx="133">
                  <c:v>2.9266724443869405</c:v>
                </c:pt>
                <c:pt idx="134">
                  <c:v>2.4446566912734613</c:v>
                </c:pt>
                <c:pt idx="135">
                  <c:v>10.847596187141237</c:v>
                </c:pt>
                <c:pt idx="136">
                  <c:v>10.40474254966669</c:v>
                </c:pt>
                <c:pt idx="137">
                  <c:v>9.8995552728795211</c:v>
                </c:pt>
                <c:pt idx="138">
                  <c:v>9.3331106072472441</c:v>
                </c:pt>
                <c:pt idx="139">
                  <c:v>8.7101274179904262</c:v>
                </c:pt>
                <c:pt idx="140">
                  <c:v>8.0393465344346033</c:v>
                </c:pt>
                <c:pt idx="141">
                  <c:v>7.3334003771105198</c:v>
                </c:pt>
                <c:pt idx="142">
                  <c:v>6.6080705855062938</c:v>
                </c:pt>
                <c:pt idx="143">
                  <c:v>5.8809780432988008</c:v>
                </c:pt>
                <c:pt idx="144">
                  <c:v>5.169914531781326</c:v>
                </c:pt>
                <c:pt idx="145">
                  <c:v>4.4911401320363522</c:v>
                </c:pt>
                <c:pt idx="146">
                  <c:v>3.8579818599929645</c:v>
                </c:pt>
                <c:pt idx="147">
                  <c:v>3.2799713420059886</c:v>
                </c:pt>
                <c:pt idx="148">
                  <c:v>2.7625987842145459</c:v>
                </c:pt>
                <c:pt idx="149">
                  <c:v>2.3076055593740072</c:v>
                </c:pt>
                <c:pt idx="150">
                  <c:v>10.137211993439823</c:v>
                </c:pt>
                <c:pt idx="151">
                  <c:v>9.7233598249320146</c:v>
                </c:pt>
                <c:pt idx="152">
                  <c:v>9.2512561041785855</c:v>
                </c:pt>
                <c:pt idx="153">
                  <c:v>8.7219066004724741</c:v>
                </c:pt>
                <c:pt idx="154">
                  <c:v>8.1397211513743777</c:v>
                </c:pt>
                <c:pt idx="155">
                  <c:v>7.5128681693457144</c:v>
                </c:pt>
                <c:pt idx="156">
                  <c:v>6.8531528066710257</c:v>
                </c:pt>
                <c:pt idx="157">
                  <c:v>6.175323199465919</c:v>
                </c:pt>
                <c:pt idx="158">
                  <c:v>5.495846280151417</c:v>
                </c:pt>
                <c:pt idx="159">
                  <c:v>4.8313486870720412</c:v>
                </c:pt>
                <c:pt idx="160">
                  <c:v>4.1970256658951195</c:v>
                </c:pt>
                <c:pt idx="161">
                  <c:v>3.6053314768440639</c:v>
                </c:pt>
                <c:pt idx="162">
                  <c:v>3.0651735419259389</c:v>
                </c:pt>
                <c:pt idx="163">
                  <c:v>2.5816825262724303</c:v>
                </c:pt>
                <c:pt idx="164">
                  <c:v>2.1564857641312587</c:v>
                </c:pt>
                <c:pt idx="165">
                  <c:v>9.3701730657246625</c:v>
                </c:pt>
                <c:pt idx="166">
                  <c:v>8.9876352984319272</c:v>
                </c:pt>
                <c:pt idx="167">
                  <c:v>8.5512536215670316</c:v>
                </c:pt>
                <c:pt idx="168">
                  <c:v>8.0619577022164677</c:v>
                </c:pt>
                <c:pt idx="169">
                  <c:v>7.5238237046315248</c:v>
                </c:pt>
                <c:pt idx="170">
                  <c:v>6.9444019728797102</c:v>
                </c:pt>
                <c:pt idx="171">
                  <c:v>6.3346044144997995</c:v>
                </c:pt>
                <c:pt idx="172">
                  <c:v>5.7080632380210758</c:v>
                </c:pt>
                <c:pt idx="173">
                  <c:v>5.0799993944058377</c:v>
                </c:pt>
                <c:pt idx="174">
                  <c:v>4.4657814562843274</c:v>
                </c:pt>
                <c:pt idx="175">
                  <c:v>3.8794549108941867</c:v>
                </c:pt>
                <c:pt idx="176">
                  <c:v>3.3325316585265816</c:v>
                </c:pt>
                <c:pt idx="177">
                  <c:v>2.8332451351429651</c:v>
                </c:pt>
                <c:pt idx="178">
                  <c:v>2.386337790665197</c:v>
                </c:pt>
                <c:pt idx="179">
                  <c:v>1.9933138260063887</c:v>
                </c:pt>
                <c:pt idx="180">
                  <c:v>8.5605028466759965</c:v>
                </c:pt>
                <c:pt idx="181">
                  <c:v>8.2110199051229547</c:v>
                </c:pt>
                <c:pt idx="182">
                  <c:v>7.8123456692431654</c:v>
                </c:pt>
                <c:pt idx="183">
                  <c:v>7.3653294742286786</c:v>
                </c:pt>
                <c:pt idx="184">
                  <c:v>6.8736952657773998</c:v>
                </c:pt>
                <c:pt idx="185">
                  <c:v>6.3443409679116387</c:v>
                </c:pt>
                <c:pt idx="186">
                  <c:v>5.7872355977341892</c:v>
                </c:pt>
                <c:pt idx="187">
                  <c:v>5.2148334139981047</c:v>
                </c:pt>
                <c:pt idx="188">
                  <c:v>4.6410401357469837</c:v>
                </c:pt>
                <c:pt idx="189">
                  <c:v>4.0798963478054304</c:v>
                </c:pt>
                <c:pt idx="190">
                  <c:v>3.5442338765055124</c:v>
                </c:pt>
                <c:pt idx="191">
                  <c:v>3.0445698867407627</c:v>
                </c:pt>
                <c:pt idx="192">
                  <c:v>2.5884263689260405</c:v>
                </c:pt>
                <c:pt idx="193">
                  <c:v>2.1801359811426355</c:v>
                </c:pt>
                <c:pt idx="194">
                  <c:v>1.8210729473358616</c:v>
                </c:pt>
                <c:pt idx="195">
                  <c:v>7.7260044264666634</c:v>
                </c:pt>
                <c:pt idx="196">
                  <c:v>7.4105899231630605</c:v>
                </c:pt>
                <c:pt idx="197">
                  <c:v>7.0507794112932478</c:v>
                </c:pt>
                <c:pt idx="198">
                  <c:v>6.6473394308106473</c:v>
                </c:pt>
                <c:pt idx="199">
                  <c:v>6.2036309082240448</c:v>
                </c:pt>
                <c:pt idx="200">
                  <c:v>5.7258793413206979</c:v>
                </c:pt>
                <c:pt idx="201">
                  <c:v>5.2230819434236073</c:v>
                </c:pt>
                <c:pt idx="202">
                  <c:v>4.7064789021686932</c:v>
                </c:pt>
                <c:pt idx="203">
                  <c:v>4.1886203736400391</c:v>
                </c:pt>
                <c:pt idx="204">
                  <c:v>3.6821782326618235</c:v>
                </c:pt>
                <c:pt idx="205">
                  <c:v>3.1987334282526745</c:v>
                </c:pt>
                <c:pt idx="206">
                  <c:v>2.7477778867604568</c:v>
                </c:pt>
                <c:pt idx="207">
                  <c:v>2.3361003368710782</c:v>
                </c:pt>
                <c:pt idx="208">
                  <c:v>1.9676110787285803</c:v>
                </c:pt>
                <c:pt idx="209">
                  <c:v>1.6435503736207184</c:v>
                </c:pt>
                <c:pt idx="210">
                  <c:v>6.8868241816311908</c:v>
                </c:pt>
                <c:pt idx="211">
                  <c:v>6.6056692522931728</c:v>
                </c:pt>
                <c:pt idx="212">
                  <c:v>6.2849405033603487</c:v>
                </c:pt>
                <c:pt idx="213">
                  <c:v>5.9253212150375942</c:v>
                </c:pt>
                <c:pt idx="214">
                  <c:v>5.5298072579814308</c:v>
                </c:pt>
                <c:pt idx="215">
                  <c:v>5.1039479312004259</c:v>
                </c:pt>
                <c:pt idx="216">
                  <c:v>4.6557631920826275</c:v>
                </c:pt>
                <c:pt idx="217">
                  <c:v>4.1952723457881431</c:v>
                </c:pt>
                <c:pt idx="218">
                  <c:v>3.7336623802647217</c:v>
                </c:pt>
                <c:pt idx="219">
                  <c:v>3.2822287813998399</c:v>
                </c:pt>
                <c:pt idx="220">
                  <c:v>2.8512946030445314</c:v>
                </c:pt>
                <c:pt idx="221">
                  <c:v>2.4493207810583195</c:v>
                </c:pt>
                <c:pt idx="222">
                  <c:v>2.082358668546374</c:v>
                </c:pt>
                <c:pt idx="223">
                  <c:v>1.7538938381414462</c:v>
                </c:pt>
                <c:pt idx="224">
                  <c:v>1.465031836896914</c:v>
                </c:pt>
                <c:pt idx="225">
                  <c:v>6.0635620518242037</c:v>
                </c:pt>
                <c:pt idx="226">
                  <c:v>5.8160168386380695</c:v>
                </c:pt>
                <c:pt idx="227">
                  <c:v>5.5336285244212977</c:v>
                </c:pt>
                <c:pt idx="228">
                  <c:v>5.2169987089551224</c:v>
                </c:pt>
                <c:pt idx="229">
                  <c:v>4.8687651316599139</c:v>
                </c:pt>
                <c:pt idx="230">
                  <c:v>4.4938137193424446</c:v>
                </c:pt>
                <c:pt idx="231">
                  <c:v>4.0992057106800646</c:v>
                </c:pt>
                <c:pt idx="232">
                  <c:v>3.6937626868475193</c:v>
                </c:pt>
                <c:pt idx="233">
                  <c:v>3.2873343251133393</c:v>
                </c:pt>
                <c:pt idx="234">
                  <c:v>2.8898658306661384</c:v>
                </c:pt>
                <c:pt idx="235">
                  <c:v>2.5104462227605411</c:v>
                </c:pt>
                <c:pt idx="236">
                  <c:v>2.156525003263833</c:v>
                </c:pt>
                <c:pt idx="237">
                  <c:v>1.8334301367185906</c:v>
                </c:pt>
                <c:pt idx="238">
                  <c:v>1.5442305247531154</c:v>
                </c:pt>
                <c:pt idx="239">
                  <c:v>1.2898995555333546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0F-449F-B185-36FEEB96F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'Non-competitive'!$AO$20:$AO$34</c:f>
              <c:numCache>
                <c:formatCode>General</c:formatCode>
                <c:ptCount val="15"/>
                <c:pt idx="0">
                  <c:v>15.072543510080587</c:v>
                </c:pt>
                <c:pt idx="1">
                  <c:v>14.457206194395381</c:v>
                </c:pt>
                <c:pt idx="2">
                  <c:v>13.755257386682578</c:v>
                </c:pt>
                <c:pt idx="3">
                  <c:v>12.96819251797773</c:v>
                </c:pt>
                <c:pt idx="4">
                  <c:v>12.102568368246473</c:v>
                </c:pt>
                <c:pt idx="5">
                  <c:v>11.170530165615894</c:v>
                </c:pt>
                <c:pt idx="6">
                  <c:v>10.189630435530567</c:v>
                </c:pt>
                <c:pt idx="7">
                  <c:v>9.1817974876124069</c:v>
                </c:pt>
                <c:pt idx="8">
                  <c:v>8.1715152288324813</c:v>
                </c:pt>
                <c:pt idx="9">
                  <c:v>7.1835050253846049</c:v>
                </c:pt>
                <c:pt idx="10">
                  <c:v>6.240359973044562</c:v>
                </c:pt>
                <c:pt idx="11">
                  <c:v>5.3605977253076809</c:v>
                </c:pt>
                <c:pt idx="12">
                  <c:v>4.5574623088206403</c:v>
                </c:pt>
                <c:pt idx="13">
                  <c:v>3.838582268146089</c:v>
                </c:pt>
                <c:pt idx="14">
                  <c:v>3.2063772100033203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3A-48C5-84FD-4F03C0EE7AC2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'Non-competitive'!$AP$20:$AP$34</c:f>
              <c:numCache>
                <c:formatCode>General</c:formatCode>
                <c:ptCount val="15"/>
                <c:pt idx="0">
                  <c:v>14.148049193030497</c:v>
                </c:pt>
                <c:pt idx="1">
                  <c:v>13.570454402423383</c:v>
                </c:pt>
                <c:pt idx="2">
                  <c:v>12.911560549778818</c:v>
                </c:pt>
                <c:pt idx="3">
                  <c:v>12.172771341899281</c:v>
                </c:pt>
                <c:pt idx="4">
                  <c:v>11.360241390011449</c:v>
                </c:pt>
                <c:pt idx="5">
                  <c:v>10.485370978671655</c:v>
                </c:pt>
                <c:pt idx="6">
                  <c:v>9.5646360260476335</c:v>
                </c:pt>
                <c:pt idx="7">
                  <c:v>8.618619839996045</c:v>
                </c:pt>
                <c:pt idx="8">
                  <c:v>7.6703045747918148</c:v>
                </c:pt>
                <c:pt idx="9">
                  <c:v>6.742895279058299</c:v>
                </c:pt>
                <c:pt idx="10">
                  <c:v>5.8575992712712948</c:v>
                </c:pt>
                <c:pt idx="11">
                  <c:v>5.0317984002485696</c:v>
                </c:pt>
                <c:pt idx="12">
                  <c:v>4.2779243528109756</c:v>
                </c:pt>
                <c:pt idx="13">
                  <c:v>3.6031377666883966</c:v>
                </c:pt>
                <c:pt idx="14">
                  <c:v>3.0097098388337189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3A-48C5-84FD-4F03C0EE7AC2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'Non-competitive'!$AQ$20:$AQ$34</c:f>
              <c:numCache>
                <c:formatCode>General</c:formatCode>
                <c:ptCount val="15"/>
                <c:pt idx="0">
                  <c:v>13.934378329048327</c:v>
                </c:pt>
                <c:pt idx="1">
                  <c:v>13.365506661767743</c:v>
                </c:pt>
                <c:pt idx="2">
                  <c:v>12.716563751252814</c:v>
                </c:pt>
                <c:pt idx="3">
                  <c:v>11.988932104828892</c:v>
                </c:pt>
                <c:pt idx="4">
                  <c:v>11.188673383727902</c:v>
                </c:pt>
                <c:pt idx="5">
                  <c:v>10.327015699748113</c:v>
                </c:pt>
                <c:pt idx="6">
                  <c:v>9.4201861435601355</c:v>
                </c:pt>
                <c:pt idx="7">
                  <c:v>8.4884571636849522</c:v>
                </c:pt>
                <c:pt idx="8">
                  <c:v>7.5544638264920758</c:v>
                </c:pt>
                <c:pt idx="9">
                  <c:v>6.6410607264383215</c:v>
                </c:pt>
                <c:pt idx="10">
                  <c:v>5.7691348985455884</c:v>
                </c:pt>
                <c:pt idx="11">
                  <c:v>4.9558056823200189</c:v>
                </c:pt>
                <c:pt idx="12">
                  <c:v>4.2133170150752699</c:v>
                </c:pt>
                <c:pt idx="13">
                  <c:v>3.5487213910346878</c:v>
                </c:pt>
                <c:pt idx="14">
                  <c:v>2.9642557064070356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93A-48C5-84FD-4F03C0EE7AC2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'Non-competitive'!$AR$20:$AR$34</c:f>
              <c:numCache>
                <c:formatCode>General</c:formatCode>
                <c:ptCount val="15"/>
                <c:pt idx="0">
                  <c:v>13.676197423712379</c:v>
                </c:pt>
                <c:pt idx="1">
                  <c:v>13.117866004343124</c:v>
                </c:pt>
                <c:pt idx="2">
                  <c:v>12.480946928992685</c:v>
                </c:pt>
                <c:pt idx="3">
                  <c:v>11.76679708942004</c:v>
                </c:pt>
                <c:pt idx="4">
                  <c:v>10.981365834334245</c:v>
                </c:pt>
                <c:pt idx="5">
                  <c:v>10.135673237255807</c:v>
                </c:pt>
                <c:pt idx="6">
                  <c:v>9.2456457277952353</c:v>
                </c:pt>
                <c:pt idx="7">
                  <c:v>8.3311801396459995</c:v>
                </c:pt>
                <c:pt idx="8">
                  <c:v>7.414492148962303</c:v>
                </c:pt>
                <c:pt idx="9">
                  <c:v>6.518012892494518</c:v>
                </c:pt>
                <c:pt idx="10">
                  <c:v>5.6622424031691239</c:v>
                </c:pt>
                <c:pt idx="11">
                  <c:v>4.8639828275419825</c:v>
                </c:pt>
                <c:pt idx="12">
                  <c:v>4.1352512430880255</c:v>
                </c:pt>
                <c:pt idx="13">
                  <c:v>3.4829694730167593</c:v>
                </c:pt>
                <c:pt idx="14">
                  <c:v>2.9093329675624893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93A-48C5-84FD-4F03C0EE7AC2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'Non-competitive'!$AS$20:$AS$34</c:f>
              <c:numCache>
                <c:formatCode>General</c:formatCode>
                <c:ptCount val="15"/>
                <c:pt idx="0">
                  <c:v>13.36662079806095</c:v>
                </c:pt>
                <c:pt idx="1">
                  <c:v>12.820927859363513</c:v>
                </c:pt>
                <c:pt idx="2">
                  <c:v>12.198426187626897</c:v>
                </c:pt>
                <c:pt idx="3">
                  <c:v>11.500441959787896</c:v>
                </c:pt>
                <c:pt idx="4">
                  <c:v>10.73278985413212</c:v>
                </c:pt>
                <c:pt idx="5">
                  <c:v>9.9062404920064022</c:v>
                </c:pt>
                <c:pt idx="6">
                  <c:v>9.0363597897744281</c:v>
                </c:pt>
                <c:pt idx="7">
                  <c:v>8.1425941931712877</c:v>
                </c:pt>
                <c:pt idx="8">
                  <c:v>7.2466565006983368</c:v>
                </c:pt>
                <c:pt idx="9">
                  <c:v>6.3704700942520498</c:v>
                </c:pt>
                <c:pt idx="10">
                  <c:v>5.534070964684747</c:v>
                </c:pt>
                <c:pt idx="11">
                  <c:v>4.7538809224344876</c:v>
                </c:pt>
                <c:pt idx="12">
                  <c:v>4.0416450244591218</c:v>
                </c:pt>
                <c:pt idx="13">
                  <c:v>3.4041284104540068</c:v>
                </c:pt>
                <c:pt idx="14">
                  <c:v>2.8434768340854424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93A-48C5-84FD-4F03C0EE7AC2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'Non-competitive'!$AT$20:$AT$34</c:f>
              <c:numCache>
                <c:formatCode>General</c:formatCode>
                <c:ptCount val="15"/>
                <c:pt idx="0">
                  <c:v>12.99881664268878</c:v>
                </c:pt>
                <c:pt idx="1">
                  <c:v>12.468139326372077</c:v>
                </c:pt>
                <c:pt idx="2">
                  <c:v>11.862766793334757</c:v>
                </c:pt>
                <c:pt idx="3">
                  <c:v>11.183988728613713</c:v>
                </c:pt>
                <c:pt idx="4">
                  <c:v>10.437459810232117</c:v>
                </c:pt>
                <c:pt idx="5">
                  <c:v>9.6336542884982919</c:v>
                </c:pt>
                <c:pt idx="6">
                  <c:v>8.7877097584516903</c:v>
                </c:pt>
                <c:pt idx="7">
                  <c:v>7.9185375654713273</c:v>
                </c:pt>
                <c:pt idx="8">
                  <c:v>7.0472530453464621</c:v>
                </c:pt>
                <c:pt idx="9">
                  <c:v>6.1951763227193117</c:v>
                </c:pt>
                <c:pt idx="10">
                  <c:v>5.3817920658002381</c:v>
                </c:pt>
                <c:pt idx="11">
                  <c:v>4.6230702123955281</c:v>
                </c:pt>
                <c:pt idx="12">
                  <c:v>3.9304326352551913</c:v>
                </c:pt>
                <c:pt idx="13">
                  <c:v>3.3104583203316724</c:v>
                </c:pt>
                <c:pt idx="14">
                  <c:v>2.7652339774142298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93A-48C5-84FD-4F03C0EE7AC2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'Non-competitive'!$AU$20:$AU$34</c:f>
              <c:numCache>
                <c:formatCode>General</c:formatCode>
                <c:ptCount val="15"/>
                <c:pt idx="0">
                  <c:v>12.566579484270278</c:v>
                </c:pt>
                <c:pt idx="1">
                  <c:v>12.053548270791016</c:v>
                </c:pt>
                <c:pt idx="2">
                  <c:v>11.468305608853294</c:v>
                </c:pt>
                <c:pt idx="3">
                  <c:v>10.812098298836821</c:v>
                </c:pt>
                <c:pt idx="4">
                  <c:v>10.090392989190409</c:v>
                </c:pt>
                <c:pt idx="5">
                  <c:v>9.3133156400422603</c:v>
                </c:pt>
                <c:pt idx="6">
                  <c:v>8.4955004905306684</c:v>
                </c:pt>
                <c:pt idx="7">
                  <c:v>7.6552300452398923</c:v>
                </c:pt>
                <c:pt idx="8">
                  <c:v>6.81291751198928</c:v>
                </c:pt>
                <c:pt idx="9">
                  <c:v>5.9891740778042024</c:v>
                </c:pt>
                <c:pt idx="10">
                  <c:v>5.2028365059470936</c:v>
                </c:pt>
                <c:pt idx="11">
                  <c:v>4.4693437012289152</c:v>
                </c:pt>
                <c:pt idx="12">
                  <c:v>3.7997377358411293</c:v>
                </c:pt>
                <c:pt idx="13">
                  <c:v>3.2003788310384786</c:v>
                </c:pt>
                <c:pt idx="14">
                  <c:v>2.6732843092548531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93A-48C5-84FD-4F03C0EE7AC2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'Non-competitive'!$AV$20:$AV$34</c:f>
              <c:numCache>
                <c:formatCode>General</c:formatCode>
                <c:ptCount val="15"/>
                <c:pt idx="0">
                  <c:v>12.065093292843944</c:v>
                </c:pt>
                <c:pt idx="1">
                  <c:v>11.572535277314254</c:v>
                </c:pt>
                <c:pt idx="2">
                  <c:v>11.010647507928061</c:v>
                </c:pt>
                <c:pt idx="3">
                  <c:v>10.38062702982541</c:v>
                </c:pt>
                <c:pt idx="4">
                  <c:v>9.6877223375243755</c:v>
                </c:pt>
                <c:pt idx="5">
                  <c:v>8.9416553011471578</c:v>
                </c:pt>
                <c:pt idx="6">
                  <c:v>8.1564761609118115</c:v>
                </c:pt>
                <c:pt idx="7">
                  <c:v>7.3497378335616768</c:v>
                </c:pt>
                <c:pt idx="8">
                  <c:v>6.5410389105077975</c:v>
                </c:pt>
                <c:pt idx="9">
                  <c:v>5.7501680617417676</c:v>
                </c:pt>
                <c:pt idx="10">
                  <c:v>4.9952103442499336</c:v>
                </c:pt>
                <c:pt idx="11">
                  <c:v>4.2909885526612355</c:v>
                </c:pt>
                <c:pt idx="12">
                  <c:v>3.6481041104818135</c:v>
                </c:pt>
                <c:pt idx="13">
                  <c:v>3.0726634258156107</c:v>
                </c:pt>
                <c:pt idx="14">
                  <c:v>2.5666033171419187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93A-48C5-84FD-4F03C0EE7AC2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'Non-competitive'!$AW$20:$AW$34</c:f>
              <c:numCache>
                <c:formatCode>General</c:formatCode>
                <c:ptCount val="15"/>
                <c:pt idx="0">
                  <c:v>11.491846383972625</c:v>
                </c:pt>
                <c:pt idx="1">
                  <c:v>11.022691201142925</c:v>
                </c:pt>
                <c:pt idx="2">
                  <c:v>10.48750031831328</c:v>
                </c:pt>
                <c:pt idx="3">
                  <c:v>9.8874139056034096</c:v>
                </c:pt>
                <c:pt idx="4">
                  <c:v>9.2274310866242821</c:v>
                </c:pt>
                <c:pt idx="5">
                  <c:v>8.5168118177887937</c:v>
                </c:pt>
                <c:pt idx="6">
                  <c:v>7.7689387724277514</c:v>
                </c:pt>
                <c:pt idx="7">
                  <c:v>7.0005308782700215</c:v>
                </c:pt>
                <c:pt idx="8">
                  <c:v>6.2302555418885444</c:v>
                </c:pt>
                <c:pt idx="9">
                  <c:v>5.4769612172626516</c:v>
                </c:pt>
                <c:pt idx="10">
                  <c:v>4.757873688867277</c:v>
                </c:pt>
                <c:pt idx="11">
                  <c:v>4.0871114781860447</c:v>
                </c:pt>
                <c:pt idx="12">
                  <c:v>3.474772304932094</c:v>
                </c:pt>
                <c:pt idx="13">
                  <c:v>2.9266724443869405</c:v>
                </c:pt>
                <c:pt idx="14">
                  <c:v>2.4446566912734613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93A-48C5-84FD-4F03C0EE7AC2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'Non-competitive'!$AX$20:$AX$34</c:f>
              <c:numCache>
                <c:formatCode>General</c:formatCode>
                <c:ptCount val="15"/>
                <c:pt idx="0">
                  <c:v>10.847596187141237</c:v>
                </c:pt>
                <c:pt idx="1">
                  <c:v>10.40474254966669</c:v>
                </c:pt>
                <c:pt idx="2">
                  <c:v>9.8995552728795211</c:v>
                </c:pt>
                <c:pt idx="3">
                  <c:v>9.3331106072472441</c:v>
                </c:pt>
                <c:pt idx="4">
                  <c:v>8.7101274179904262</c:v>
                </c:pt>
                <c:pt idx="5">
                  <c:v>8.0393465344346033</c:v>
                </c:pt>
                <c:pt idx="6">
                  <c:v>7.3334003771105198</c:v>
                </c:pt>
                <c:pt idx="7">
                  <c:v>6.6080705855062938</c:v>
                </c:pt>
                <c:pt idx="8">
                  <c:v>5.8809780432988008</c:v>
                </c:pt>
                <c:pt idx="9">
                  <c:v>5.169914531781326</c:v>
                </c:pt>
                <c:pt idx="10">
                  <c:v>4.4911401320363522</c:v>
                </c:pt>
                <c:pt idx="11">
                  <c:v>3.8579818599929645</c:v>
                </c:pt>
                <c:pt idx="12">
                  <c:v>3.2799713420059886</c:v>
                </c:pt>
                <c:pt idx="13">
                  <c:v>2.7625987842145459</c:v>
                </c:pt>
                <c:pt idx="14">
                  <c:v>2.3076055593740072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793A-48C5-84FD-4F03C0EE7AC2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'Non-competitive'!$AY$20:$AY$34</c:f>
              <c:numCache>
                <c:formatCode>General</c:formatCode>
                <c:ptCount val="15"/>
                <c:pt idx="0">
                  <c:v>10.137211993439823</c:v>
                </c:pt>
                <c:pt idx="1">
                  <c:v>9.7233598249320146</c:v>
                </c:pt>
                <c:pt idx="2">
                  <c:v>9.2512561041785855</c:v>
                </c:pt>
                <c:pt idx="3">
                  <c:v>8.7219066004724741</c:v>
                </c:pt>
                <c:pt idx="4">
                  <c:v>8.1397211513743777</c:v>
                </c:pt>
                <c:pt idx="5">
                  <c:v>7.5128681693457144</c:v>
                </c:pt>
                <c:pt idx="6">
                  <c:v>6.8531528066710257</c:v>
                </c:pt>
                <c:pt idx="7">
                  <c:v>6.175323199465919</c:v>
                </c:pt>
                <c:pt idx="8">
                  <c:v>5.495846280151417</c:v>
                </c:pt>
                <c:pt idx="9">
                  <c:v>4.8313486870720412</c:v>
                </c:pt>
                <c:pt idx="10">
                  <c:v>4.1970256658951195</c:v>
                </c:pt>
                <c:pt idx="11">
                  <c:v>3.6053314768440639</c:v>
                </c:pt>
                <c:pt idx="12">
                  <c:v>3.0651735419259389</c:v>
                </c:pt>
                <c:pt idx="13">
                  <c:v>2.5816825262724303</c:v>
                </c:pt>
                <c:pt idx="14">
                  <c:v>2.1564857641312587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793A-48C5-84FD-4F03C0EE7AC2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'Non-competitive'!$AZ$20:$AZ$34</c:f>
              <c:numCache>
                <c:formatCode>General</c:formatCode>
                <c:ptCount val="15"/>
                <c:pt idx="0">
                  <c:v>9.3701730657246625</c:v>
                </c:pt>
                <c:pt idx="1">
                  <c:v>8.9876352984319272</c:v>
                </c:pt>
                <c:pt idx="2">
                  <c:v>8.5512536215670316</c:v>
                </c:pt>
                <c:pt idx="3">
                  <c:v>8.0619577022164677</c:v>
                </c:pt>
                <c:pt idx="4">
                  <c:v>7.5238237046315248</c:v>
                </c:pt>
                <c:pt idx="5">
                  <c:v>6.9444019728797102</c:v>
                </c:pt>
                <c:pt idx="6">
                  <c:v>6.3346044144997995</c:v>
                </c:pt>
                <c:pt idx="7">
                  <c:v>5.7080632380210758</c:v>
                </c:pt>
                <c:pt idx="8">
                  <c:v>5.0799993944058377</c:v>
                </c:pt>
                <c:pt idx="9">
                  <c:v>4.4657814562843274</c:v>
                </c:pt>
                <c:pt idx="10">
                  <c:v>3.8794549108941867</c:v>
                </c:pt>
                <c:pt idx="11">
                  <c:v>3.3325316585265816</c:v>
                </c:pt>
                <c:pt idx="12">
                  <c:v>2.8332451351429651</c:v>
                </c:pt>
                <c:pt idx="13">
                  <c:v>2.386337790665197</c:v>
                </c:pt>
                <c:pt idx="14">
                  <c:v>1.9933138260063887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793A-48C5-84FD-4F03C0EE7AC2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'Non-competitive'!$BA$20:$BA$34</c:f>
              <c:numCache>
                <c:formatCode>General</c:formatCode>
                <c:ptCount val="15"/>
                <c:pt idx="0">
                  <c:v>8.5605028466759965</c:v>
                </c:pt>
                <c:pt idx="1">
                  <c:v>8.2110199051229547</c:v>
                </c:pt>
                <c:pt idx="2">
                  <c:v>7.8123456692431654</c:v>
                </c:pt>
                <c:pt idx="3">
                  <c:v>7.3653294742286786</c:v>
                </c:pt>
                <c:pt idx="4">
                  <c:v>6.8736952657773998</c:v>
                </c:pt>
                <c:pt idx="5">
                  <c:v>6.3443409679116387</c:v>
                </c:pt>
                <c:pt idx="6">
                  <c:v>5.7872355977341892</c:v>
                </c:pt>
                <c:pt idx="7">
                  <c:v>5.2148334139981047</c:v>
                </c:pt>
                <c:pt idx="8">
                  <c:v>4.6410401357469837</c:v>
                </c:pt>
                <c:pt idx="9">
                  <c:v>4.0798963478054304</c:v>
                </c:pt>
                <c:pt idx="10">
                  <c:v>3.5442338765055124</c:v>
                </c:pt>
                <c:pt idx="11">
                  <c:v>3.0445698867407627</c:v>
                </c:pt>
                <c:pt idx="12">
                  <c:v>2.5884263689260405</c:v>
                </c:pt>
                <c:pt idx="13">
                  <c:v>2.1801359811426355</c:v>
                </c:pt>
                <c:pt idx="14">
                  <c:v>1.8210729473358616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793A-48C5-84FD-4F03C0EE7AC2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'Non-competitive'!$BB$20:$BB$34</c:f>
              <c:numCache>
                <c:formatCode>General</c:formatCode>
                <c:ptCount val="15"/>
                <c:pt idx="0">
                  <c:v>7.7260044264666634</c:v>
                </c:pt>
                <c:pt idx="1">
                  <c:v>7.4105899231630605</c:v>
                </c:pt>
                <c:pt idx="2">
                  <c:v>7.0507794112932478</c:v>
                </c:pt>
                <c:pt idx="3">
                  <c:v>6.6473394308106473</c:v>
                </c:pt>
                <c:pt idx="4">
                  <c:v>6.2036309082240448</c:v>
                </c:pt>
                <c:pt idx="5">
                  <c:v>5.7258793413206979</c:v>
                </c:pt>
                <c:pt idx="6">
                  <c:v>5.2230819434236073</c:v>
                </c:pt>
                <c:pt idx="7">
                  <c:v>4.7064789021686932</c:v>
                </c:pt>
                <c:pt idx="8">
                  <c:v>4.1886203736400391</c:v>
                </c:pt>
                <c:pt idx="9">
                  <c:v>3.6821782326618235</c:v>
                </c:pt>
                <c:pt idx="10">
                  <c:v>3.1987334282526745</c:v>
                </c:pt>
                <c:pt idx="11">
                  <c:v>2.7477778867604568</c:v>
                </c:pt>
                <c:pt idx="12">
                  <c:v>2.3361003368710782</c:v>
                </c:pt>
                <c:pt idx="13">
                  <c:v>1.9676110787285803</c:v>
                </c:pt>
                <c:pt idx="14">
                  <c:v>1.6435503736207184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793A-48C5-84FD-4F03C0EE7AC2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'Non-competitive'!$BC$20:$BC$34</c:f>
              <c:numCache>
                <c:formatCode>General</c:formatCode>
                <c:ptCount val="15"/>
                <c:pt idx="0">
                  <c:v>6.8868241816311908</c:v>
                </c:pt>
                <c:pt idx="1">
                  <c:v>6.6056692522931728</c:v>
                </c:pt>
                <c:pt idx="2">
                  <c:v>6.2849405033603487</c:v>
                </c:pt>
                <c:pt idx="3">
                  <c:v>5.9253212150375942</c:v>
                </c:pt>
                <c:pt idx="4">
                  <c:v>5.5298072579814308</c:v>
                </c:pt>
                <c:pt idx="5">
                  <c:v>5.1039479312004259</c:v>
                </c:pt>
                <c:pt idx="6">
                  <c:v>4.6557631920826275</c:v>
                </c:pt>
                <c:pt idx="7">
                  <c:v>4.1952723457881431</c:v>
                </c:pt>
                <c:pt idx="8">
                  <c:v>3.7336623802647217</c:v>
                </c:pt>
                <c:pt idx="9">
                  <c:v>3.2822287813998399</c:v>
                </c:pt>
                <c:pt idx="10">
                  <c:v>2.8512946030445314</c:v>
                </c:pt>
                <c:pt idx="11">
                  <c:v>2.4493207810583195</c:v>
                </c:pt>
                <c:pt idx="12">
                  <c:v>2.082358668546374</c:v>
                </c:pt>
                <c:pt idx="13">
                  <c:v>1.7538938381414462</c:v>
                </c:pt>
                <c:pt idx="14">
                  <c:v>1.465031836896914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793A-48C5-84FD-4F03C0EE7AC2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'Non-competitive'!$BD$20:$BD$34</c:f>
              <c:numCache>
                <c:formatCode>General</c:formatCode>
                <c:ptCount val="15"/>
                <c:pt idx="0">
                  <c:v>6.0635620518242037</c:v>
                </c:pt>
                <c:pt idx="1">
                  <c:v>5.8160168386380695</c:v>
                </c:pt>
                <c:pt idx="2">
                  <c:v>5.5336285244212977</c:v>
                </c:pt>
                <c:pt idx="3">
                  <c:v>5.2169987089551224</c:v>
                </c:pt>
                <c:pt idx="4">
                  <c:v>4.8687651316599139</c:v>
                </c:pt>
                <c:pt idx="5">
                  <c:v>4.4938137193424446</c:v>
                </c:pt>
                <c:pt idx="6">
                  <c:v>4.0992057106800646</c:v>
                </c:pt>
                <c:pt idx="7">
                  <c:v>3.6937626868475193</c:v>
                </c:pt>
                <c:pt idx="8">
                  <c:v>3.2873343251133393</c:v>
                </c:pt>
                <c:pt idx="9">
                  <c:v>2.8898658306661384</c:v>
                </c:pt>
                <c:pt idx="10">
                  <c:v>2.5104462227605411</c:v>
                </c:pt>
                <c:pt idx="11">
                  <c:v>2.156525003263833</c:v>
                </c:pt>
                <c:pt idx="12">
                  <c:v>1.8334301367185906</c:v>
                </c:pt>
                <c:pt idx="13">
                  <c:v>1.5442305247531154</c:v>
                </c:pt>
                <c:pt idx="14">
                  <c:v>1.2898995555333546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793A-48C5-84FD-4F03C0EE7AC2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'Non-competitive'!$BE$20:$BE$34</c:f>
              <c:numCache>
                <c:formatCode>General</c:formatCode>
                <c:ptCount val="15"/>
                <c:pt idx="0">
                  <c:v>13.636363636363631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12.056514913657766</c:v>
                </c:pt>
                <c:pt idx="5">
                  <c:v>11.492704826038159</c:v>
                </c:pt>
                <c:pt idx="6">
                  <c:v>10.858001237076961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8.5957025422089295</c:v>
                </c:pt>
                <c:pt idx="10">
                  <c:v>7.7666984258113709</c:v>
                </c:pt>
                <c:pt idx="11">
                  <c:v>6.931117387333301</c:v>
                </c:pt>
                <c:pt idx="12">
                  <c:v>6.109503010449167</c:v>
                </c:pt>
                <c:pt idx="13">
                  <c:v>5.3210558298418222</c:v>
                </c:pt>
                <c:pt idx="14">
                  <c:v>4.5819200275316785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793A-48C5-84FD-4F03C0EE7AC2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'Non-competitive'!$BF$20:$BF$34</c:f>
              <c:numCache>
                <c:formatCode>General</c:formatCode>
                <c:ptCount val="15"/>
                <c:pt idx="0">
                  <c:v>13.229483335473507</c:v>
                </c:pt>
                <c:pt idx="1">
                  <c:v>12.850289150718007</c:v>
                </c:pt>
                <c:pt idx="2">
                  <c:v>12.405807501065595</c:v>
                </c:pt>
                <c:pt idx="3">
                  <c:v>11.891653528026701</c:v>
                </c:pt>
                <c:pt idx="4">
                  <c:v>11.305940522438981</c:v>
                </c:pt>
                <c:pt idx="5">
                  <c:v>10.650230757945636</c:v>
                </c:pt>
                <c:pt idx="6">
                  <c:v>9.9303206989454864</c:v>
                </c:pt>
                <c:pt idx="7">
                  <c:v>9.1566340626958276</c:v>
                </c:pt>
                <c:pt idx="8">
                  <c:v>8.344015162968498</c:v>
                </c:pt>
                <c:pt idx="9">
                  <c:v>7.5108170856996024</c:v>
                </c:pt>
                <c:pt idx="10">
                  <c:v>6.6773519204436456</c:v>
                </c:pt>
                <c:pt idx="11">
                  <c:v>5.8639576551556321</c:v>
                </c:pt>
                <c:pt idx="12">
                  <c:v>5.0890598792798167</c:v>
                </c:pt>
                <c:pt idx="13">
                  <c:v>4.3676081630361505</c:v>
                </c:pt>
                <c:pt idx="14">
                  <c:v>3.7101460529194172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793A-48C5-84FD-4F03C0EE7AC2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'Non-competitive'!$BG$20:$BG$34</c:f>
              <c:numCache>
                <c:formatCode>General</c:formatCode>
                <c:ptCount val="15"/>
                <c:pt idx="0">
                  <c:v>13.131529059732367</c:v>
                </c:pt>
                <c:pt idx="1">
                  <c:v>12.734947730397778</c:v>
                </c:pt>
                <c:pt idx="2">
                  <c:v>12.271681079064933</c:v>
                </c:pt>
                <c:pt idx="3">
                  <c:v>11.737933957260276</c:v>
                </c:pt>
                <c:pt idx="4">
                  <c:v>11.132675258500237</c:v>
                </c:pt>
                <c:pt idx="5">
                  <c:v>10.45856419089974</c:v>
                </c:pt>
                <c:pt idx="6">
                  <c:v>9.722650938693647</c:v>
                </c:pt>
                <c:pt idx="7">
                  <c:v>8.9366229589646355</c:v>
                </c:pt>
                <c:pt idx="8">
                  <c:v>8.1164088418431639</c:v>
                </c:pt>
                <c:pt idx="9">
                  <c:v>7.2810763010472588</c:v>
                </c:pt>
                <c:pt idx="10">
                  <c:v>6.4511447347411348</c:v>
                </c:pt>
                <c:pt idx="11">
                  <c:v>5.6466104734594706</c:v>
                </c:pt>
                <c:pt idx="12">
                  <c:v>4.8850767168043854</c:v>
                </c:pt>
                <c:pt idx="13">
                  <c:v>4.1803454854312205</c:v>
                </c:pt>
                <c:pt idx="14">
                  <c:v>3.5416824728264564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793A-48C5-84FD-4F03C0EE7AC2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'Non-competitive'!$BH$20:$BH$34</c:f>
              <c:numCache>
                <c:formatCode>General</c:formatCode>
                <c:ptCount val="15"/>
                <c:pt idx="0">
                  <c:v>13.011107350435086</c:v>
                </c:pt>
                <c:pt idx="1">
                  <c:v>12.593650372807305</c:v>
                </c:pt>
                <c:pt idx="2">
                  <c:v>12.108047127935007</c:v>
                </c:pt>
                <c:pt idx="3">
                  <c:v>11.551284297911911</c:v>
                </c:pt>
                <c:pt idx="4">
                  <c:v>10.923421383798091</c:v>
                </c:pt>
                <c:pt idx="5">
                  <c:v>10.228468766310893</c:v>
                </c:pt>
                <c:pt idx="6">
                  <c:v>9.4749670771940977</c:v>
                </c:pt>
                <c:pt idx="7">
                  <c:v>8.6760433268516675</c:v>
                </c:pt>
                <c:pt idx="8">
                  <c:v>7.8487868595730657</c:v>
                </c:pt>
                <c:pt idx="9">
                  <c:v>7.0129367668991893</c:v>
                </c:pt>
                <c:pt idx="10">
                  <c:v>6.1890628305458018</c:v>
                </c:pt>
                <c:pt idx="11">
                  <c:v>5.3965806179659337</c:v>
                </c:pt>
                <c:pt idx="12">
                  <c:v>4.651996122499888</c:v>
                </c:pt>
                <c:pt idx="13">
                  <c:v>3.9676998914714923</c:v>
                </c:pt>
                <c:pt idx="14">
                  <c:v>3.3514611398555374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793A-48C5-84FD-4F03C0EE7AC2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'Non-competitive'!$BI$20:$BI$34</c:f>
              <c:numCache>
                <c:formatCode>General</c:formatCode>
                <c:ptCount val="15"/>
                <c:pt idx="0">
                  <c:v>12.863650909596135</c:v>
                </c:pt>
                <c:pt idx="1">
                  <c:v>12.421377597399996</c:v>
                </c:pt>
                <c:pt idx="2">
                  <c:v>11.909540786136496</c:v>
                </c:pt>
                <c:pt idx="3">
                  <c:v>11.326157014421755</c:v>
                </c:pt>
                <c:pt idx="4">
                  <c:v>10.672662258177567</c:v>
                </c:pt>
                <c:pt idx="5">
                  <c:v>9.9547060078987872</c:v>
                </c:pt>
                <c:pt idx="6">
                  <c:v>9.1825607021848228</c:v>
                </c:pt>
                <c:pt idx="7">
                  <c:v>8.3709370648423036</c:v>
                </c:pt>
                <c:pt idx="8">
                  <c:v>7.5380952660151577</c:v>
                </c:pt>
                <c:pt idx="9">
                  <c:v>6.7043128673042691</c:v>
                </c:pt>
                <c:pt idx="10">
                  <c:v>5.8899586332103793</c:v>
                </c:pt>
                <c:pt idx="11">
                  <c:v>5.113548060505801</c:v>
                </c:pt>
                <c:pt idx="12">
                  <c:v>4.3901625438930338</c:v>
                </c:pt>
                <c:pt idx="13">
                  <c:v>3.7304965161168209</c:v>
                </c:pt>
                <c:pt idx="14">
                  <c:v>3.1406110611900919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793A-48C5-84FD-4F03C0EE7AC2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'Non-competitive'!$BJ$20:$BJ$34</c:f>
              <c:numCache>
                <c:formatCode>General</c:formatCode>
                <c:ptCount val="15"/>
                <c:pt idx="0">
                  <c:v>12.683964790899816</c:v>
                </c:pt>
                <c:pt idx="1">
                  <c:v>12.212553075630407</c:v>
                </c:pt>
                <c:pt idx="2">
                  <c:v>11.670377128416446</c:v>
                </c:pt>
                <c:pt idx="3">
                  <c:v>11.056794529234148</c:v>
                </c:pt>
                <c:pt idx="4">
                  <c:v>10.374951753980362</c:v>
                </c:pt>
                <c:pt idx="5">
                  <c:v>9.6324431800662129</c:v>
                </c:pt>
                <c:pt idx="6">
                  <c:v>8.8414898601155656</c:v>
                </c:pt>
                <c:pt idx="7">
                  <c:v>8.0184603686702793</c:v>
                </c:pt>
                <c:pt idx="8">
                  <c:v>7.1826898092856775</c:v>
                </c:pt>
                <c:pt idx="9">
                  <c:v>6.3547402181714467</c:v>
                </c:pt>
                <c:pt idx="10">
                  <c:v>5.5544172212633773</c:v>
                </c:pt>
                <c:pt idx="11">
                  <c:v>4.7989378149166351</c:v>
                </c:pt>
                <c:pt idx="12">
                  <c:v>4.1015941914933034</c:v>
                </c:pt>
                <c:pt idx="13">
                  <c:v>3.4711027516513022</c:v>
                </c:pt>
                <c:pt idx="14">
                  <c:v>2.9116367385893978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793A-48C5-84FD-4F03C0EE7AC2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'Non-competitive'!$BK$20:$BK$34</c:f>
              <c:numCache>
                <c:formatCode>General</c:formatCode>
                <c:ptCount val="15"/>
                <c:pt idx="0">
                  <c:v>12.466295229202256</c:v>
                </c:pt>
                <c:pt idx="1">
                  <c:v>11.961193031720541</c:v>
                </c:pt>
                <c:pt idx="2">
                  <c:v>11.38459968419704</c:v>
                </c:pt>
                <c:pt idx="3">
                  <c:v>10.737588345917187</c:v>
                </c:pt>
                <c:pt idx="4">
                  <c:v>10.025383177696218</c:v>
                </c:pt>
                <c:pt idx="5">
                  <c:v>9.257815129665973</c:v>
                </c:pt>
                <c:pt idx="6">
                  <c:v>8.4492005989081775</c:v>
                </c:pt>
                <c:pt idx="7">
                  <c:v>7.6175198569616844</c:v>
                </c:pt>
                <c:pt idx="8">
                  <c:v>6.7829380938113442</c:v>
                </c:pt>
                <c:pt idx="9">
                  <c:v>5.965901700491731</c:v>
                </c:pt>
                <c:pt idx="10">
                  <c:v>5.1851782068116563</c:v>
                </c:pt>
                <c:pt idx="11">
                  <c:v>4.4562269789973694</c:v>
                </c:pt>
                <c:pt idx="12">
                  <c:v>3.7901802992623943</c:v>
                </c:pt>
                <c:pt idx="13">
                  <c:v>3.1935317195219377</c:v>
                </c:pt>
                <c:pt idx="14">
                  <c:v>2.6684490653805009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793A-48C5-84FD-4F03C0EE7AC2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'Non-competitive'!$BL$20:$BL$34</c:f>
              <c:numCache>
                <c:formatCode>General</c:formatCode>
                <c:ptCount val="15"/>
                <c:pt idx="0">
                  <c:v>12.204493536800637</c:v>
                </c:pt>
                <c:pt idx="1">
                  <c:v>11.661178537307874</c:v>
                </c:pt>
                <c:pt idx="2">
                  <c:v>11.046475069805222</c:v>
                </c:pt>
                <c:pt idx="3">
                  <c:v>10.363596141287701</c:v>
                </c:pt>
                <c:pt idx="4">
                  <c:v>9.6202098408271493</c:v>
                </c:pt>
                <c:pt idx="5">
                  <c:v>8.8286087955368817</c:v>
                </c:pt>
                <c:pt idx="6">
                  <c:v>8.0052197496564759</c:v>
                </c:pt>
                <c:pt idx="7">
                  <c:v>7.1694120524699487</c:v>
                </c:pt>
                <c:pt idx="8">
                  <c:v>6.3417513567912511</c:v>
                </c:pt>
                <c:pt idx="9">
                  <c:v>5.5420155469566028</c:v>
                </c:pt>
                <c:pt idx="10">
                  <c:v>4.7873680101125702</c:v>
                </c:pt>
                <c:pt idx="11">
                  <c:v>4.0910313780592231</c:v>
                </c:pt>
                <c:pt idx="12">
                  <c:v>3.4616479051086091</c:v>
                </c:pt>
                <c:pt idx="13">
                  <c:v>2.9033220394987054</c:v>
                </c:pt>
                <c:pt idx="14">
                  <c:v>2.4161906941864748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793A-48C5-84FD-4F03C0EE7AC2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'Non-competitive'!$BM$20:$BM$34</c:f>
              <c:numCache>
                <c:formatCode>General</c:formatCode>
                <c:ptCount val="15"/>
                <c:pt idx="0">
                  <c:v>11.892309103434544</c:v>
                </c:pt>
                <c:pt idx="1">
                  <c:v>11.306681262915706</c:v>
                </c:pt>
                <c:pt idx="2">
                  <c:v>10.651052405908873</c:v>
                </c:pt>
                <c:pt idx="3">
                  <c:v>9.9312136134020434</c:v>
                </c:pt>
                <c:pt idx="4">
                  <c:v>9.1575830731469257</c:v>
                </c:pt>
                <c:pt idx="5">
                  <c:v>8.345000229855275</c:v>
                </c:pt>
                <c:pt idx="6">
                  <c:v>7.5118148003592626</c:v>
                </c:pt>
                <c:pt idx="7">
                  <c:v>6.6783376481125929</c:v>
                </c:pt>
                <c:pt idx="8">
                  <c:v>5.8649079236826571</c:v>
                </c:pt>
                <c:pt idx="9">
                  <c:v>5.0899545347029793</c:v>
                </c:pt>
                <c:pt idx="10">
                  <c:v>4.3684318905753869</c:v>
                </c:pt>
                <c:pt idx="11">
                  <c:v>3.7108890606599685</c:v>
                </c:pt>
                <c:pt idx="12">
                  <c:v>3.1232447803852406</c:v>
                </c:pt>
                <c:pt idx="13">
                  <c:v>2.6071667571879411</c:v>
                </c:pt>
                <c:pt idx="14">
                  <c:v>2.1608493330630703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793A-48C5-84FD-4F03C0EE7AC2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'Non-competitive'!$BN$20:$BN$34</c:f>
              <c:numCache>
                <c:formatCode>General</c:formatCode>
                <c:ptCount val="15"/>
                <c:pt idx="0">
                  <c:v>11.52384194252971</c:v>
                </c:pt>
                <c:pt idx="1">
                  <c:v>10.892759387324176</c:v>
                </c:pt>
                <c:pt idx="2">
                  <c:v>10.194879033839154</c:v>
                </c:pt>
                <c:pt idx="3">
                  <c:v>9.4389568742531242</c:v>
                </c:pt>
                <c:pt idx="4">
                  <c:v>8.6383221720396577</c:v>
                </c:pt>
                <c:pt idx="5">
                  <c:v>7.8102204056089004</c:v>
                </c:pt>
                <c:pt idx="6">
                  <c:v>6.9744718194559026</c:v>
                </c:pt>
                <c:pt idx="7">
                  <c:v>6.1516363100733695</c:v>
                </c:pt>
                <c:pt idx="8">
                  <c:v>5.3610305143447556</c:v>
                </c:pt>
                <c:pt idx="9">
                  <c:v>4.6189918265080525</c:v>
                </c:pt>
                <c:pt idx="10">
                  <c:v>3.9377030364118033</c:v>
                </c:pt>
                <c:pt idx="11">
                  <c:v>3.3247191869658712</c:v>
                </c:pt>
                <c:pt idx="12">
                  <c:v>2.7831513034222577</c:v>
                </c:pt>
                <c:pt idx="13">
                  <c:v>2.3123285108568972</c:v>
                </c:pt>
                <c:pt idx="14">
                  <c:v>1.9087103467351616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793A-48C5-84FD-4F03C0EE7AC2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'Non-competitive'!$BO$20:$BO$34</c:f>
              <c:numCache>
                <c:formatCode>General</c:formatCode>
                <c:ptCount val="15"/>
                <c:pt idx="0">
                  <c:v>11.094169587183101</c:v>
                </c:pt>
                <c:pt idx="1">
                  <c:v>10.416110250520802</c:v>
                </c:pt>
                <c:pt idx="2">
                  <c:v>9.6768190558898297</c:v>
                </c:pt>
                <c:pt idx="3">
                  <c:v>8.888255822234882</c:v>
                </c:pt>
                <c:pt idx="4">
                  <c:v>8.0665750989739013</c:v>
                </c:pt>
                <c:pt idx="5">
                  <c:v>7.2309837223197952</c:v>
                </c:pt>
                <c:pt idx="6">
                  <c:v>6.4020262823569949</c:v>
                </c:pt>
                <c:pt idx="7">
                  <c:v>5.5996052962512781</c:v>
                </c:pt>
                <c:pt idx="8">
                  <c:v>4.8411297833285749</c:v>
                </c:pt>
                <c:pt idx="9">
                  <c:v>4.1401434501819043</c:v>
                </c:pt>
                <c:pt idx="10">
                  <c:v>3.5056323722059806</c:v>
                </c:pt>
                <c:pt idx="11">
                  <c:v>2.9420211593086147</c:v>
                </c:pt>
                <c:pt idx="12">
                  <c:v>2.4497116405218229</c:v>
                </c:pt>
                <c:pt idx="13">
                  <c:v>2.025942305053666</c:v>
                </c:pt>
                <c:pt idx="14">
                  <c:v>1.6657500232666673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793A-48C5-84FD-4F03C0EE7AC2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'Non-competitive'!$BP$20:$BP$34</c:f>
              <c:numCache>
                <c:formatCode>General</c:formatCode>
                <c:ptCount val="15"/>
                <c:pt idx="0">
                  <c:v>10.60013046314416</c:v>
                </c:pt>
                <c:pt idx="1">
                  <c:v>9.8759179539123814</c:v>
                </c:pt>
                <c:pt idx="2">
                  <c:v>9.0988626421697276</c:v>
                </c:pt>
                <c:pt idx="3">
                  <c:v>8.2841022236973085</c:v>
                </c:pt>
                <c:pt idx="4">
                  <c:v>7.4501902843071397</c:v>
                </c:pt>
                <c:pt idx="5">
                  <c:v>6.6175081608643058</c:v>
                </c:pt>
                <c:pt idx="6">
                  <c:v>5.8063179473758808</c:v>
                </c:pt>
                <c:pt idx="7">
                  <c:v>5.0348394030772763</c:v>
                </c:pt>
                <c:pt idx="8">
                  <c:v>4.3177255880968195</c:v>
                </c:pt>
                <c:pt idx="9">
                  <c:v>3.6651839155048727</c:v>
                </c:pt>
                <c:pt idx="10">
                  <c:v>3.0828008958460162</c:v>
                </c:pt>
                <c:pt idx="11">
                  <c:v>2.5719585308499187</c:v>
                </c:pt>
                <c:pt idx="12">
                  <c:v>2.1306321242543191</c:v>
                </c:pt>
                <c:pt idx="13">
                  <c:v>1.7543438509476841</c:v>
                </c:pt>
                <c:pt idx="14">
                  <c:v>1.437090424074561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793A-48C5-84FD-4F03C0EE7AC2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'Non-competitive'!$BQ$20:$BQ$34</c:f>
              <c:numCache>
                <c:formatCode>General</c:formatCode>
                <c:ptCount val="15"/>
                <c:pt idx="0">
                  <c:v>10.041194644696187</c:v>
                </c:pt>
                <c:pt idx="1">
                  <c:v>9.2746730083234237</c:v>
                </c:pt>
                <c:pt idx="2">
                  <c:v>8.4667571234735401</c:v>
                </c:pt>
                <c:pt idx="3">
                  <c:v>7.6353624961761986</c:v>
                </c:pt>
                <c:pt idx="4">
                  <c:v>6.8006266603092422</c:v>
                </c:pt>
                <c:pt idx="5">
                  <c:v>5.9830109814379249</c:v>
                </c:pt>
                <c:pt idx="6">
                  <c:v>5.2013375835582716</c:v>
                </c:pt>
                <c:pt idx="7">
                  <c:v>4.4711495064407263</c:v>
                </c:pt>
                <c:pt idx="8">
                  <c:v>3.8036770556886084</c:v>
                </c:pt>
                <c:pt idx="9">
                  <c:v>3.2055113790051624</c:v>
                </c:pt>
                <c:pt idx="10">
                  <c:v>2.6789059499487342</c:v>
                </c:pt>
                <c:pt idx="11">
                  <c:v>2.2225100312459962</c:v>
                </c:pt>
                <c:pt idx="12">
                  <c:v>1.832305592457393</c:v>
                </c:pt>
                <c:pt idx="13">
                  <c:v>1.5025529564330569</c:v>
                </c:pt>
                <c:pt idx="14">
                  <c:v>1.2266164474059011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793A-48C5-84FD-4F03C0EE7AC2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'Non-competitive'!$BR$20:$BR$34</c:f>
              <c:numCache>
                <c:formatCode>General</c:formatCode>
                <c:ptCount val="15"/>
                <c:pt idx="0">
                  <c:v>9.4202898550724612</c:v>
                </c:pt>
                <c:pt idx="1">
                  <c:v>8.6187845303867388</c:v>
                </c:pt>
                <c:pt idx="2">
                  <c:v>7.7902621722846428</c:v>
                </c:pt>
                <c:pt idx="3">
                  <c:v>6.9545834494288092</c:v>
                </c:pt>
                <c:pt idx="4">
                  <c:v>6.1323014556845381</c:v>
                </c:pt>
                <c:pt idx="5">
                  <c:v>5.3426801696343764</c:v>
                </c:pt>
                <c:pt idx="6">
                  <c:v>4.6019687659346449</c:v>
                </c:pt>
                <c:pt idx="7">
                  <c:v>3.9222421581367484</c:v>
                </c:pt>
                <c:pt idx="8">
                  <c:v>3.3109447545009361</c:v>
                </c:pt>
                <c:pt idx="9">
                  <c:v>2.7710880634394832</c:v>
                </c:pt>
                <c:pt idx="10">
                  <c:v>2.3019214792049163</c:v>
                </c:pt>
                <c:pt idx="11">
                  <c:v>1.8998478579153575</c:v>
                </c:pt>
                <c:pt idx="12">
                  <c:v>1.5593794011995707</c:v>
                </c:pt>
                <c:pt idx="13">
                  <c:v>1.2739920129910025</c:v>
                </c:pt>
                <c:pt idx="14">
                  <c:v>1.0368053671498028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793A-48C5-84FD-4F03C0EE7AC2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'Non-competitive'!$BS$20:$BS$34</c:f>
              <c:numCache>
                <c:formatCode>General</c:formatCode>
                <c:ptCount val="15"/>
                <c:pt idx="0">
                  <c:v>8.7443946188340789</c:v>
                </c:pt>
                <c:pt idx="1">
                  <c:v>7.9187817258883229</c:v>
                </c:pt>
                <c:pt idx="2">
                  <c:v>7.0828603859250832</c:v>
                </c:pt>
                <c:pt idx="3">
                  <c:v>6.257207320130358</c:v>
                </c:pt>
                <c:pt idx="4">
                  <c:v>5.4614080192549626</c:v>
                </c:pt>
                <c:pt idx="5">
                  <c:v>4.7122679913627294</c:v>
                </c:pt>
                <c:pt idx="6">
                  <c:v>4.0225523203255422</c:v>
                </c:pt>
                <c:pt idx="7">
                  <c:v>3.4004200927141537</c:v>
                </c:pt>
                <c:pt idx="8">
                  <c:v>2.8495307629882891</c:v>
                </c:pt>
                <c:pt idx="9">
                  <c:v>2.3696567407990226</c:v>
                </c:pt>
                <c:pt idx="10">
                  <c:v>1.9575758294372341</c:v>
                </c:pt>
                <c:pt idx="11">
                  <c:v>1.6080319225435848</c:v>
                </c:pt>
                <c:pt idx="12">
                  <c:v>1.3146113652489879</c:v>
                </c:pt>
                <c:pt idx="13">
                  <c:v>1.0704521395133142</c:v>
                </c:pt>
                <c:pt idx="14">
                  <c:v>0.86876127650614909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793A-48C5-84FD-4F03C0EE7AC2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'Non-competitive'!$BT$20:$BT$34</c:f>
              <c:numCache>
                <c:formatCode>General</c:formatCode>
                <c:ptCount val="15"/>
                <c:pt idx="0">
                  <c:v>8.0246913580246897</c:v>
                </c:pt>
                <c:pt idx="1">
                  <c:v>7.1889400921658977</c:v>
                </c:pt>
                <c:pt idx="2">
                  <c:v>6.3608562691131487</c:v>
                </c:pt>
                <c:pt idx="3">
                  <c:v>5.5602584094453107</c:v>
                </c:pt>
                <c:pt idx="4">
                  <c:v>4.8043886242240506</c:v>
                </c:pt>
                <c:pt idx="5">
                  <c:v>4.1065717899412855</c:v>
                </c:pt>
                <c:pt idx="6">
                  <c:v>3.4755592107410234</c:v>
                </c:pt>
                <c:pt idx="7">
                  <c:v>2.9155565614121866</c:v>
                </c:pt>
                <c:pt idx="8">
                  <c:v>2.4267842732775669</c:v>
                </c:pt>
                <c:pt idx="9">
                  <c:v>2.0063470377961976</c:v>
                </c:pt>
                <c:pt idx="10">
                  <c:v>1.6491957503497627</c:v>
                </c:pt>
                <c:pt idx="11">
                  <c:v>1.3490205872072305</c:v>
                </c:pt>
                <c:pt idx="12">
                  <c:v>1.0989838272045407</c:v>
                </c:pt>
                <c:pt idx="13">
                  <c:v>0.89226147416016199</c:v>
                </c:pt>
                <c:pt idx="14">
                  <c:v>0.72240348328728088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793A-48C5-84FD-4F03C0EE7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'Non-competitive'!$AO$36:$AO$50</c:f>
              <c:numCache>
                <c:formatCode>General</c:formatCode>
                <c:ptCount val="15"/>
                <c:pt idx="0">
                  <c:v>6.6345802838863613E-2</c:v>
                </c:pt>
                <c:pt idx="1">
                  <c:v>6.9169657439600574E-2</c:v>
                </c:pt>
                <c:pt idx="2">
                  <c:v>7.2699475690521764E-2</c:v>
                </c:pt>
                <c:pt idx="3">
                  <c:v>7.7111748504173253E-2</c:v>
                </c:pt>
                <c:pt idx="4">
                  <c:v>8.2627089521237623E-2</c:v>
                </c:pt>
                <c:pt idx="5">
                  <c:v>8.9521265792568083E-2</c:v>
                </c:pt>
                <c:pt idx="6">
                  <c:v>9.8138986131731151E-2</c:v>
                </c:pt>
                <c:pt idx="7">
                  <c:v>0.10891113655568496</c:v>
                </c:pt>
                <c:pt idx="8">
                  <c:v>0.12237632458562726</c:v>
                </c:pt>
                <c:pt idx="9">
                  <c:v>0.13920780962305515</c:v>
                </c:pt>
                <c:pt idx="10">
                  <c:v>0.16024716591983998</c:v>
                </c:pt>
                <c:pt idx="11">
                  <c:v>0.18654636129082103</c:v>
                </c:pt>
                <c:pt idx="12">
                  <c:v>0.21942035550454733</c:v>
                </c:pt>
                <c:pt idx="13">
                  <c:v>0.26051284827170518</c:v>
                </c:pt>
                <c:pt idx="14">
                  <c:v>0.31187846423065252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7C5-4CFA-BD42-E3B9CD05DE8C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'Non-competitive'!$AP$36:$AP$50</c:f>
              <c:numCache>
                <c:formatCode>General</c:formatCode>
                <c:ptCount val="15"/>
                <c:pt idx="0">
                  <c:v>7.068112263085799E-2</c:v>
                </c:pt>
                <c:pt idx="1">
                  <c:v>7.3689500023036966E-2</c:v>
                </c:pt>
                <c:pt idx="2">
                  <c:v>7.7449971763260683E-2</c:v>
                </c:pt>
                <c:pt idx="3">
                  <c:v>8.215056143854034E-2</c:v>
                </c:pt>
                <c:pt idx="4">
                  <c:v>8.8026298532639907E-2</c:v>
                </c:pt>
                <c:pt idx="5">
                  <c:v>9.5370969900264363E-2</c:v>
                </c:pt>
                <c:pt idx="6">
                  <c:v>0.10455180910979496</c:v>
                </c:pt>
                <c:pt idx="7">
                  <c:v>0.11602785812170814</c:v>
                </c:pt>
                <c:pt idx="8">
                  <c:v>0.13037291938659967</c:v>
                </c:pt>
                <c:pt idx="9">
                  <c:v>0.14830424596771408</c:v>
                </c:pt>
                <c:pt idx="10">
                  <c:v>0.17071840419410708</c:v>
                </c:pt>
                <c:pt idx="11">
                  <c:v>0.19873610197709835</c:v>
                </c:pt>
                <c:pt idx="12">
                  <c:v>0.23375822420583742</c:v>
                </c:pt>
                <c:pt idx="13">
                  <c:v>0.27753587699176119</c:v>
                </c:pt>
                <c:pt idx="14">
                  <c:v>0.33225794297416594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7C5-4CFA-BD42-E3B9CD05DE8C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'Non-competitive'!$AQ$36:$AQ$50</c:f>
              <c:numCache>
                <c:formatCode>General</c:formatCode>
                <c:ptCount val="15"/>
                <c:pt idx="0">
                  <c:v>7.1764952578856581E-2</c:v>
                </c:pt>
                <c:pt idx="1">
                  <c:v>7.4819460668896068E-2</c:v>
                </c:pt>
                <c:pt idx="2">
                  <c:v>7.8637595781445427E-2</c:v>
                </c:pt>
                <c:pt idx="3">
                  <c:v>8.3410264672132126E-2</c:v>
                </c:pt>
                <c:pt idx="4">
                  <c:v>8.9376100785490492E-2</c:v>
                </c:pt>
                <c:pt idx="5">
                  <c:v>9.683339592718844E-2</c:v>
                </c:pt>
                <c:pt idx="6">
                  <c:v>0.10615501485431091</c:v>
                </c:pt>
                <c:pt idx="7">
                  <c:v>0.11780703851321395</c:v>
                </c:pt>
                <c:pt idx="8">
                  <c:v>0.13237206808684279</c:v>
                </c:pt>
                <c:pt idx="9">
                  <c:v>0.15057835505387882</c:v>
                </c:pt>
                <c:pt idx="10">
                  <c:v>0.17333621376267389</c:v>
                </c:pt>
                <c:pt idx="11">
                  <c:v>0.2017835371486677</c:v>
                </c:pt>
                <c:pt idx="12">
                  <c:v>0.23734269138115999</c:v>
                </c:pt>
                <c:pt idx="13">
                  <c:v>0.28179163417177522</c:v>
                </c:pt>
                <c:pt idx="14">
                  <c:v>0.3373528126600443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7C5-4CFA-BD42-E3B9CD05DE8C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'Non-competitive'!$AR$36:$AR$50</c:f>
              <c:numCache>
                <c:formatCode>General</c:formatCode>
                <c:ptCount val="15"/>
                <c:pt idx="0">
                  <c:v>7.3119740013854795E-2</c:v>
                </c:pt>
                <c:pt idx="1">
                  <c:v>7.6231911476219938E-2</c:v>
                </c:pt>
                <c:pt idx="2">
                  <c:v>8.0122125804176325E-2</c:v>
                </c:pt>
                <c:pt idx="3">
                  <c:v>8.4984893714121809E-2</c:v>
                </c:pt>
                <c:pt idx="4">
                  <c:v>9.1063353601553695E-2</c:v>
                </c:pt>
                <c:pt idx="5">
                  <c:v>9.8661428460843512E-2</c:v>
                </c:pt>
                <c:pt idx="6">
                  <c:v>0.10815902203495582</c:v>
                </c:pt>
                <c:pt idx="7">
                  <c:v>0.12003101400259616</c:v>
                </c:pt>
                <c:pt idx="8">
                  <c:v>0.13487100396214666</c:v>
                </c:pt>
                <c:pt idx="9">
                  <c:v>0.15342099141158475</c:v>
                </c:pt>
                <c:pt idx="10">
                  <c:v>0.17660847572338229</c:v>
                </c:pt>
                <c:pt idx="11">
                  <c:v>0.20559283111312932</c:v>
                </c:pt>
                <c:pt idx="12">
                  <c:v>0.24182327535031306</c:v>
                </c:pt>
                <c:pt idx="13">
                  <c:v>0.28711133064679267</c:v>
                </c:pt>
                <c:pt idx="14">
                  <c:v>0.34372139976739224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7C5-4CFA-BD42-E3B9CD05DE8C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'Non-competitive'!$AS$36:$AS$50</c:f>
              <c:numCache>
                <c:formatCode>General</c:formatCode>
                <c:ptCount val="15"/>
                <c:pt idx="0">
                  <c:v>7.4813224307602608E-2</c:v>
                </c:pt>
                <c:pt idx="1">
                  <c:v>7.7997474985374765E-2</c:v>
                </c:pt>
                <c:pt idx="2">
                  <c:v>8.1977788332589951E-2</c:v>
                </c:pt>
                <c:pt idx="3">
                  <c:v>8.6953180016608955E-2</c:v>
                </c:pt>
                <c:pt idx="4">
                  <c:v>9.317241962163271E-2</c:v>
                </c:pt>
                <c:pt idx="5">
                  <c:v>0.1009464691279124</c:v>
                </c:pt>
                <c:pt idx="6">
                  <c:v>0.11066403101076198</c:v>
                </c:pt>
                <c:pt idx="7">
                  <c:v>0.12281098336432397</c:v>
                </c:pt>
                <c:pt idx="8">
                  <c:v>0.13799467380627647</c:v>
                </c:pt>
                <c:pt idx="9">
                  <c:v>0.15697428685871712</c:v>
                </c:pt>
                <c:pt idx="10">
                  <c:v>0.1806988031742679</c:v>
                </c:pt>
                <c:pt idx="11">
                  <c:v>0.21035444856870641</c:v>
                </c:pt>
                <c:pt idx="12">
                  <c:v>0.24742400531175451</c:v>
                </c:pt>
                <c:pt idx="13">
                  <c:v>0.29376095124056456</c:v>
                </c:pt>
                <c:pt idx="14">
                  <c:v>0.35168213365157713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7C5-4CFA-BD42-E3B9CD05DE8C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'Non-competitive'!$AT$36:$AT$50</c:f>
              <c:numCache>
                <c:formatCode>General</c:formatCode>
                <c:ptCount val="15"/>
                <c:pt idx="0">
                  <c:v>7.6930079674787377E-2</c:v>
                </c:pt>
                <c:pt idx="1">
                  <c:v>8.0204429371818348E-2</c:v>
                </c:pt>
                <c:pt idx="2">
                  <c:v>8.4297366493107026E-2</c:v>
                </c:pt>
                <c:pt idx="3">
                  <c:v>8.9413537894717898E-2</c:v>
                </c:pt>
                <c:pt idx="4">
                  <c:v>9.5808752146731499E-2</c:v>
                </c:pt>
                <c:pt idx="5">
                  <c:v>0.10380276996174849</c:v>
                </c:pt>
                <c:pt idx="6">
                  <c:v>0.11379529223051972</c:v>
                </c:pt>
                <c:pt idx="7">
                  <c:v>0.12628594506648375</c:v>
                </c:pt>
                <c:pt idx="8">
                  <c:v>0.14189926111143883</c:v>
                </c:pt>
                <c:pt idx="9">
                  <c:v>0.16141590616763266</c:v>
                </c:pt>
                <c:pt idx="10">
                  <c:v>0.18581171248787487</c:v>
                </c:pt>
                <c:pt idx="11">
                  <c:v>0.21630647038817777</c:v>
                </c:pt>
                <c:pt idx="12">
                  <c:v>0.2544249177635563</c:v>
                </c:pt>
                <c:pt idx="13">
                  <c:v>0.30207297698277946</c:v>
                </c:pt>
                <c:pt idx="14">
                  <c:v>0.36163305100680848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7C5-4CFA-BD42-E3B9CD05DE8C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'Non-competitive'!$AU$36:$AU$50</c:f>
              <c:numCache>
                <c:formatCode>General</c:formatCode>
                <c:ptCount val="15"/>
                <c:pt idx="0">
                  <c:v>7.9576148883768308E-2</c:v>
                </c:pt>
                <c:pt idx="1">
                  <c:v>8.2963122354872756E-2</c:v>
                </c:pt>
                <c:pt idx="2">
                  <c:v>8.7196839193753331E-2</c:v>
                </c:pt>
                <c:pt idx="3">
                  <c:v>9.2488985242354049E-2</c:v>
                </c:pt>
                <c:pt idx="4">
                  <c:v>9.9104167803104951E-2</c:v>
                </c:pt>
                <c:pt idx="5">
                  <c:v>0.10737314600404356</c:v>
                </c:pt>
                <c:pt idx="6">
                  <c:v>0.11770936875521684</c:v>
                </c:pt>
                <c:pt idx="7">
                  <c:v>0.13062964719418343</c:v>
                </c:pt>
                <c:pt idx="8">
                  <c:v>0.1467799952428917</c:v>
                </c:pt>
                <c:pt idx="9">
                  <c:v>0.16696793030377702</c:v>
                </c:pt>
                <c:pt idx="10">
                  <c:v>0.19220284912988361</c:v>
                </c:pt>
                <c:pt idx="11">
                  <c:v>0.22374649766251686</c:v>
                </c:pt>
                <c:pt idx="12">
                  <c:v>0.26317605832830854</c:v>
                </c:pt>
                <c:pt idx="13">
                  <c:v>0.31246300916054798</c:v>
                </c:pt>
                <c:pt idx="14">
                  <c:v>0.37407169770084736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7C5-4CFA-BD42-E3B9CD05DE8C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'Non-competitive'!$AV$36:$AV$50</c:f>
              <c:numCache>
                <c:formatCode>General</c:formatCode>
                <c:ptCount val="15"/>
                <c:pt idx="0">
                  <c:v>8.2883735394994468E-2</c:v>
                </c:pt>
                <c:pt idx="1">
                  <c:v>8.6411488583690826E-2</c:v>
                </c:pt>
                <c:pt idx="2">
                  <c:v>9.0821180069561233E-2</c:v>
                </c:pt>
                <c:pt idx="3">
                  <c:v>9.6333294426899266E-2</c:v>
                </c:pt>
                <c:pt idx="4">
                  <c:v>0.1032234373735718</c:v>
                </c:pt>
                <c:pt idx="5">
                  <c:v>0.11183611605691245</c:v>
                </c:pt>
                <c:pt idx="6">
                  <c:v>0.1226019644110883</c:v>
                </c:pt>
                <c:pt idx="7">
                  <c:v>0.13605927485380806</c:v>
                </c:pt>
                <c:pt idx="8">
                  <c:v>0.15288091290720779</c:v>
                </c:pt>
                <c:pt idx="9">
                  <c:v>0.17390796047395748</c:v>
                </c:pt>
                <c:pt idx="10">
                  <c:v>0.20019176993239454</c:v>
                </c:pt>
                <c:pt idx="11">
                  <c:v>0.23304653175544091</c:v>
                </c:pt>
                <c:pt idx="12">
                  <c:v>0.27411498403424889</c:v>
                </c:pt>
                <c:pt idx="13">
                  <c:v>0.32545054938275875</c:v>
                </c:pt>
                <c:pt idx="14">
                  <c:v>0.38962000606839614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7C5-4CFA-BD42-E3B9CD05DE8C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'Non-competitive'!$AW$36:$AW$50</c:f>
              <c:numCache>
                <c:formatCode>General</c:formatCode>
                <c:ptCount val="15"/>
                <c:pt idx="0">
                  <c:v>8.7018218534027192E-2</c:v>
                </c:pt>
                <c:pt idx="1">
                  <c:v>9.0721946369713383E-2</c:v>
                </c:pt>
                <c:pt idx="2">
                  <c:v>9.535160616432109E-2</c:v>
                </c:pt>
                <c:pt idx="3">
                  <c:v>0.10113868090758076</c:v>
                </c:pt>
                <c:pt idx="4">
                  <c:v>0.10837252433665534</c:v>
                </c:pt>
                <c:pt idx="5">
                  <c:v>0.11741482862299855</c:v>
                </c:pt>
                <c:pt idx="6">
                  <c:v>0.12871770898092758</c:v>
                </c:pt>
                <c:pt idx="7">
                  <c:v>0.14284630942833881</c:v>
                </c:pt>
                <c:pt idx="8">
                  <c:v>0.1605070599876029</c:v>
                </c:pt>
                <c:pt idx="9">
                  <c:v>0.18258299818668303</c:v>
                </c:pt>
                <c:pt idx="10">
                  <c:v>0.21017792093553314</c:v>
                </c:pt>
                <c:pt idx="11">
                  <c:v>0.24467157437159587</c:v>
                </c:pt>
                <c:pt idx="12">
                  <c:v>0.28778864116667424</c:v>
                </c:pt>
                <c:pt idx="13">
                  <c:v>0.34168497466052211</c:v>
                </c:pt>
                <c:pt idx="14">
                  <c:v>0.40905539152783199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47C5-4CFA-BD42-E3B9CD05DE8C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'Non-competitive'!$AX$36:$AX$50</c:f>
              <c:numCache>
                <c:formatCode>General</c:formatCode>
                <c:ptCount val="15"/>
                <c:pt idx="0">
                  <c:v>9.2186322457818076E-2</c:v>
                </c:pt>
                <c:pt idx="1">
                  <c:v>9.6110018602241581E-2</c:v>
                </c:pt>
                <c:pt idx="2">
                  <c:v>0.10101463878277092</c:v>
                </c:pt>
                <c:pt idx="3">
                  <c:v>0.10714541400843262</c:v>
                </c:pt>
                <c:pt idx="4">
                  <c:v>0.11480888304050975</c:v>
                </c:pt>
                <c:pt idx="5">
                  <c:v>0.12438821933060616</c:v>
                </c:pt>
                <c:pt idx="6">
                  <c:v>0.13636238969322664</c:v>
                </c:pt>
                <c:pt idx="7">
                  <c:v>0.15133010264650229</c:v>
                </c:pt>
                <c:pt idx="8">
                  <c:v>0.17003974383809684</c:v>
                </c:pt>
                <c:pt idx="9">
                  <c:v>0.19342679532759002</c:v>
                </c:pt>
                <c:pt idx="10">
                  <c:v>0.22266060968945642</c:v>
                </c:pt>
                <c:pt idx="11">
                  <c:v>0.25920287764178956</c:v>
                </c:pt>
                <c:pt idx="12">
                  <c:v>0.30488071258220589</c:v>
                </c:pt>
                <c:pt idx="13">
                  <c:v>0.3619780062577263</c:v>
                </c:pt>
                <c:pt idx="14">
                  <c:v>0.43334962335212684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47C5-4CFA-BD42-E3B9CD05DE8C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'Non-competitive'!$AY$36:$AY$50</c:f>
              <c:numCache>
                <c:formatCode>General</c:formatCode>
                <c:ptCount val="15"/>
                <c:pt idx="0">
                  <c:v>9.8646452362556702E-2</c:v>
                </c:pt>
                <c:pt idx="1">
                  <c:v>0.10284510889290184</c:v>
                </c:pt>
                <c:pt idx="2">
                  <c:v>0.10809342955583322</c:v>
                </c:pt>
                <c:pt idx="3">
                  <c:v>0.11465383038449747</c:v>
                </c:pt>
                <c:pt idx="4">
                  <c:v>0.1228543314203278</c:v>
                </c:pt>
                <c:pt idx="5">
                  <c:v>0.13310495771511568</c:v>
                </c:pt>
                <c:pt idx="6">
                  <c:v>0.14591824058360053</c:v>
                </c:pt>
                <c:pt idx="7">
                  <c:v>0.16193484416920662</c:v>
                </c:pt>
                <c:pt idx="8">
                  <c:v>0.18195559865121425</c:v>
                </c:pt>
                <c:pt idx="9">
                  <c:v>0.20698154175372371</c:v>
                </c:pt>
                <c:pt idx="10">
                  <c:v>0.23826397063186061</c:v>
                </c:pt>
                <c:pt idx="11">
                  <c:v>0.27736700672953174</c:v>
                </c:pt>
                <c:pt idx="12">
                  <c:v>0.32624580185162061</c:v>
                </c:pt>
                <c:pt idx="13">
                  <c:v>0.38734429575423157</c:v>
                </c:pt>
                <c:pt idx="14">
                  <c:v>0.46371741313249543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47C5-4CFA-BD42-E3B9CD05DE8C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'Non-competitive'!$AZ$36:$AZ$50</c:f>
              <c:numCache>
                <c:formatCode>General</c:formatCode>
                <c:ptCount val="15"/>
                <c:pt idx="0">
                  <c:v>0.10672161474347996</c:v>
                </c:pt>
                <c:pt idx="1">
                  <c:v>0.11126397175622714</c:v>
                </c:pt>
                <c:pt idx="2">
                  <c:v>0.1169419180221611</c:v>
                </c:pt>
                <c:pt idx="3">
                  <c:v>0.12403935085457851</c:v>
                </c:pt>
                <c:pt idx="4">
                  <c:v>0.13291114189510034</c:v>
                </c:pt>
                <c:pt idx="5">
                  <c:v>0.14400088069575259</c:v>
                </c:pt>
                <c:pt idx="6">
                  <c:v>0.15786305419656788</c:v>
                </c:pt>
                <c:pt idx="7">
                  <c:v>0.17519077107258701</c:v>
                </c:pt>
                <c:pt idx="8">
                  <c:v>0.19685041716761092</c:v>
                </c:pt>
                <c:pt idx="9">
                  <c:v>0.2239249747863909</c:v>
                </c:pt>
                <c:pt idx="10">
                  <c:v>0.25776817180986572</c:v>
                </c:pt>
                <c:pt idx="11">
                  <c:v>0.30007216808920933</c:v>
                </c:pt>
                <c:pt idx="12">
                  <c:v>0.35295216343838887</c:v>
                </c:pt>
                <c:pt idx="13">
                  <c:v>0.4190521576248632</c:v>
                </c:pt>
                <c:pt idx="14">
                  <c:v>0.50167715035795624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47C5-4CFA-BD42-E3B9CD05DE8C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'Non-competitive'!$BA$36:$BA$50</c:f>
              <c:numCache>
                <c:formatCode>General</c:formatCode>
                <c:ptCount val="15"/>
                <c:pt idx="0">
                  <c:v>0.11681556771963406</c:v>
                </c:pt>
                <c:pt idx="1">
                  <c:v>0.12178755033538378</c:v>
                </c:pt>
                <c:pt idx="2">
                  <c:v>0.12800252860507089</c:v>
                </c:pt>
                <c:pt idx="3">
                  <c:v>0.13577125144217983</c:v>
                </c:pt>
                <c:pt idx="4">
                  <c:v>0.14548215498856598</c:v>
                </c:pt>
                <c:pt idx="5">
                  <c:v>0.1576207844215487</c:v>
                </c:pt>
                <c:pt idx="6">
                  <c:v>0.17279407121277707</c:v>
                </c:pt>
                <c:pt idx="7">
                  <c:v>0.19176067970181251</c:v>
                </c:pt>
                <c:pt idx="8">
                  <c:v>0.21546894031310682</c:v>
                </c:pt>
                <c:pt idx="9">
                  <c:v>0.24510426607722482</c:v>
                </c:pt>
                <c:pt idx="10">
                  <c:v>0.28214842328237216</c:v>
                </c:pt>
                <c:pt idx="11">
                  <c:v>0.32845361978880644</c:v>
                </c:pt>
                <c:pt idx="12">
                  <c:v>0.38633511542184923</c:v>
                </c:pt>
                <c:pt idx="13">
                  <c:v>0.45868698496315258</c:v>
                </c:pt>
                <c:pt idx="14">
                  <c:v>0.54912682188978201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47C5-4CFA-BD42-E3B9CD05DE8C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'Non-competitive'!$BB$36:$BB$50</c:f>
              <c:numCache>
                <c:formatCode>General</c:formatCode>
                <c:ptCount val="15"/>
                <c:pt idx="0">
                  <c:v>0.12943300893982665</c:v>
                </c:pt>
                <c:pt idx="1">
                  <c:v>0.13494202355932958</c:v>
                </c:pt>
                <c:pt idx="2">
                  <c:v>0.14182829183370818</c:v>
                </c:pt>
                <c:pt idx="3">
                  <c:v>0.15043612717668148</c:v>
                </c:pt>
                <c:pt idx="4">
                  <c:v>0.16119592135539809</c:v>
                </c:pt>
                <c:pt idx="5">
                  <c:v>0.17464566407879384</c:v>
                </c:pt>
                <c:pt idx="6">
                  <c:v>0.19145784248303857</c:v>
                </c:pt>
                <c:pt idx="7">
                  <c:v>0.21247306548834441</c:v>
                </c:pt>
                <c:pt idx="8">
                  <c:v>0.23874209424497675</c:v>
                </c:pt>
                <c:pt idx="9">
                  <c:v>0.27157838019076719</c:v>
                </c:pt>
                <c:pt idx="10">
                  <c:v>0.31262373762300522</c:v>
                </c:pt>
                <c:pt idx="11">
                  <c:v>0.36393043441330275</c:v>
                </c:pt>
                <c:pt idx="12">
                  <c:v>0.42806380540117472</c:v>
                </c:pt>
                <c:pt idx="13">
                  <c:v>0.50823051913601458</c:v>
                </c:pt>
                <c:pt idx="14">
                  <c:v>0.6084389113045644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47C5-4CFA-BD42-E3B9CD05DE8C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'Non-competitive'!$BC$36:$BC$50</c:f>
              <c:numCache>
                <c:formatCode>General</c:formatCode>
                <c:ptCount val="15"/>
                <c:pt idx="0">
                  <c:v>0.14520481046506739</c:v>
                </c:pt>
                <c:pt idx="1">
                  <c:v>0.15138511508926181</c:v>
                </c:pt>
                <c:pt idx="2">
                  <c:v>0.15911049586950476</c:v>
                </c:pt>
                <c:pt idx="3">
                  <c:v>0.16876722184480852</c:v>
                </c:pt>
                <c:pt idx="4">
                  <c:v>0.1808381293139382</c:v>
                </c:pt>
                <c:pt idx="5">
                  <c:v>0.19592676365035025</c:v>
                </c:pt>
                <c:pt idx="6">
                  <c:v>0.21478755657086535</c:v>
                </c:pt>
                <c:pt idx="7">
                  <c:v>0.23836354772150922</c:v>
                </c:pt>
                <c:pt idx="8">
                  <c:v>0.26783353665981408</c:v>
                </c:pt>
                <c:pt idx="9">
                  <c:v>0.3046710228326952</c:v>
                </c:pt>
                <c:pt idx="10">
                  <c:v>0.35071788054879649</c:v>
                </c:pt>
                <c:pt idx="11">
                  <c:v>0.40827645269392321</c:v>
                </c:pt>
                <c:pt idx="12">
                  <c:v>0.48022466787533152</c:v>
                </c:pt>
                <c:pt idx="13">
                  <c:v>0.57015993685209188</c:v>
                </c:pt>
                <c:pt idx="14">
                  <c:v>0.68257902307304219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47C5-4CFA-BD42-E3B9CD05DE8C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'Non-competitive'!$BD$36:$BD$50</c:f>
              <c:numCache>
                <c:formatCode>General</c:formatCode>
                <c:ptCount val="15"/>
                <c:pt idx="0">
                  <c:v>0.16491956237161837</c:v>
                </c:pt>
                <c:pt idx="1">
                  <c:v>0.17193897950167711</c:v>
                </c:pt>
                <c:pt idx="2">
                  <c:v>0.18071325091425056</c:v>
                </c:pt>
                <c:pt idx="3">
                  <c:v>0.19168109017996734</c:v>
                </c:pt>
                <c:pt idx="4">
                  <c:v>0.20539088926211332</c:v>
                </c:pt>
                <c:pt idx="5">
                  <c:v>0.22252813811479585</c:v>
                </c:pt>
                <c:pt idx="6">
                  <c:v>0.24394969918064893</c:v>
                </c:pt>
                <c:pt idx="7">
                  <c:v>0.27072665051296529</c:v>
                </c:pt>
                <c:pt idx="8">
                  <c:v>0.30419783967836078</c:v>
                </c:pt>
                <c:pt idx="9">
                  <c:v>0.34603682613510522</c:v>
                </c:pt>
                <c:pt idx="10">
                  <c:v>0.39833555920603564</c:v>
                </c:pt>
                <c:pt idx="11">
                  <c:v>0.4637089755446987</c:v>
                </c:pt>
                <c:pt idx="12">
                  <c:v>0.54542574596802751</c:v>
                </c:pt>
                <c:pt idx="13">
                  <c:v>0.64757170899718841</c:v>
                </c:pt>
                <c:pt idx="14">
                  <c:v>0.7752541627836399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47C5-4CFA-BD42-E3B9CD05DE8C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'Non-competitive'!$BE$36:$BE$50</c:f>
              <c:numCache>
                <c:formatCode>General</c:formatCode>
                <c:ptCount val="15"/>
                <c:pt idx="0">
                  <c:v>7.3333333333333361E-2</c:v>
                </c:pt>
                <c:pt idx="1">
                  <c:v>7.5000000000000011E-2</c:v>
                </c:pt>
                <c:pt idx="2">
                  <c:v>7.7083333333333351E-2</c:v>
                </c:pt>
                <c:pt idx="3">
                  <c:v>7.9687500000000008E-2</c:v>
                </c:pt>
                <c:pt idx="4">
                  <c:v>8.2942708333333365E-2</c:v>
                </c:pt>
                <c:pt idx="5">
                  <c:v>8.7011718750000008E-2</c:v>
                </c:pt>
                <c:pt idx="6">
                  <c:v>9.2097981770833365E-2</c:v>
                </c:pt>
                <c:pt idx="7">
                  <c:v>9.8455810546874994E-2</c:v>
                </c:pt>
                <c:pt idx="8">
                  <c:v>0.10640309651692709</c:v>
                </c:pt>
                <c:pt idx="9">
                  <c:v>0.11633720397949221</c:v>
                </c:pt>
                <c:pt idx="10">
                  <c:v>0.12875483830769857</c:v>
                </c:pt>
                <c:pt idx="11">
                  <c:v>0.14427688121795654</c:v>
                </c:pt>
                <c:pt idx="12">
                  <c:v>0.16367943485577899</c:v>
                </c:pt>
                <c:pt idx="13">
                  <c:v>0.18793262690305709</c:v>
                </c:pt>
                <c:pt idx="14">
                  <c:v>0.21824911696215463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47C5-4CFA-BD42-E3B9CD05DE8C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'Non-competitive'!$BF$36:$BF$50</c:f>
              <c:numCache>
                <c:formatCode>General</c:formatCode>
                <c:ptCount val="15"/>
                <c:pt idx="0">
                  <c:v>7.5588741800566184E-2</c:v>
                </c:pt>
                <c:pt idx="1">
                  <c:v>7.7819260584041039E-2</c:v>
                </c:pt>
                <c:pt idx="2">
                  <c:v>8.0607409063384636E-2</c:v>
                </c:pt>
                <c:pt idx="3">
                  <c:v>8.4092594662564121E-2</c:v>
                </c:pt>
                <c:pt idx="4">
                  <c:v>8.8449076661538492E-2</c:v>
                </c:pt>
                <c:pt idx="5">
                  <c:v>9.3894679160256414E-2</c:v>
                </c:pt>
                <c:pt idx="6">
                  <c:v>0.10070168228365386</c:v>
                </c:pt>
                <c:pt idx="7">
                  <c:v>0.10921043618790063</c:v>
                </c:pt>
                <c:pt idx="8">
                  <c:v>0.11984637856820915</c:v>
                </c:pt>
                <c:pt idx="9">
                  <c:v>0.1331413065435948</c:v>
                </c:pt>
                <c:pt idx="10">
                  <c:v>0.14975996651282678</c:v>
                </c:pt>
                <c:pt idx="11">
                  <c:v>0.17053329147436683</c:v>
                </c:pt>
                <c:pt idx="12">
                  <c:v>0.19649994767629184</c:v>
                </c:pt>
                <c:pt idx="13">
                  <c:v>0.22895826792869814</c:v>
                </c:pt>
                <c:pt idx="14">
                  <c:v>0.26953116824420592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47C5-4CFA-BD42-E3B9CD05DE8C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'Non-competitive'!$BG$36:$BG$50</c:f>
              <c:numCache>
                <c:formatCode>General</c:formatCode>
                <c:ptCount val="15"/>
                <c:pt idx="0">
                  <c:v>7.6152593917374389E-2</c:v>
                </c:pt>
                <c:pt idx="1">
                  <c:v>7.8524075730051296E-2</c:v>
                </c:pt>
                <c:pt idx="2">
                  <c:v>8.148842799589745E-2</c:v>
                </c:pt>
                <c:pt idx="3">
                  <c:v>8.519386832820515E-2</c:v>
                </c:pt>
                <c:pt idx="4">
                  <c:v>8.9825668743589784E-2</c:v>
                </c:pt>
                <c:pt idx="5">
                  <c:v>9.5615419262820536E-2</c:v>
                </c:pt>
                <c:pt idx="6">
                  <c:v>0.10285260741185899</c:v>
                </c:pt>
                <c:pt idx="7">
                  <c:v>0.11189909259815704</c:v>
                </c:pt>
                <c:pt idx="8">
                  <c:v>0.12320719908102964</c:v>
                </c:pt>
                <c:pt idx="9">
                  <c:v>0.13734233218462044</c:v>
                </c:pt>
                <c:pt idx="10">
                  <c:v>0.15501124856410883</c:v>
                </c:pt>
                <c:pt idx="11">
                  <c:v>0.17709739403846939</c:v>
                </c:pt>
                <c:pt idx="12">
                  <c:v>0.20470507588142003</c:v>
                </c:pt>
                <c:pt idx="13">
                  <c:v>0.23921467818510836</c:v>
                </c:pt>
                <c:pt idx="14">
                  <c:v>0.28235168106471875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47C5-4CFA-BD42-E3B9CD05DE8C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'Non-competitive'!$BH$36:$BH$50</c:f>
              <c:numCache>
                <c:formatCode>General</c:formatCode>
                <c:ptCount val="15"/>
                <c:pt idx="0">
                  <c:v>7.6857409063384632E-2</c:v>
                </c:pt>
                <c:pt idx="1">
                  <c:v>7.9405094662564124E-2</c:v>
                </c:pt>
                <c:pt idx="2">
                  <c:v>8.2589701661538464E-2</c:v>
                </c:pt>
                <c:pt idx="3">
                  <c:v>8.6570460410256442E-2</c:v>
                </c:pt>
                <c:pt idx="4">
                  <c:v>9.1546408846153879E-2</c:v>
                </c:pt>
                <c:pt idx="5">
                  <c:v>9.7766344391025647E-2</c:v>
                </c:pt>
                <c:pt idx="6">
                  <c:v>0.10554126382211541</c:v>
                </c:pt>
                <c:pt idx="7">
                  <c:v>0.11525991311097758</c:v>
                </c:pt>
                <c:pt idx="8">
                  <c:v>0.12740822472205532</c:v>
                </c:pt>
                <c:pt idx="9">
                  <c:v>0.14259361423590247</c:v>
                </c:pt>
                <c:pt idx="10">
                  <c:v>0.16157535112821142</c:v>
                </c:pt>
                <c:pt idx="11">
                  <c:v>0.18530252224359758</c:v>
                </c:pt>
                <c:pt idx="12">
                  <c:v>0.21496148613783031</c:v>
                </c:pt>
                <c:pt idx="13">
                  <c:v>0.25203519100562116</c:v>
                </c:pt>
                <c:pt idx="14">
                  <c:v>0.29837732209035978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47C5-4CFA-BD42-E3B9CD05DE8C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'Non-competitive'!$BI$36:$BI$50</c:f>
              <c:numCache>
                <c:formatCode>General</c:formatCode>
                <c:ptCount val="15"/>
                <c:pt idx="0">
                  <c:v>7.7738427995897461E-2</c:v>
                </c:pt>
                <c:pt idx="1">
                  <c:v>8.0506368328205152E-2</c:v>
                </c:pt>
                <c:pt idx="2">
                  <c:v>8.396629374358977E-2</c:v>
                </c:pt>
                <c:pt idx="3">
                  <c:v>8.8291200512820536E-2</c:v>
                </c:pt>
                <c:pt idx="4">
                  <c:v>9.3697333974359004E-2</c:v>
                </c:pt>
                <c:pt idx="5">
                  <c:v>0.10045500080128206</c:v>
                </c:pt>
                <c:pt idx="6">
                  <c:v>0.10890208433493592</c:v>
                </c:pt>
                <c:pt idx="7">
                  <c:v>0.11946093875200321</c:v>
                </c:pt>
                <c:pt idx="8">
                  <c:v>0.13265950677333735</c:v>
                </c:pt>
                <c:pt idx="9">
                  <c:v>0.14915771680000506</c:v>
                </c:pt>
                <c:pt idx="10">
                  <c:v>0.16978047933333962</c:v>
                </c:pt>
                <c:pt idx="11">
                  <c:v>0.19555893250000786</c:v>
                </c:pt>
                <c:pt idx="12">
                  <c:v>0.22778199895834311</c:v>
                </c:pt>
                <c:pt idx="13">
                  <c:v>0.26806083203126224</c:v>
                </c:pt>
                <c:pt idx="14">
                  <c:v>0.31840937337241104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47C5-4CFA-BD42-E3B9CD05DE8C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'Non-competitive'!$BJ$36:$BJ$50</c:f>
              <c:numCache>
                <c:formatCode>General</c:formatCode>
                <c:ptCount val="15"/>
                <c:pt idx="0">
                  <c:v>7.8839701661538489E-2</c:v>
                </c:pt>
                <c:pt idx="1">
                  <c:v>8.1882960410256431E-2</c:v>
                </c:pt>
                <c:pt idx="2">
                  <c:v>8.5687033846153865E-2</c:v>
                </c:pt>
                <c:pt idx="3">
                  <c:v>9.0442125641025661E-2</c:v>
                </c:pt>
                <c:pt idx="4">
                  <c:v>9.6385990384615414E-2</c:v>
                </c:pt>
                <c:pt idx="5">
                  <c:v>0.10381582131410258</c:v>
                </c:pt>
                <c:pt idx="6">
                  <c:v>0.11310310997596158</c:v>
                </c:pt>
                <c:pt idx="7">
                  <c:v>0.12471222080328526</c:v>
                </c:pt>
                <c:pt idx="8">
                  <c:v>0.13922360933743991</c:v>
                </c:pt>
                <c:pt idx="9">
                  <c:v>0.15736284500513326</c:v>
                </c:pt>
                <c:pt idx="10">
                  <c:v>0.18003688958974989</c:v>
                </c:pt>
                <c:pt idx="11">
                  <c:v>0.20837944532052069</c:v>
                </c:pt>
                <c:pt idx="12">
                  <c:v>0.24380763998398419</c:v>
                </c:pt>
                <c:pt idx="13">
                  <c:v>0.28809288331331351</c:v>
                </c:pt>
                <c:pt idx="14">
                  <c:v>0.34344943747497519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47C5-4CFA-BD42-E3B9CD05DE8C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'Non-competitive'!$BK$36:$BK$50</c:f>
              <c:numCache>
                <c:formatCode>General</c:formatCode>
                <c:ptCount val="15"/>
                <c:pt idx="0">
                  <c:v>8.0216293743589781E-2</c:v>
                </c:pt>
                <c:pt idx="1">
                  <c:v>8.3603700512820539E-2</c:v>
                </c:pt>
                <c:pt idx="2">
                  <c:v>8.7837958974359004E-2</c:v>
                </c:pt>
                <c:pt idx="3">
                  <c:v>9.3130782051282085E-2</c:v>
                </c:pt>
                <c:pt idx="4">
                  <c:v>9.9746810897435936E-2</c:v>
                </c:pt>
                <c:pt idx="5">
                  <c:v>0.10801684695512823</c:v>
                </c:pt>
                <c:pt idx="6">
                  <c:v>0.11835439202724361</c:v>
                </c:pt>
                <c:pt idx="7">
                  <c:v>0.13127632336738784</c:v>
                </c:pt>
                <c:pt idx="8">
                  <c:v>0.14742873754256813</c:v>
                </c:pt>
                <c:pt idx="9">
                  <c:v>0.16761925526154353</c:v>
                </c:pt>
                <c:pt idx="10">
                  <c:v>0.1928574024102627</c:v>
                </c:pt>
                <c:pt idx="11">
                  <c:v>0.22440508634616171</c:v>
                </c:pt>
                <c:pt idx="12">
                  <c:v>0.26383969126603546</c:v>
                </c:pt>
                <c:pt idx="13">
                  <c:v>0.31313294741587755</c:v>
                </c:pt>
                <c:pt idx="14">
                  <c:v>0.37474951760318032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47C5-4CFA-BD42-E3B9CD05DE8C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'Non-competitive'!$BL$36:$BL$50</c:f>
              <c:numCache>
                <c:formatCode>General</c:formatCode>
                <c:ptCount val="15"/>
                <c:pt idx="0">
                  <c:v>8.1937033846153876E-2</c:v>
                </c:pt>
                <c:pt idx="1">
                  <c:v>8.5754625641025664E-2</c:v>
                </c:pt>
                <c:pt idx="2">
                  <c:v>9.0526615384615414E-2</c:v>
                </c:pt>
                <c:pt idx="3">
                  <c:v>9.6491602564102594E-2</c:v>
                </c:pt>
                <c:pt idx="4">
                  <c:v>0.10394783653846158</c:v>
                </c:pt>
                <c:pt idx="5">
                  <c:v>0.11326812900641028</c:v>
                </c:pt>
                <c:pt idx="6">
                  <c:v>0.12491849459134617</c:v>
                </c:pt>
                <c:pt idx="7">
                  <c:v>0.13948145157251604</c:v>
                </c:pt>
                <c:pt idx="8">
                  <c:v>0.15768514779897835</c:v>
                </c:pt>
                <c:pt idx="9">
                  <c:v>0.18043976808205633</c:v>
                </c:pt>
                <c:pt idx="10">
                  <c:v>0.20888304343590372</c:v>
                </c:pt>
                <c:pt idx="11">
                  <c:v>0.24443713762821295</c:v>
                </c:pt>
                <c:pt idx="12">
                  <c:v>0.2888797553685995</c:v>
                </c:pt>
                <c:pt idx="13">
                  <c:v>0.34443302754408273</c:v>
                </c:pt>
                <c:pt idx="14">
                  <c:v>0.4138746177634367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47C5-4CFA-BD42-E3B9CD05DE8C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'Non-competitive'!$BM$36:$BM$50</c:f>
              <c:numCache>
                <c:formatCode>General</c:formatCode>
                <c:ptCount val="15"/>
                <c:pt idx="0">
                  <c:v>8.4087958974359001E-2</c:v>
                </c:pt>
                <c:pt idx="1">
                  <c:v>8.8443282051282074E-2</c:v>
                </c:pt>
                <c:pt idx="2">
                  <c:v>9.3887435897435922E-2</c:v>
                </c:pt>
                <c:pt idx="3">
                  <c:v>0.10069262820512823</c:v>
                </c:pt>
                <c:pt idx="4">
                  <c:v>0.10919911858974363</c:v>
                </c:pt>
                <c:pt idx="5">
                  <c:v>0.11983223157051281</c:v>
                </c:pt>
                <c:pt idx="6">
                  <c:v>0.13312362279647438</c:v>
                </c:pt>
                <c:pt idx="7">
                  <c:v>0.14973786182892629</c:v>
                </c:pt>
                <c:pt idx="8">
                  <c:v>0.17050566061949121</c:v>
                </c:pt>
                <c:pt idx="9">
                  <c:v>0.19646540910769733</c:v>
                </c:pt>
                <c:pt idx="10">
                  <c:v>0.22891509471795501</c:v>
                </c:pt>
                <c:pt idx="11">
                  <c:v>0.26947720173077705</c:v>
                </c:pt>
                <c:pt idx="12">
                  <c:v>0.32017983549680462</c:v>
                </c:pt>
                <c:pt idx="13">
                  <c:v>0.38355812770433911</c:v>
                </c:pt>
                <c:pt idx="14">
                  <c:v>0.46278099296375713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47C5-4CFA-BD42-E3B9CD05DE8C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'Non-competitive'!$BN$36:$BN$50</c:f>
              <c:numCache>
                <c:formatCode>General</c:formatCode>
                <c:ptCount val="15"/>
                <c:pt idx="0">
                  <c:v>8.677661538461541E-2</c:v>
                </c:pt>
                <c:pt idx="1">
                  <c:v>9.1804102564102597E-2</c:v>
                </c:pt>
                <c:pt idx="2">
                  <c:v>9.8088461538461555E-2</c:v>
                </c:pt>
                <c:pt idx="3">
                  <c:v>0.1059439102564103</c:v>
                </c:pt>
                <c:pt idx="4">
                  <c:v>0.1157632211538462</c:v>
                </c:pt>
                <c:pt idx="5">
                  <c:v>0.12803735977564107</c:v>
                </c:pt>
                <c:pt idx="6">
                  <c:v>0.14338003305288466</c:v>
                </c:pt>
                <c:pt idx="7">
                  <c:v>0.16255837464943912</c:v>
                </c:pt>
                <c:pt idx="8">
                  <c:v>0.18653130164513224</c:v>
                </c:pt>
                <c:pt idx="9">
                  <c:v>0.21649746038974868</c:v>
                </c:pt>
                <c:pt idx="10">
                  <c:v>0.25395515882051917</c:v>
                </c:pt>
                <c:pt idx="11">
                  <c:v>0.30077728185898223</c:v>
                </c:pt>
                <c:pt idx="12">
                  <c:v>0.35930493565706106</c:v>
                </c:pt>
                <c:pt idx="13">
                  <c:v>0.43246450290465965</c:v>
                </c:pt>
                <c:pt idx="14">
                  <c:v>0.52391396196415785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47C5-4CFA-BD42-E3B9CD05DE8C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'Non-competitive'!$BO$36:$BO$50</c:f>
              <c:numCache>
                <c:formatCode>General</c:formatCode>
                <c:ptCount val="15"/>
                <c:pt idx="0">
                  <c:v>9.0137435897435933E-2</c:v>
                </c:pt>
                <c:pt idx="1">
                  <c:v>9.6005128205128243E-2</c:v>
                </c:pt>
                <c:pt idx="2">
                  <c:v>0.10333974358974363</c:v>
                </c:pt>
                <c:pt idx="3">
                  <c:v>0.11250801282051284</c:v>
                </c:pt>
                <c:pt idx="4">
                  <c:v>0.12396834935897438</c:v>
                </c:pt>
                <c:pt idx="5">
                  <c:v>0.13829377003205129</c:v>
                </c:pt>
                <c:pt idx="6">
                  <c:v>0.15620054587339746</c:v>
                </c:pt>
                <c:pt idx="7">
                  <c:v>0.17858401567508014</c:v>
                </c:pt>
                <c:pt idx="8">
                  <c:v>0.20656335292718353</c:v>
                </c:pt>
                <c:pt idx="9">
                  <c:v>0.24153752449231278</c:v>
                </c:pt>
                <c:pt idx="10">
                  <c:v>0.28525523894872423</c:v>
                </c:pt>
                <c:pt idx="11">
                  <c:v>0.33990238201923861</c:v>
                </c:pt>
                <c:pt idx="12">
                  <c:v>0.40821131085738155</c:v>
                </c:pt>
                <c:pt idx="13">
                  <c:v>0.49359747190506031</c:v>
                </c:pt>
                <c:pt idx="14">
                  <c:v>0.60033017321465865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47C5-4CFA-BD42-E3B9CD05DE8C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'Non-competitive'!$BP$36:$BP$50</c:f>
              <c:numCache>
                <c:formatCode>General</c:formatCode>
                <c:ptCount val="15"/>
                <c:pt idx="0">
                  <c:v>9.4338461538461552E-2</c:v>
                </c:pt>
                <c:pt idx="1">
                  <c:v>0.10125641025641027</c:v>
                </c:pt>
                <c:pt idx="2">
                  <c:v>0.10990384615384617</c:v>
                </c:pt>
                <c:pt idx="3">
                  <c:v>0.12071314102564107</c:v>
                </c:pt>
                <c:pt idx="4">
                  <c:v>0.13422475961538463</c:v>
                </c:pt>
                <c:pt idx="5">
                  <c:v>0.15111428285256412</c:v>
                </c:pt>
                <c:pt idx="6">
                  <c:v>0.17222618689903849</c:v>
                </c:pt>
                <c:pt idx="7">
                  <c:v>0.19861606695713144</c:v>
                </c:pt>
                <c:pt idx="8">
                  <c:v>0.23160341702974763</c:v>
                </c:pt>
                <c:pt idx="9">
                  <c:v>0.27283760462051787</c:v>
                </c:pt>
                <c:pt idx="10">
                  <c:v>0.32438033910898062</c:v>
                </c:pt>
                <c:pt idx="11">
                  <c:v>0.38880875721955915</c:v>
                </c:pt>
                <c:pt idx="12">
                  <c:v>0.46934427985778215</c:v>
                </c:pt>
                <c:pt idx="13">
                  <c:v>0.570013683155561</c:v>
                </c:pt>
                <c:pt idx="14">
                  <c:v>0.69585043727778451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47C5-4CFA-BD42-E3B9CD05DE8C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'Non-competitive'!$BQ$36:$BQ$50</c:f>
              <c:numCache>
                <c:formatCode>General</c:formatCode>
                <c:ptCount val="15"/>
                <c:pt idx="0">
                  <c:v>9.958974358974361E-2</c:v>
                </c:pt>
                <c:pt idx="1">
                  <c:v>0.10782051282051283</c:v>
                </c:pt>
                <c:pt idx="2">
                  <c:v>0.11810897435897437</c:v>
                </c:pt>
                <c:pt idx="3">
                  <c:v>0.13096955128205132</c:v>
                </c:pt>
                <c:pt idx="4">
                  <c:v>0.14704527243589746</c:v>
                </c:pt>
                <c:pt idx="5">
                  <c:v>0.16713992387820512</c:v>
                </c:pt>
                <c:pt idx="6">
                  <c:v>0.19225823818108975</c:v>
                </c:pt>
                <c:pt idx="7">
                  <c:v>0.22365613105969551</c:v>
                </c:pt>
                <c:pt idx="8">
                  <c:v>0.26290349715795269</c:v>
                </c:pt>
                <c:pt idx="9">
                  <c:v>0.31196270478077426</c:v>
                </c:pt>
                <c:pt idx="10">
                  <c:v>0.3732867143093011</c:v>
                </c:pt>
                <c:pt idx="11">
                  <c:v>0.44994172621995965</c:v>
                </c:pt>
                <c:pt idx="12">
                  <c:v>0.54576049110828284</c:v>
                </c:pt>
                <c:pt idx="13">
                  <c:v>0.66553394721868686</c:v>
                </c:pt>
                <c:pt idx="14">
                  <c:v>0.81525076735669177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47C5-4CFA-BD42-E3B9CD05DE8C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'Non-competitive'!$BR$36:$BR$50</c:f>
              <c:numCache>
                <c:formatCode>General</c:formatCode>
                <c:ptCount val="15"/>
                <c:pt idx="0">
                  <c:v>0.10615384615384618</c:v>
                </c:pt>
                <c:pt idx="1">
                  <c:v>0.11602564102564104</c:v>
                </c:pt>
                <c:pt idx="2">
                  <c:v>0.12836538461538463</c:v>
                </c:pt>
                <c:pt idx="3">
                  <c:v>0.14379006410256412</c:v>
                </c:pt>
                <c:pt idx="4">
                  <c:v>0.16307091346153851</c:v>
                </c:pt>
                <c:pt idx="5">
                  <c:v>0.18717197516025641</c:v>
                </c:pt>
                <c:pt idx="6">
                  <c:v>0.21729830228365388</c:v>
                </c:pt>
                <c:pt idx="7">
                  <c:v>0.25495621118790063</c:v>
                </c:pt>
                <c:pt idx="8">
                  <c:v>0.30202859731820914</c:v>
                </c:pt>
                <c:pt idx="9">
                  <c:v>0.3608690799810948</c:v>
                </c:pt>
                <c:pt idx="10">
                  <c:v>0.43441968330970177</c:v>
                </c:pt>
                <c:pt idx="11">
                  <c:v>0.52635793747046045</c:v>
                </c:pt>
                <c:pt idx="12">
                  <c:v>0.64128075517140881</c:v>
                </c:pt>
                <c:pt idx="13">
                  <c:v>0.78493427729759435</c:v>
                </c:pt>
                <c:pt idx="14">
                  <c:v>0.96450117995532625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47C5-4CFA-BD42-E3B9CD05DE8C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'Non-competitive'!$BS$36:$BS$50</c:f>
              <c:numCache>
                <c:formatCode>General</c:formatCode>
                <c:ptCount val="15"/>
                <c:pt idx="0">
                  <c:v>0.11435897435897438</c:v>
                </c:pt>
                <c:pt idx="1">
                  <c:v>0.12628205128205131</c:v>
                </c:pt>
                <c:pt idx="2">
                  <c:v>0.14118589743589746</c:v>
                </c:pt>
                <c:pt idx="3">
                  <c:v>0.15981570512820514</c:v>
                </c:pt>
                <c:pt idx="4">
                  <c:v>0.18310296474358981</c:v>
                </c:pt>
                <c:pt idx="5">
                  <c:v>0.21221203926282053</c:v>
                </c:pt>
                <c:pt idx="6">
                  <c:v>0.24859838241185903</c:v>
                </c:pt>
                <c:pt idx="7">
                  <c:v>0.29408131134815702</c:v>
                </c:pt>
                <c:pt idx="8">
                  <c:v>0.35093497251852962</c:v>
                </c:pt>
                <c:pt idx="9">
                  <c:v>0.42200204898149546</c:v>
                </c:pt>
                <c:pt idx="10">
                  <c:v>0.51083589456020262</c:v>
                </c:pt>
                <c:pt idx="11">
                  <c:v>0.62187820153358653</c:v>
                </c:pt>
                <c:pt idx="12">
                  <c:v>0.76068108525031619</c:v>
                </c:pt>
                <c:pt idx="13">
                  <c:v>0.93418468989622871</c:v>
                </c:pt>
                <c:pt idx="14">
                  <c:v>1.1510641957036192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47C5-4CFA-BD42-E3B9CD05DE8C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'Non-competitive'!$BT$36:$BT$50</c:f>
              <c:numCache>
                <c:formatCode>General</c:formatCode>
                <c:ptCount val="15"/>
                <c:pt idx="0">
                  <c:v>0.12461538461538464</c:v>
                </c:pt>
                <c:pt idx="1">
                  <c:v>0.13910256410256411</c:v>
                </c:pt>
                <c:pt idx="2">
                  <c:v>0.15721153846153849</c:v>
                </c:pt>
                <c:pt idx="3">
                  <c:v>0.17984775641025641</c:v>
                </c:pt>
                <c:pt idx="4">
                  <c:v>0.20814302884615385</c:v>
                </c:pt>
                <c:pt idx="5">
                  <c:v>0.2435121193910256</c:v>
                </c:pt>
                <c:pt idx="6">
                  <c:v>0.28772348257211539</c:v>
                </c:pt>
                <c:pt idx="7">
                  <c:v>0.3429876865484775</c:v>
                </c:pt>
                <c:pt idx="8">
                  <c:v>0.41206794151893023</c:v>
                </c:pt>
                <c:pt idx="9">
                  <c:v>0.49841826023199626</c:v>
                </c:pt>
                <c:pt idx="10">
                  <c:v>0.60635615862332848</c:v>
                </c:pt>
                <c:pt idx="11">
                  <c:v>0.7412785316124938</c:v>
                </c:pt>
                <c:pt idx="12">
                  <c:v>0.90993149784895055</c:v>
                </c:pt>
                <c:pt idx="13">
                  <c:v>1.1207477056445214</c:v>
                </c:pt>
                <c:pt idx="14">
                  <c:v>1.3842679653889851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47C5-4CFA-BD42-E3B9CD05D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'Non-competitive'!$AO$20:$AO$34</c:f>
              <c:numCache>
                <c:formatCode>General</c:formatCode>
                <c:ptCount val="15"/>
                <c:pt idx="0">
                  <c:v>15.072543510080587</c:v>
                </c:pt>
                <c:pt idx="1">
                  <c:v>14.457206194395381</c:v>
                </c:pt>
                <c:pt idx="2">
                  <c:v>13.755257386682578</c:v>
                </c:pt>
                <c:pt idx="3">
                  <c:v>12.96819251797773</c:v>
                </c:pt>
                <c:pt idx="4">
                  <c:v>12.102568368246473</c:v>
                </c:pt>
                <c:pt idx="5">
                  <c:v>11.170530165615894</c:v>
                </c:pt>
                <c:pt idx="6">
                  <c:v>10.189630435530567</c:v>
                </c:pt>
                <c:pt idx="7">
                  <c:v>9.1817974876124069</c:v>
                </c:pt>
                <c:pt idx="8">
                  <c:v>8.1715152288324813</c:v>
                </c:pt>
                <c:pt idx="9">
                  <c:v>7.1835050253846049</c:v>
                </c:pt>
                <c:pt idx="10">
                  <c:v>6.240359973044562</c:v>
                </c:pt>
                <c:pt idx="11">
                  <c:v>5.3605977253076809</c:v>
                </c:pt>
                <c:pt idx="12">
                  <c:v>4.5574623088206403</c:v>
                </c:pt>
                <c:pt idx="13">
                  <c:v>3.838582268146089</c:v>
                </c:pt>
                <c:pt idx="14">
                  <c:v>3.2063772100033203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E6-4707-A7F2-6A934638A8F5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'Non-competitive'!$AP$20:$AP$34</c:f>
              <c:numCache>
                <c:formatCode>General</c:formatCode>
                <c:ptCount val="15"/>
                <c:pt idx="0">
                  <c:v>14.148049193030497</c:v>
                </c:pt>
                <c:pt idx="1">
                  <c:v>13.570454402423383</c:v>
                </c:pt>
                <c:pt idx="2">
                  <c:v>12.911560549778818</c:v>
                </c:pt>
                <c:pt idx="3">
                  <c:v>12.172771341899281</c:v>
                </c:pt>
                <c:pt idx="4">
                  <c:v>11.360241390011449</c:v>
                </c:pt>
                <c:pt idx="5">
                  <c:v>10.485370978671655</c:v>
                </c:pt>
                <c:pt idx="6">
                  <c:v>9.5646360260476335</c:v>
                </c:pt>
                <c:pt idx="7">
                  <c:v>8.618619839996045</c:v>
                </c:pt>
                <c:pt idx="8">
                  <c:v>7.6703045747918148</c:v>
                </c:pt>
                <c:pt idx="9">
                  <c:v>6.742895279058299</c:v>
                </c:pt>
                <c:pt idx="10">
                  <c:v>5.8575992712712948</c:v>
                </c:pt>
                <c:pt idx="11">
                  <c:v>5.0317984002485696</c:v>
                </c:pt>
                <c:pt idx="12">
                  <c:v>4.2779243528109756</c:v>
                </c:pt>
                <c:pt idx="13">
                  <c:v>3.6031377666883966</c:v>
                </c:pt>
                <c:pt idx="14">
                  <c:v>3.0097098388337189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E6-4707-A7F2-6A934638A8F5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'Non-competitive'!$AQ$20:$AQ$34</c:f>
              <c:numCache>
                <c:formatCode>General</c:formatCode>
                <c:ptCount val="15"/>
                <c:pt idx="0">
                  <c:v>13.934378329048327</c:v>
                </c:pt>
                <c:pt idx="1">
                  <c:v>13.365506661767743</c:v>
                </c:pt>
                <c:pt idx="2">
                  <c:v>12.716563751252814</c:v>
                </c:pt>
                <c:pt idx="3">
                  <c:v>11.988932104828892</c:v>
                </c:pt>
                <c:pt idx="4">
                  <c:v>11.188673383727902</c:v>
                </c:pt>
                <c:pt idx="5">
                  <c:v>10.327015699748113</c:v>
                </c:pt>
                <c:pt idx="6">
                  <c:v>9.4201861435601355</c:v>
                </c:pt>
                <c:pt idx="7">
                  <c:v>8.4884571636849522</c:v>
                </c:pt>
                <c:pt idx="8">
                  <c:v>7.5544638264920758</c:v>
                </c:pt>
                <c:pt idx="9">
                  <c:v>6.6410607264383215</c:v>
                </c:pt>
                <c:pt idx="10">
                  <c:v>5.7691348985455884</c:v>
                </c:pt>
                <c:pt idx="11">
                  <c:v>4.9558056823200189</c:v>
                </c:pt>
                <c:pt idx="12">
                  <c:v>4.2133170150752699</c:v>
                </c:pt>
                <c:pt idx="13">
                  <c:v>3.5487213910346878</c:v>
                </c:pt>
                <c:pt idx="14">
                  <c:v>2.9642557064070356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E6-4707-A7F2-6A934638A8F5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'Non-competitive'!$AR$20:$AR$34</c:f>
              <c:numCache>
                <c:formatCode>General</c:formatCode>
                <c:ptCount val="15"/>
                <c:pt idx="0">
                  <c:v>13.676197423712379</c:v>
                </c:pt>
                <c:pt idx="1">
                  <c:v>13.117866004343124</c:v>
                </c:pt>
                <c:pt idx="2">
                  <c:v>12.480946928992685</c:v>
                </c:pt>
                <c:pt idx="3">
                  <c:v>11.76679708942004</c:v>
                </c:pt>
                <c:pt idx="4">
                  <c:v>10.981365834334245</c:v>
                </c:pt>
                <c:pt idx="5">
                  <c:v>10.135673237255807</c:v>
                </c:pt>
                <c:pt idx="6">
                  <c:v>9.2456457277952353</c:v>
                </c:pt>
                <c:pt idx="7">
                  <c:v>8.3311801396459995</c:v>
                </c:pt>
                <c:pt idx="8">
                  <c:v>7.414492148962303</c:v>
                </c:pt>
                <c:pt idx="9">
                  <c:v>6.518012892494518</c:v>
                </c:pt>
                <c:pt idx="10">
                  <c:v>5.6622424031691239</c:v>
                </c:pt>
                <c:pt idx="11">
                  <c:v>4.8639828275419825</c:v>
                </c:pt>
                <c:pt idx="12">
                  <c:v>4.1352512430880255</c:v>
                </c:pt>
                <c:pt idx="13">
                  <c:v>3.4829694730167593</c:v>
                </c:pt>
                <c:pt idx="14">
                  <c:v>2.9093329675624893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FE6-4707-A7F2-6A934638A8F5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'Non-competitive'!$AS$20:$AS$34</c:f>
              <c:numCache>
                <c:formatCode>General</c:formatCode>
                <c:ptCount val="15"/>
                <c:pt idx="0">
                  <c:v>13.36662079806095</c:v>
                </c:pt>
                <c:pt idx="1">
                  <c:v>12.820927859363513</c:v>
                </c:pt>
                <c:pt idx="2">
                  <c:v>12.198426187626897</c:v>
                </c:pt>
                <c:pt idx="3">
                  <c:v>11.500441959787896</c:v>
                </c:pt>
                <c:pt idx="4">
                  <c:v>10.73278985413212</c:v>
                </c:pt>
                <c:pt idx="5">
                  <c:v>9.9062404920064022</c:v>
                </c:pt>
                <c:pt idx="6">
                  <c:v>9.0363597897744281</c:v>
                </c:pt>
                <c:pt idx="7">
                  <c:v>8.1425941931712877</c:v>
                </c:pt>
                <c:pt idx="8">
                  <c:v>7.2466565006983368</c:v>
                </c:pt>
                <c:pt idx="9">
                  <c:v>6.3704700942520498</c:v>
                </c:pt>
                <c:pt idx="10">
                  <c:v>5.534070964684747</c:v>
                </c:pt>
                <c:pt idx="11">
                  <c:v>4.7538809224344876</c:v>
                </c:pt>
                <c:pt idx="12">
                  <c:v>4.0416450244591218</c:v>
                </c:pt>
                <c:pt idx="13">
                  <c:v>3.4041284104540068</c:v>
                </c:pt>
                <c:pt idx="14">
                  <c:v>2.8434768340854424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FE6-4707-A7F2-6A934638A8F5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'Non-competitive'!$AT$20:$AT$34</c:f>
              <c:numCache>
                <c:formatCode>General</c:formatCode>
                <c:ptCount val="15"/>
                <c:pt idx="0">
                  <c:v>12.99881664268878</c:v>
                </c:pt>
                <c:pt idx="1">
                  <c:v>12.468139326372077</c:v>
                </c:pt>
                <c:pt idx="2">
                  <c:v>11.862766793334757</c:v>
                </c:pt>
                <c:pt idx="3">
                  <c:v>11.183988728613713</c:v>
                </c:pt>
                <c:pt idx="4">
                  <c:v>10.437459810232117</c:v>
                </c:pt>
                <c:pt idx="5">
                  <c:v>9.6336542884982919</c:v>
                </c:pt>
                <c:pt idx="6">
                  <c:v>8.7877097584516903</c:v>
                </c:pt>
                <c:pt idx="7">
                  <c:v>7.9185375654713273</c:v>
                </c:pt>
                <c:pt idx="8">
                  <c:v>7.0472530453464621</c:v>
                </c:pt>
                <c:pt idx="9">
                  <c:v>6.1951763227193117</c:v>
                </c:pt>
                <c:pt idx="10">
                  <c:v>5.3817920658002381</c:v>
                </c:pt>
                <c:pt idx="11">
                  <c:v>4.6230702123955281</c:v>
                </c:pt>
                <c:pt idx="12">
                  <c:v>3.9304326352551913</c:v>
                </c:pt>
                <c:pt idx="13">
                  <c:v>3.3104583203316724</c:v>
                </c:pt>
                <c:pt idx="14">
                  <c:v>2.7652339774142298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FE6-4707-A7F2-6A934638A8F5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'Non-competitive'!$AU$20:$AU$34</c:f>
              <c:numCache>
                <c:formatCode>General</c:formatCode>
                <c:ptCount val="15"/>
                <c:pt idx="0">
                  <c:v>12.566579484270278</c:v>
                </c:pt>
                <c:pt idx="1">
                  <c:v>12.053548270791016</c:v>
                </c:pt>
                <c:pt idx="2">
                  <c:v>11.468305608853294</c:v>
                </c:pt>
                <c:pt idx="3">
                  <c:v>10.812098298836821</c:v>
                </c:pt>
                <c:pt idx="4">
                  <c:v>10.090392989190409</c:v>
                </c:pt>
                <c:pt idx="5">
                  <c:v>9.3133156400422603</c:v>
                </c:pt>
                <c:pt idx="6">
                  <c:v>8.4955004905306684</c:v>
                </c:pt>
                <c:pt idx="7">
                  <c:v>7.6552300452398923</c:v>
                </c:pt>
                <c:pt idx="8">
                  <c:v>6.81291751198928</c:v>
                </c:pt>
                <c:pt idx="9">
                  <c:v>5.9891740778042024</c:v>
                </c:pt>
                <c:pt idx="10">
                  <c:v>5.2028365059470936</c:v>
                </c:pt>
                <c:pt idx="11">
                  <c:v>4.4693437012289152</c:v>
                </c:pt>
                <c:pt idx="12">
                  <c:v>3.7997377358411293</c:v>
                </c:pt>
                <c:pt idx="13">
                  <c:v>3.2003788310384786</c:v>
                </c:pt>
                <c:pt idx="14">
                  <c:v>2.6732843092548531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FE6-4707-A7F2-6A934638A8F5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'Non-competitive'!$AV$20:$AV$34</c:f>
              <c:numCache>
                <c:formatCode>General</c:formatCode>
                <c:ptCount val="15"/>
                <c:pt idx="0">
                  <c:v>12.065093292843944</c:v>
                </c:pt>
                <c:pt idx="1">
                  <c:v>11.572535277314254</c:v>
                </c:pt>
                <c:pt idx="2">
                  <c:v>11.010647507928061</c:v>
                </c:pt>
                <c:pt idx="3">
                  <c:v>10.38062702982541</c:v>
                </c:pt>
                <c:pt idx="4">
                  <c:v>9.6877223375243755</c:v>
                </c:pt>
                <c:pt idx="5">
                  <c:v>8.9416553011471578</c:v>
                </c:pt>
                <c:pt idx="6">
                  <c:v>8.1564761609118115</c:v>
                </c:pt>
                <c:pt idx="7">
                  <c:v>7.3497378335616768</c:v>
                </c:pt>
                <c:pt idx="8">
                  <c:v>6.5410389105077975</c:v>
                </c:pt>
                <c:pt idx="9">
                  <c:v>5.7501680617417676</c:v>
                </c:pt>
                <c:pt idx="10">
                  <c:v>4.9952103442499336</c:v>
                </c:pt>
                <c:pt idx="11">
                  <c:v>4.2909885526612355</c:v>
                </c:pt>
                <c:pt idx="12">
                  <c:v>3.6481041104818135</c:v>
                </c:pt>
                <c:pt idx="13">
                  <c:v>3.0726634258156107</c:v>
                </c:pt>
                <c:pt idx="14">
                  <c:v>2.5666033171419187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FE6-4707-A7F2-6A934638A8F5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'Non-competitive'!$AW$20:$AW$34</c:f>
              <c:numCache>
                <c:formatCode>General</c:formatCode>
                <c:ptCount val="15"/>
                <c:pt idx="0">
                  <c:v>11.491846383972625</c:v>
                </c:pt>
                <c:pt idx="1">
                  <c:v>11.022691201142925</c:v>
                </c:pt>
                <c:pt idx="2">
                  <c:v>10.48750031831328</c:v>
                </c:pt>
                <c:pt idx="3">
                  <c:v>9.8874139056034096</c:v>
                </c:pt>
                <c:pt idx="4">
                  <c:v>9.2274310866242821</c:v>
                </c:pt>
                <c:pt idx="5">
                  <c:v>8.5168118177887937</c:v>
                </c:pt>
                <c:pt idx="6">
                  <c:v>7.7689387724277514</c:v>
                </c:pt>
                <c:pt idx="7">
                  <c:v>7.0005308782700215</c:v>
                </c:pt>
                <c:pt idx="8">
                  <c:v>6.2302555418885444</c:v>
                </c:pt>
                <c:pt idx="9">
                  <c:v>5.4769612172626516</c:v>
                </c:pt>
                <c:pt idx="10">
                  <c:v>4.757873688867277</c:v>
                </c:pt>
                <c:pt idx="11">
                  <c:v>4.0871114781860447</c:v>
                </c:pt>
                <c:pt idx="12">
                  <c:v>3.474772304932094</c:v>
                </c:pt>
                <c:pt idx="13">
                  <c:v>2.9266724443869405</c:v>
                </c:pt>
                <c:pt idx="14">
                  <c:v>2.4446566912734613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FE6-4707-A7F2-6A934638A8F5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'Non-competitive'!$AX$20:$AX$34</c:f>
              <c:numCache>
                <c:formatCode>General</c:formatCode>
                <c:ptCount val="15"/>
                <c:pt idx="0">
                  <c:v>10.847596187141237</c:v>
                </c:pt>
                <c:pt idx="1">
                  <c:v>10.40474254966669</c:v>
                </c:pt>
                <c:pt idx="2">
                  <c:v>9.8995552728795211</c:v>
                </c:pt>
                <c:pt idx="3">
                  <c:v>9.3331106072472441</c:v>
                </c:pt>
                <c:pt idx="4">
                  <c:v>8.7101274179904262</c:v>
                </c:pt>
                <c:pt idx="5">
                  <c:v>8.0393465344346033</c:v>
                </c:pt>
                <c:pt idx="6">
                  <c:v>7.3334003771105198</c:v>
                </c:pt>
                <c:pt idx="7">
                  <c:v>6.6080705855062938</c:v>
                </c:pt>
                <c:pt idx="8">
                  <c:v>5.8809780432988008</c:v>
                </c:pt>
                <c:pt idx="9">
                  <c:v>5.169914531781326</c:v>
                </c:pt>
                <c:pt idx="10">
                  <c:v>4.4911401320363522</c:v>
                </c:pt>
                <c:pt idx="11">
                  <c:v>3.8579818599929645</c:v>
                </c:pt>
                <c:pt idx="12">
                  <c:v>3.2799713420059886</c:v>
                </c:pt>
                <c:pt idx="13">
                  <c:v>2.7625987842145459</c:v>
                </c:pt>
                <c:pt idx="14">
                  <c:v>2.3076055593740072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FE6-4707-A7F2-6A934638A8F5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'Non-competitive'!$AY$20:$AY$34</c:f>
              <c:numCache>
                <c:formatCode>General</c:formatCode>
                <c:ptCount val="15"/>
                <c:pt idx="0">
                  <c:v>10.137211993439823</c:v>
                </c:pt>
                <c:pt idx="1">
                  <c:v>9.7233598249320146</c:v>
                </c:pt>
                <c:pt idx="2">
                  <c:v>9.2512561041785855</c:v>
                </c:pt>
                <c:pt idx="3">
                  <c:v>8.7219066004724741</c:v>
                </c:pt>
                <c:pt idx="4">
                  <c:v>8.1397211513743777</c:v>
                </c:pt>
                <c:pt idx="5">
                  <c:v>7.5128681693457144</c:v>
                </c:pt>
                <c:pt idx="6">
                  <c:v>6.8531528066710257</c:v>
                </c:pt>
                <c:pt idx="7">
                  <c:v>6.175323199465919</c:v>
                </c:pt>
                <c:pt idx="8">
                  <c:v>5.495846280151417</c:v>
                </c:pt>
                <c:pt idx="9">
                  <c:v>4.8313486870720412</c:v>
                </c:pt>
                <c:pt idx="10">
                  <c:v>4.1970256658951195</c:v>
                </c:pt>
                <c:pt idx="11">
                  <c:v>3.6053314768440639</c:v>
                </c:pt>
                <c:pt idx="12">
                  <c:v>3.0651735419259389</c:v>
                </c:pt>
                <c:pt idx="13">
                  <c:v>2.5816825262724303</c:v>
                </c:pt>
                <c:pt idx="14">
                  <c:v>2.1564857641312587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1FE6-4707-A7F2-6A934638A8F5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'Non-competitive'!$AZ$20:$AZ$34</c:f>
              <c:numCache>
                <c:formatCode>General</c:formatCode>
                <c:ptCount val="15"/>
                <c:pt idx="0">
                  <c:v>9.3701730657246625</c:v>
                </c:pt>
                <c:pt idx="1">
                  <c:v>8.9876352984319272</c:v>
                </c:pt>
                <c:pt idx="2">
                  <c:v>8.5512536215670316</c:v>
                </c:pt>
                <c:pt idx="3">
                  <c:v>8.0619577022164677</c:v>
                </c:pt>
                <c:pt idx="4">
                  <c:v>7.5238237046315248</c:v>
                </c:pt>
                <c:pt idx="5">
                  <c:v>6.9444019728797102</c:v>
                </c:pt>
                <c:pt idx="6">
                  <c:v>6.3346044144997995</c:v>
                </c:pt>
                <c:pt idx="7">
                  <c:v>5.7080632380210758</c:v>
                </c:pt>
                <c:pt idx="8">
                  <c:v>5.0799993944058377</c:v>
                </c:pt>
                <c:pt idx="9">
                  <c:v>4.4657814562843274</c:v>
                </c:pt>
                <c:pt idx="10">
                  <c:v>3.8794549108941867</c:v>
                </c:pt>
                <c:pt idx="11">
                  <c:v>3.3325316585265816</c:v>
                </c:pt>
                <c:pt idx="12">
                  <c:v>2.8332451351429651</c:v>
                </c:pt>
                <c:pt idx="13">
                  <c:v>2.386337790665197</c:v>
                </c:pt>
                <c:pt idx="14">
                  <c:v>1.9933138260063887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1FE6-4707-A7F2-6A934638A8F5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'Non-competitive'!$BA$20:$BA$34</c:f>
              <c:numCache>
                <c:formatCode>General</c:formatCode>
                <c:ptCount val="15"/>
                <c:pt idx="0">
                  <c:v>8.5605028466759965</c:v>
                </c:pt>
                <c:pt idx="1">
                  <c:v>8.2110199051229547</c:v>
                </c:pt>
                <c:pt idx="2">
                  <c:v>7.8123456692431654</c:v>
                </c:pt>
                <c:pt idx="3">
                  <c:v>7.3653294742286786</c:v>
                </c:pt>
                <c:pt idx="4">
                  <c:v>6.8736952657773998</c:v>
                </c:pt>
                <c:pt idx="5">
                  <c:v>6.3443409679116387</c:v>
                </c:pt>
                <c:pt idx="6">
                  <c:v>5.7872355977341892</c:v>
                </c:pt>
                <c:pt idx="7">
                  <c:v>5.2148334139981047</c:v>
                </c:pt>
                <c:pt idx="8">
                  <c:v>4.6410401357469837</c:v>
                </c:pt>
                <c:pt idx="9">
                  <c:v>4.0798963478054304</c:v>
                </c:pt>
                <c:pt idx="10">
                  <c:v>3.5442338765055124</c:v>
                </c:pt>
                <c:pt idx="11">
                  <c:v>3.0445698867407627</c:v>
                </c:pt>
                <c:pt idx="12">
                  <c:v>2.5884263689260405</c:v>
                </c:pt>
                <c:pt idx="13">
                  <c:v>2.1801359811426355</c:v>
                </c:pt>
                <c:pt idx="14">
                  <c:v>1.8210729473358616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1FE6-4707-A7F2-6A934638A8F5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'Non-competitive'!$BB$20:$BB$34</c:f>
              <c:numCache>
                <c:formatCode>General</c:formatCode>
                <c:ptCount val="15"/>
                <c:pt idx="0">
                  <c:v>7.7260044264666634</c:v>
                </c:pt>
                <c:pt idx="1">
                  <c:v>7.4105899231630605</c:v>
                </c:pt>
                <c:pt idx="2">
                  <c:v>7.0507794112932478</c:v>
                </c:pt>
                <c:pt idx="3">
                  <c:v>6.6473394308106473</c:v>
                </c:pt>
                <c:pt idx="4">
                  <c:v>6.2036309082240448</c:v>
                </c:pt>
                <c:pt idx="5">
                  <c:v>5.7258793413206979</c:v>
                </c:pt>
                <c:pt idx="6">
                  <c:v>5.2230819434236073</c:v>
                </c:pt>
                <c:pt idx="7">
                  <c:v>4.7064789021686932</c:v>
                </c:pt>
                <c:pt idx="8">
                  <c:v>4.1886203736400391</c:v>
                </c:pt>
                <c:pt idx="9">
                  <c:v>3.6821782326618235</c:v>
                </c:pt>
                <c:pt idx="10">
                  <c:v>3.1987334282526745</c:v>
                </c:pt>
                <c:pt idx="11">
                  <c:v>2.7477778867604568</c:v>
                </c:pt>
                <c:pt idx="12">
                  <c:v>2.3361003368710782</c:v>
                </c:pt>
                <c:pt idx="13">
                  <c:v>1.9676110787285803</c:v>
                </c:pt>
                <c:pt idx="14">
                  <c:v>1.6435503736207184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1FE6-4707-A7F2-6A934638A8F5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'Non-competitive'!$BC$20:$BC$34</c:f>
              <c:numCache>
                <c:formatCode>General</c:formatCode>
                <c:ptCount val="15"/>
                <c:pt idx="0">
                  <c:v>6.8868241816311908</c:v>
                </c:pt>
                <c:pt idx="1">
                  <c:v>6.6056692522931728</c:v>
                </c:pt>
                <c:pt idx="2">
                  <c:v>6.2849405033603487</c:v>
                </c:pt>
                <c:pt idx="3">
                  <c:v>5.9253212150375942</c:v>
                </c:pt>
                <c:pt idx="4">
                  <c:v>5.5298072579814308</c:v>
                </c:pt>
                <c:pt idx="5">
                  <c:v>5.1039479312004259</c:v>
                </c:pt>
                <c:pt idx="6">
                  <c:v>4.6557631920826275</c:v>
                </c:pt>
                <c:pt idx="7">
                  <c:v>4.1952723457881431</c:v>
                </c:pt>
                <c:pt idx="8">
                  <c:v>3.7336623802647217</c:v>
                </c:pt>
                <c:pt idx="9">
                  <c:v>3.2822287813998399</c:v>
                </c:pt>
                <c:pt idx="10">
                  <c:v>2.8512946030445314</c:v>
                </c:pt>
                <c:pt idx="11">
                  <c:v>2.4493207810583195</c:v>
                </c:pt>
                <c:pt idx="12">
                  <c:v>2.082358668546374</c:v>
                </c:pt>
                <c:pt idx="13">
                  <c:v>1.7538938381414462</c:v>
                </c:pt>
                <c:pt idx="14">
                  <c:v>1.465031836896914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1FE6-4707-A7F2-6A934638A8F5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'Non-competitive'!$BD$20:$BD$34</c:f>
              <c:numCache>
                <c:formatCode>General</c:formatCode>
                <c:ptCount val="15"/>
                <c:pt idx="0">
                  <c:v>6.0635620518242037</c:v>
                </c:pt>
                <c:pt idx="1">
                  <c:v>5.8160168386380695</c:v>
                </c:pt>
                <c:pt idx="2">
                  <c:v>5.5336285244212977</c:v>
                </c:pt>
                <c:pt idx="3">
                  <c:v>5.2169987089551224</c:v>
                </c:pt>
                <c:pt idx="4">
                  <c:v>4.8687651316599139</c:v>
                </c:pt>
                <c:pt idx="5">
                  <c:v>4.4938137193424446</c:v>
                </c:pt>
                <c:pt idx="6">
                  <c:v>4.0992057106800646</c:v>
                </c:pt>
                <c:pt idx="7">
                  <c:v>3.6937626868475193</c:v>
                </c:pt>
                <c:pt idx="8">
                  <c:v>3.2873343251133393</c:v>
                </c:pt>
                <c:pt idx="9">
                  <c:v>2.8898658306661384</c:v>
                </c:pt>
                <c:pt idx="10">
                  <c:v>2.5104462227605411</c:v>
                </c:pt>
                <c:pt idx="11">
                  <c:v>2.156525003263833</c:v>
                </c:pt>
                <c:pt idx="12">
                  <c:v>1.8334301367185906</c:v>
                </c:pt>
                <c:pt idx="13">
                  <c:v>1.5442305247531154</c:v>
                </c:pt>
                <c:pt idx="14">
                  <c:v>1.2898995555333546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1FE6-4707-A7F2-6A934638A8F5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'Non-competitive'!$BE$20:$BE$34</c:f>
              <c:numCache>
                <c:formatCode>General</c:formatCode>
                <c:ptCount val="15"/>
                <c:pt idx="0">
                  <c:v>13.636363636363631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12.056514913657766</c:v>
                </c:pt>
                <c:pt idx="5">
                  <c:v>11.492704826038159</c:v>
                </c:pt>
                <c:pt idx="6">
                  <c:v>10.858001237076961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8.5957025422089295</c:v>
                </c:pt>
                <c:pt idx="10">
                  <c:v>7.7666984258113709</c:v>
                </c:pt>
                <c:pt idx="11">
                  <c:v>6.931117387333301</c:v>
                </c:pt>
                <c:pt idx="12">
                  <c:v>6.109503010449167</c:v>
                </c:pt>
                <c:pt idx="13">
                  <c:v>5.3210558298418222</c:v>
                </c:pt>
                <c:pt idx="14">
                  <c:v>4.5819200275316785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1FE6-4707-A7F2-6A934638A8F5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'Non-competitive'!$BF$20:$BF$34</c:f>
              <c:numCache>
                <c:formatCode>General</c:formatCode>
                <c:ptCount val="15"/>
                <c:pt idx="0">
                  <c:v>13.229483335473507</c:v>
                </c:pt>
                <c:pt idx="1">
                  <c:v>12.850289150718007</c:v>
                </c:pt>
                <c:pt idx="2">
                  <c:v>12.405807501065595</c:v>
                </c:pt>
                <c:pt idx="3">
                  <c:v>11.891653528026701</c:v>
                </c:pt>
                <c:pt idx="4">
                  <c:v>11.305940522438981</c:v>
                </c:pt>
                <c:pt idx="5">
                  <c:v>10.650230757945636</c:v>
                </c:pt>
                <c:pt idx="6">
                  <c:v>9.9303206989454864</c:v>
                </c:pt>
                <c:pt idx="7">
                  <c:v>9.1566340626958276</c:v>
                </c:pt>
                <c:pt idx="8">
                  <c:v>8.344015162968498</c:v>
                </c:pt>
                <c:pt idx="9">
                  <c:v>7.5108170856996024</c:v>
                </c:pt>
                <c:pt idx="10">
                  <c:v>6.6773519204436456</c:v>
                </c:pt>
                <c:pt idx="11">
                  <c:v>5.8639576551556321</c:v>
                </c:pt>
                <c:pt idx="12">
                  <c:v>5.0890598792798167</c:v>
                </c:pt>
                <c:pt idx="13">
                  <c:v>4.3676081630361505</c:v>
                </c:pt>
                <c:pt idx="14">
                  <c:v>3.7101460529194172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1FE6-4707-A7F2-6A934638A8F5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'Non-competitive'!$BG$20:$BG$34</c:f>
              <c:numCache>
                <c:formatCode>General</c:formatCode>
                <c:ptCount val="15"/>
                <c:pt idx="0">
                  <c:v>13.131529059732367</c:v>
                </c:pt>
                <c:pt idx="1">
                  <c:v>12.734947730397778</c:v>
                </c:pt>
                <c:pt idx="2">
                  <c:v>12.271681079064933</c:v>
                </c:pt>
                <c:pt idx="3">
                  <c:v>11.737933957260276</c:v>
                </c:pt>
                <c:pt idx="4">
                  <c:v>11.132675258500237</c:v>
                </c:pt>
                <c:pt idx="5">
                  <c:v>10.45856419089974</c:v>
                </c:pt>
                <c:pt idx="6">
                  <c:v>9.722650938693647</c:v>
                </c:pt>
                <c:pt idx="7">
                  <c:v>8.9366229589646355</c:v>
                </c:pt>
                <c:pt idx="8">
                  <c:v>8.1164088418431639</c:v>
                </c:pt>
                <c:pt idx="9">
                  <c:v>7.2810763010472588</c:v>
                </c:pt>
                <c:pt idx="10">
                  <c:v>6.4511447347411348</c:v>
                </c:pt>
                <c:pt idx="11">
                  <c:v>5.6466104734594706</c:v>
                </c:pt>
                <c:pt idx="12">
                  <c:v>4.8850767168043854</c:v>
                </c:pt>
                <c:pt idx="13">
                  <c:v>4.1803454854312205</c:v>
                </c:pt>
                <c:pt idx="14">
                  <c:v>3.5416824728264564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1FE6-4707-A7F2-6A934638A8F5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'Non-competitive'!$BH$20:$BH$34</c:f>
              <c:numCache>
                <c:formatCode>General</c:formatCode>
                <c:ptCount val="15"/>
                <c:pt idx="0">
                  <c:v>13.011107350435086</c:v>
                </c:pt>
                <c:pt idx="1">
                  <c:v>12.593650372807305</c:v>
                </c:pt>
                <c:pt idx="2">
                  <c:v>12.108047127935007</c:v>
                </c:pt>
                <c:pt idx="3">
                  <c:v>11.551284297911911</c:v>
                </c:pt>
                <c:pt idx="4">
                  <c:v>10.923421383798091</c:v>
                </c:pt>
                <c:pt idx="5">
                  <c:v>10.228468766310893</c:v>
                </c:pt>
                <c:pt idx="6">
                  <c:v>9.4749670771940977</c:v>
                </c:pt>
                <c:pt idx="7">
                  <c:v>8.6760433268516675</c:v>
                </c:pt>
                <c:pt idx="8">
                  <c:v>7.8487868595730657</c:v>
                </c:pt>
                <c:pt idx="9">
                  <c:v>7.0129367668991893</c:v>
                </c:pt>
                <c:pt idx="10">
                  <c:v>6.1890628305458018</c:v>
                </c:pt>
                <c:pt idx="11">
                  <c:v>5.3965806179659337</c:v>
                </c:pt>
                <c:pt idx="12">
                  <c:v>4.651996122499888</c:v>
                </c:pt>
                <c:pt idx="13">
                  <c:v>3.9676998914714923</c:v>
                </c:pt>
                <c:pt idx="14">
                  <c:v>3.3514611398555374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1FE6-4707-A7F2-6A934638A8F5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'Non-competitive'!$BI$20:$BI$34</c:f>
              <c:numCache>
                <c:formatCode>General</c:formatCode>
                <c:ptCount val="15"/>
                <c:pt idx="0">
                  <c:v>12.863650909596135</c:v>
                </c:pt>
                <c:pt idx="1">
                  <c:v>12.421377597399996</c:v>
                </c:pt>
                <c:pt idx="2">
                  <c:v>11.909540786136496</c:v>
                </c:pt>
                <c:pt idx="3">
                  <c:v>11.326157014421755</c:v>
                </c:pt>
                <c:pt idx="4">
                  <c:v>10.672662258177567</c:v>
                </c:pt>
                <c:pt idx="5">
                  <c:v>9.9547060078987872</c:v>
                </c:pt>
                <c:pt idx="6">
                  <c:v>9.1825607021848228</c:v>
                </c:pt>
                <c:pt idx="7">
                  <c:v>8.3709370648423036</c:v>
                </c:pt>
                <c:pt idx="8">
                  <c:v>7.5380952660151577</c:v>
                </c:pt>
                <c:pt idx="9">
                  <c:v>6.7043128673042691</c:v>
                </c:pt>
                <c:pt idx="10">
                  <c:v>5.8899586332103793</c:v>
                </c:pt>
                <c:pt idx="11">
                  <c:v>5.113548060505801</c:v>
                </c:pt>
                <c:pt idx="12">
                  <c:v>4.3901625438930338</c:v>
                </c:pt>
                <c:pt idx="13">
                  <c:v>3.7304965161168209</c:v>
                </c:pt>
                <c:pt idx="14">
                  <c:v>3.1406110611900919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1FE6-4707-A7F2-6A934638A8F5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'Non-competitive'!$BJ$20:$BJ$34</c:f>
              <c:numCache>
                <c:formatCode>General</c:formatCode>
                <c:ptCount val="15"/>
                <c:pt idx="0">
                  <c:v>12.683964790899816</c:v>
                </c:pt>
                <c:pt idx="1">
                  <c:v>12.212553075630407</c:v>
                </c:pt>
                <c:pt idx="2">
                  <c:v>11.670377128416446</c:v>
                </c:pt>
                <c:pt idx="3">
                  <c:v>11.056794529234148</c:v>
                </c:pt>
                <c:pt idx="4">
                  <c:v>10.374951753980362</c:v>
                </c:pt>
                <c:pt idx="5">
                  <c:v>9.6324431800662129</c:v>
                </c:pt>
                <c:pt idx="6">
                  <c:v>8.8414898601155656</c:v>
                </c:pt>
                <c:pt idx="7">
                  <c:v>8.0184603686702793</c:v>
                </c:pt>
                <c:pt idx="8">
                  <c:v>7.1826898092856775</c:v>
                </c:pt>
                <c:pt idx="9">
                  <c:v>6.3547402181714467</c:v>
                </c:pt>
                <c:pt idx="10">
                  <c:v>5.5544172212633773</c:v>
                </c:pt>
                <c:pt idx="11">
                  <c:v>4.7989378149166351</c:v>
                </c:pt>
                <c:pt idx="12">
                  <c:v>4.1015941914933034</c:v>
                </c:pt>
                <c:pt idx="13">
                  <c:v>3.4711027516513022</c:v>
                </c:pt>
                <c:pt idx="14">
                  <c:v>2.9116367385893978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1FE6-4707-A7F2-6A934638A8F5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'Non-competitive'!$BK$20:$BK$34</c:f>
              <c:numCache>
                <c:formatCode>General</c:formatCode>
                <c:ptCount val="15"/>
                <c:pt idx="0">
                  <c:v>12.466295229202256</c:v>
                </c:pt>
                <c:pt idx="1">
                  <c:v>11.961193031720541</c:v>
                </c:pt>
                <c:pt idx="2">
                  <c:v>11.38459968419704</c:v>
                </c:pt>
                <c:pt idx="3">
                  <c:v>10.737588345917187</c:v>
                </c:pt>
                <c:pt idx="4">
                  <c:v>10.025383177696218</c:v>
                </c:pt>
                <c:pt idx="5">
                  <c:v>9.257815129665973</c:v>
                </c:pt>
                <c:pt idx="6">
                  <c:v>8.4492005989081775</c:v>
                </c:pt>
                <c:pt idx="7">
                  <c:v>7.6175198569616844</c:v>
                </c:pt>
                <c:pt idx="8">
                  <c:v>6.7829380938113442</c:v>
                </c:pt>
                <c:pt idx="9">
                  <c:v>5.965901700491731</c:v>
                </c:pt>
                <c:pt idx="10">
                  <c:v>5.1851782068116563</c:v>
                </c:pt>
                <c:pt idx="11">
                  <c:v>4.4562269789973694</c:v>
                </c:pt>
                <c:pt idx="12">
                  <c:v>3.7901802992623943</c:v>
                </c:pt>
                <c:pt idx="13">
                  <c:v>3.1935317195219377</c:v>
                </c:pt>
                <c:pt idx="14">
                  <c:v>2.6684490653805009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1FE6-4707-A7F2-6A934638A8F5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'Non-competitive'!$BL$20:$BL$34</c:f>
              <c:numCache>
                <c:formatCode>General</c:formatCode>
                <c:ptCount val="15"/>
                <c:pt idx="0">
                  <c:v>12.204493536800637</c:v>
                </c:pt>
                <c:pt idx="1">
                  <c:v>11.661178537307874</c:v>
                </c:pt>
                <c:pt idx="2">
                  <c:v>11.046475069805222</c:v>
                </c:pt>
                <c:pt idx="3">
                  <c:v>10.363596141287701</c:v>
                </c:pt>
                <c:pt idx="4">
                  <c:v>9.6202098408271493</c:v>
                </c:pt>
                <c:pt idx="5">
                  <c:v>8.8286087955368817</c:v>
                </c:pt>
                <c:pt idx="6">
                  <c:v>8.0052197496564759</c:v>
                </c:pt>
                <c:pt idx="7">
                  <c:v>7.1694120524699487</c:v>
                </c:pt>
                <c:pt idx="8">
                  <c:v>6.3417513567912511</c:v>
                </c:pt>
                <c:pt idx="9">
                  <c:v>5.5420155469566028</c:v>
                </c:pt>
                <c:pt idx="10">
                  <c:v>4.7873680101125702</c:v>
                </c:pt>
                <c:pt idx="11">
                  <c:v>4.0910313780592231</c:v>
                </c:pt>
                <c:pt idx="12">
                  <c:v>3.4616479051086091</c:v>
                </c:pt>
                <c:pt idx="13">
                  <c:v>2.9033220394987054</c:v>
                </c:pt>
                <c:pt idx="14">
                  <c:v>2.4161906941864748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1FE6-4707-A7F2-6A934638A8F5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'Non-competitive'!$BM$20:$BM$34</c:f>
              <c:numCache>
                <c:formatCode>General</c:formatCode>
                <c:ptCount val="15"/>
                <c:pt idx="0">
                  <c:v>11.892309103434544</c:v>
                </c:pt>
                <c:pt idx="1">
                  <c:v>11.306681262915706</c:v>
                </c:pt>
                <c:pt idx="2">
                  <c:v>10.651052405908873</c:v>
                </c:pt>
                <c:pt idx="3">
                  <c:v>9.9312136134020434</c:v>
                </c:pt>
                <c:pt idx="4">
                  <c:v>9.1575830731469257</c:v>
                </c:pt>
                <c:pt idx="5">
                  <c:v>8.345000229855275</c:v>
                </c:pt>
                <c:pt idx="6">
                  <c:v>7.5118148003592626</c:v>
                </c:pt>
                <c:pt idx="7">
                  <c:v>6.6783376481125929</c:v>
                </c:pt>
                <c:pt idx="8">
                  <c:v>5.8649079236826571</c:v>
                </c:pt>
                <c:pt idx="9">
                  <c:v>5.0899545347029793</c:v>
                </c:pt>
                <c:pt idx="10">
                  <c:v>4.3684318905753869</c:v>
                </c:pt>
                <c:pt idx="11">
                  <c:v>3.7108890606599685</c:v>
                </c:pt>
                <c:pt idx="12">
                  <c:v>3.1232447803852406</c:v>
                </c:pt>
                <c:pt idx="13">
                  <c:v>2.6071667571879411</c:v>
                </c:pt>
                <c:pt idx="14">
                  <c:v>2.1608493330630703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1FE6-4707-A7F2-6A934638A8F5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'Non-competitive'!$BN$20:$BN$34</c:f>
              <c:numCache>
                <c:formatCode>General</c:formatCode>
                <c:ptCount val="15"/>
                <c:pt idx="0">
                  <c:v>11.52384194252971</c:v>
                </c:pt>
                <c:pt idx="1">
                  <c:v>10.892759387324176</c:v>
                </c:pt>
                <c:pt idx="2">
                  <c:v>10.194879033839154</c:v>
                </c:pt>
                <c:pt idx="3">
                  <c:v>9.4389568742531242</c:v>
                </c:pt>
                <c:pt idx="4">
                  <c:v>8.6383221720396577</c:v>
                </c:pt>
                <c:pt idx="5">
                  <c:v>7.8102204056089004</c:v>
                </c:pt>
                <c:pt idx="6">
                  <c:v>6.9744718194559026</c:v>
                </c:pt>
                <c:pt idx="7">
                  <c:v>6.1516363100733695</c:v>
                </c:pt>
                <c:pt idx="8">
                  <c:v>5.3610305143447556</c:v>
                </c:pt>
                <c:pt idx="9">
                  <c:v>4.6189918265080525</c:v>
                </c:pt>
                <c:pt idx="10">
                  <c:v>3.9377030364118033</c:v>
                </c:pt>
                <c:pt idx="11">
                  <c:v>3.3247191869658712</c:v>
                </c:pt>
                <c:pt idx="12">
                  <c:v>2.7831513034222577</c:v>
                </c:pt>
                <c:pt idx="13">
                  <c:v>2.3123285108568972</c:v>
                </c:pt>
                <c:pt idx="14">
                  <c:v>1.9087103467351616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1FE6-4707-A7F2-6A934638A8F5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'Non-competitive'!$BO$20:$BO$34</c:f>
              <c:numCache>
                <c:formatCode>General</c:formatCode>
                <c:ptCount val="15"/>
                <c:pt idx="0">
                  <c:v>11.094169587183101</c:v>
                </c:pt>
                <c:pt idx="1">
                  <c:v>10.416110250520802</c:v>
                </c:pt>
                <c:pt idx="2">
                  <c:v>9.6768190558898297</c:v>
                </c:pt>
                <c:pt idx="3">
                  <c:v>8.888255822234882</c:v>
                </c:pt>
                <c:pt idx="4">
                  <c:v>8.0665750989739013</c:v>
                </c:pt>
                <c:pt idx="5">
                  <c:v>7.2309837223197952</c:v>
                </c:pt>
                <c:pt idx="6">
                  <c:v>6.4020262823569949</c:v>
                </c:pt>
                <c:pt idx="7">
                  <c:v>5.5996052962512781</c:v>
                </c:pt>
                <c:pt idx="8">
                  <c:v>4.8411297833285749</c:v>
                </c:pt>
                <c:pt idx="9">
                  <c:v>4.1401434501819043</c:v>
                </c:pt>
                <c:pt idx="10">
                  <c:v>3.5056323722059806</c:v>
                </c:pt>
                <c:pt idx="11">
                  <c:v>2.9420211593086147</c:v>
                </c:pt>
                <c:pt idx="12">
                  <c:v>2.4497116405218229</c:v>
                </c:pt>
                <c:pt idx="13">
                  <c:v>2.025942305053666</c:v>
                </c:pt>
                <c:pt idx="14">
                  <c:v>1.6657500232666673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1FE6-4707-A7F2-6A934638A8F5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'Non-competitive'!$BP$20:$BP$34</c:f>
              <c:numCache>
                <c:formatCode>General</c:formatCode>
                <c:ptCount val="15"/>
                <c:pt idx="0">
                  <c:v>10.60013046314416</c:v>
                </c:pt>
                <c:pt idx="1">
                  <c:v>9.8759179539123814</c:v>
                </c:pt>
                <c:pt idx="2">
                  <c:v>9.0988626421697276</c:v>
                </c:pt>
                <c:pt idx="3">
                  <c:v>8.2841022236973085</c:v>
                </c:pt>
                <c:pt idx="4">
                  <c:v>7.4501902843071397</c:v>
                </c:pt>
                <c:pt idx="5">
                  <c:v>6.6175081608643058</c:v>
                </c:pt>
                <c:pt idx="6">
                  <c:v>5.8063179473758808</c:v>
                </c:pt>
                <c:pt idx="7">
                  <c:v>5.0348394030772763</c:v>
                </c:pt>
                <c:pt idx="8">
                  <c:v>4.3177255880968195</c:v>
                </c:pt>
                <c:pt idx="9">
                  <c:v>3.6651839155048727</c:v>
                </c:pt>
                <c:pt idx="10">
                  <c:v>3.0828008958460162</c:v>
                </c:pt>
                <c:pt idx="11">
                  <c:v>2.5719585308499187</c:v>
                </c:pt>
                <c:pt idx="12">
                  <c:v>2.1306321242543191</c:v>
                </c:pt>
                <c:pt idx="13">
                  <c:v>1.7543438509476841</c:v>
                </c:pt>
                <c:pt idx="14">
                  <c:v>1.437090424074561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1FE6-4707-A7F2-6A934638A8F5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'Non-competitive'!$BQ$20:$BQ$34</c:f>
              <c:numCache>
                <c:formatCode>General</c:formatCode>
                <c:ptCount val="15"/>
                <c:pt idx="0">
                  <c:v>10.041194644696187</c:v>
                </c:pt>
                <c:pt idx="1">
                  <c:v>9.2746730083234237</c:v>
                </c:pt>
                <c:pt idx="2">
                  <c:v>8.4667571234735401</c:v>
                </c:pt>
                <c:pt idx="3">
                  <c:v>7.6353624961761986</c:v>
                </c:pt>
                <c:pt idx="4">
                  <c:v>6.8006266603092422</c:v>
                </c:pt>
                <c:pt idx="5">
                  <c:v>5.9830109814379249</c:v>
                </c:pt>
                <c:pt idx="6">
                  <c:v>5.2013375835582716</c:v>
                </c:pt>
                <c:pt idx="7">
                  <c:v>4.4711495064407263</c:v>
                </c:pt>
                <c:pt idx="8">
                  <c:v>3.8036770556886084</c:v>
                </c:pt>
                <c:pt idx="9">
                  <c:v>3.2055113790051624</c:v>
                </c:pt>
                <c:pt idx="10">
                  <c:v>2.6789059499487342</c:v>
                </c:pt>
                <c:pt idx="11">
                  <c:v>2.2225100312459962</c:v>
                </c:pt>
                <c:pt idx="12">
                  <c:v>1.832305592457393</c:v>
                </c:pt>
                <c:pt idx="13">
                  <c:v>1.5025529564330569</c:v>
                </c:pt>
                <c:pt idx="14">
                  <c:v>1.2266164474059011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1FE6-4707-A7F2-6A934638A8F5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'Non-competitive'!$BR$20:$BR$34</c:f>
              <c:numCache>
                <c:formatCode>General</c:formatCode>
                <c:ptCount val="15"/>
                <c:pt idx="0">
                  <c:v>9.4202898550724612</c:v>
                </c:pt>
                <c:pt idx="1">
                  <c:v>8.6187845303867388</c:v>
                </c:pt>
                <c:pt idx="2">
                  <c:v>7.7902621722846428</c:v>
                </c:pt>
                <c:pt idx="3">
                  <c:v>6.9545834494288092</c:v>
                </c:pt>
                <c:pt idx="4">
                  <c:v>6.1323014556845381</c:v>
                </c:pt>
                <c:pt idx="5">
                  <c:v>5.3426801696343764</c:v>
                </c:pt>
                <c:pt idx="6">
                  <c:v>4.6019687659346449</c:v>
                </c:pt>
                <c:pt idx="7">
                  <c:v>3.9222421581367484</c:v>
                </c:pt>
                <c:pt idx="8">
                  <c:v>3.3109447545009361</c:v>
                </c:pt>
                <c:pt idx="9">
                  <c:v>2.7710880634394832</c:v>
                </c:pt>
                <c:pt idx="10">
                  <c:v>2.3019214792049163</c:v>
                </c:pt>
                <c:pt idx="11">
                  <c:v>1.8998478579153575</c:v>
                </c:pt>
                <c:pt idx="12">
                  <c:v>1.5593794011995707</c:v>
                </c:pt>
                <c:pt idx="13">
                  <c:v>1.2739920129910025</c:v>
                </c:pt>
                <c:pt idx="14">
                  <c:v>1.0368053671498028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1FE6-4707-A7F2-6A934638A8F5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'Non-competitive'!$BS$20:$BS$34</c:f>
              <c:numCache>
                <c:formatCode>General</c:formatCode>
                <c:ptCount val="15"/>
                <c:pt idx="0">
                  <c:v>8.7443946188340789</c:v>
                </c:pt>
                <c:pt idx="1">
                  <c:v>7.9187817258883229</c:v>
                </c:pt>
                <c:pt idx="2">
                  <c:v>7.0828603859250832</c:v>
                </c:pt>
                <c:pt idx="3">
                  <c:v>6.257207320130358</c:v>
                </c:pt>
                <c:pt idx="4">
                  <c:v>5.4614080192549626</c:v>
                </c:pt>
                <c:pt idx="5">
                  <c:v>4.7122679913627294</c:v>
                </c:pt>
                <c:pt idx="6">
                  <c:v>4.0225523203255422</c:v>
                </c:pt>
                <c:pt idx="7">
                  <c:v>3.4004200927141537</c:v>
                </c:pt>
                <c:pt idx="8">
                  <c:v>2.8495307629882891</c:v>
                </c:pt>
                <c:pt idx="9">
                  <c:v>2.3696567407990226</c:v>
                </c:pt>
                <c:pt idx="10">
                  <c:v>1.9575758294372341</c:v>
                </c:pt>
                <c:pt idx="11">
                  <c:v>1.6080319225435848</c:v>
                </c:pt>
                <c:pt idx="12">
                  <c:v>1.3146113652489879</c:v>
                </c:pt>
                <c:pt idx="13">
                  <c:v>1.0704521395133142</c:v>
                </c:pt>
                <c:pt idx="14">
                  <c:v>0.86876127650614909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1FE6-4707-A7F2-6A934638A8F5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'Non-competitive'!$BT$20:$BT$34</c:f>
              <c:numCache>
                <c:formatCode>General</c:formatCode>
                <c:ptCount val="15"/>
                <c:pt idx="0">
                  <c:v>8.0246913580246897</c:v>
                </c:pt>
                <c:pt idx="1">
                  <c:v>7.1889400921658977</c:v>
                </c:pt>
                <c:pt idx="2">
                  <c:v>6.3608562691131487</c:v>
                </c:pt>
                <c:pt idx="3">
                  <c:v>5.5602584094453107</c:v>
                </c:pt>
                <c:pt idx="4">
                  <c:v>4.8043886242240506</c:v>
                </c:pt>
                <c:pt idx="5">
                  <c:v>4.1065717899412855</c:v>
                </c:pt>
                <c:pt idx="6">
                  <c:v>3.4755592107410234</c:v>
                </c:pt>
                <c:pt idx="7">
                  <c:v>2.9155565614121866</c:v>
                </c:pt>
                <c:pt idx="8">
                  <c:v>2.4267842732775669</c:v>
                </c:pt>
                <c:pt idx="9">
                  <c:v>2.0063470377961976</c:v>
                </c:pt>
                <c:pt idx="10">
                  <c:v>1.6491957503497627</c:v>
                </c:pt>
                <c:pt idx="11">
                  <c:v>1.3490205872072305</c:v>
                </c:pt>
                <c:pt idx="12">
                  <c:v>1.0989838272045407</c:v>
                </c:pt>
                <c:pt idx="13">
                  <c:v>0.89226147416016199</c:v>
                </c:pt>
                <c:pt idx="14">
                  <c:v>0.72240348328728088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1FE6-4707-A7F2-6A934638A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'Non-competitive'!$AP$69:$BE$69</c:f>
              <c:numCache>
                <c:formatCode>General</c:formatCode>
                <c:ptCount val="16"/>
                <c:pt idx="0">
                  <c:v>6.6345802838863613E-2</c:v>
                </c:pt>
                <c:pt idx="1">
                  <c:v>7.068112263085799E-2</c:v>
                </c:pt>
                <c:pt idx="2">
                  <c:v>7.1764952578856581E-2</c:v>
                </c:pt>
                <c:pt idx="3">
                  <c:v>7.3119740013854795E-2</c:v>
                </c:pt>
                <c:pt idx="4">
                  <c:v>7.4813224307602608E-2</c:v>
                </c:pt>
                <c:pt idx="5">
                  <c:v>7.6930079674787377E-2</c:v>
                </c:pt>
                <c:pt idx="6">
                  <c:v>7.9576148883768308E-2</c:v>
                </c:pt>
                <c:pt idx="7">
                  <c:v>8.2883735394994468E-2</c:v>
                </c:pt>
                <c:pt idx="8">
                  <c:v>8.7018218534027192E-2</c:v>
                </c:pt>
                <c:pt idx="9">
                  <c:v>9.2186322457818076E-2</c:v>
                </c:pt>
                <c:pt idx="10">
                  <c:v>9.8646452362556702E-2</c:v>
                </c:pt>
                <c:pt idx="11">
                  <c:v>0.10672161474347996</c:v>
                </c:pt>
                <c:pt idx="12">
                  <c:v>0.11681556771963406</c:v>
                </c:pt>
                <c:pt idx="13">
                  <c:v>0.12943300893982665</c:v>
                </c:pt>
                <c:pt idx="14">
                  <c:v>0.14520481046506739</c:v>
                </c:pt>
                <c:pt idx="15">
                  <c:v>0.16491956237161837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78-47A5-A7E5-E1386D489F5F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'Non-competitive'!$AP$70:$BE$70</c:f>
              <c:numCache>
                <c:formatCode>General</c:formatCode>
                <c:ptCount val="16"/>
                <c:pt idx="0">
                  <c:v>6.9169657439600574E-2</c:v>
                </c:pt>
                <c:pt idx="1">
                  <c:v>7.3689500023036966E-2</c:v>
                </c:pt>
                <c:pt idx="2">
                  <c:v>7.4819460668896068E-2</c:v>
                </c:pt>
                <c:pt idx="3">
                  <c:v>7.6231911476219938E-2</c:v>
                </c:pt>
                <c:pt idx="4">
                  <c:v>7.7997474985374765E-2</c:v>
                </c:pt>
                <c:pt idx="5">
                  <c:v>8.0204429371818348E-2</c:v>
                </c:pt>
                <c:pt idx="6">
                  <c:v>8.2963122354872756E-2</c:v>
                </c:pt>
                <c:pt idx="7">
                  <c:v>8.6411488583690826E-2</c:v>
                </c:pt>
                <c:pt idx="8">
                  <c:v>9.0721946369713383E-2</c:v>
                </c:pt>
                <c:pt idx="9">
                  <c:v>9.6110018602241581E-2</c:v>
                </c:pt>
                <c:pt idx="10">
                  <c:v>0.10284510889290184</c:v>
                </c:pt>
                <c:pt idx="11">
                  <c:v>0.11126397175622714</c:v>
                </c:pt>
                <c:pt idx="12">
                  <c:v>0.12178755033538378</c:v>
                </c:pt>
                <c:pt idx="13">
                  <c:v>0.13494202355932958</c:v>
                </c:pt>
                <c:pt idx="14">
                  <c:v>0.15138511508926181</c:v>
                </c:pt>
                <c:pt idx="15">
                  <c:v>0.17193897950167711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78-47A5-A7E5-E1386D489F5F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'Non-competitive'!$AP$71:$BE$71</c:f>
              <c:numCache>
                <c:formatCode>General</c:formatCode>
                <c:ptCount val="16"/>
                <c:pt idx="0">
                  <c:v>7.2699475690521764E-2</c:v>
                </c:pt>
                <c:pt idx="1">
                  <c:v>7.7449971763260683E-2</c:v>
                </c:pt>
                <c:pt idx="2">
                  <c:v>7.8637595781445427E-2</c:v>
                </c:pt>
                <c:pt idx="3">
                  <c:v>8.0122125804176325E-2</c:v>
                </c:pt>
                <c:pt idx="4">
                  <c:v>8.1977788332589951E-2</c:v>
                </c:pt>
                <c:pt idx="5">
                  <c:v>8.4297366493107026E-2</c:v>
                </c:pt>
                <c:pt idx="6">
                  <c:v>8.7196839193753331E-2</c:v>
                </c:pt>
                <c:pt idx="7">
                  <c:v>9.0821180069561233E-2</c:v>
                </c:pt>
                <c:pt idx="8">
                  <c:v>9.535160616432109E-2</c:v>
                </c:pt>
                <c:pt idx="9">
                  <c:v>0.10101463878277092</c:v>
                </c:pt>
                <c:pt idx="10">
                  <c:v>0.10809342955583322</c:v>
                </c:pt>
                <c:pt idx="11">
                  <c:v>0.1169419180221611</c:v>
                </c:pt>
                <c:pt idx="12">
                  <c:v>0.12800252860507089</c:v>
                </c:pt>
                <c:pt idx="13">
                  <c:v>0.14182829183370818</c:v>
                </c:pt>
                <c:pt idx="14">
                  <c:v>0.15911049586950476</c:v>
                </c:pt>
                <c:pt idx="15">
                  <c:v>0.18071325091425056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B78-47A5-A7E5-E1386D489F5F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'Non-competitive'!$AP$72:$BE$72</c:f>
              <c:numCache>
                <c:formatCode>General</c:formatCode>
                <c:ptCount val="16"/>
                <c:pt idx="0">
                  <c:v>7.7111748504173253E-2</c:v>
                </c:pt>
                <c:pt idx="1">
                  <c:v>8.215056143854034E-2</c:v>
                </c:pt>
                <c:pt idx="2">
                  <c:v>8.3410264672132126E-2</c:v>
                </c:pt>
                <c:pt idx="3">
                  <c:v>8.4984893714121809E-2</c:v>
                </c:pt>
                <c:pt idx="4">
                  <c:v>8.6953180016608955E-2</c:v>
                </c:pt>
                <c:pt idx="5">
                  <c:v>8.9413537894717898E-2</c:v>
                </c:pt>
                <c:pt idx="6">
                  <c:v>9.2488985242354049E-2</c:v>
                </c:pt>
                <c:pt idx="7">
                  <c:v>9.6333294426899266E-2</c:v>
                </c:pt>
                <c:pt idx="8">
                  <c:v>0.10113868090758076</c:v>
                </c:pt>
                <c:pt idx="9">
                  <c:v>0.10714541400843262</c:v>
                </c:pt>
                <c:pt idx="10">
                  <c:v>0.11465383038449747</c:v>
                </c:pt>
                <c:pt idx="11">
                  <c:v>0.12403935085457851</c:v>
                </c:pt>
                <c:pt idx="12">
                  <c:v>0.13577125144217983</c:v>
                </c:pt>
                <c:pt idx="13">
                  <c:v>0.15043612717668148</c:v>
                </c:pt>
                <c:pt idx="14">
                  <c:v>0.16876722184480852</c:v>
                </c:pt>
                <c:pt idx="15">
                  <c:v>0.19168109017996734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78-47A5-A7E5-E1386D489F5F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'Non-competitive'!$AP$73:$BE$73</c:f>
              <c:numCache>
                <c:formatCode>General</c:formatCode>
                <c:ptCount val="16"/>
                <c:pt idx="0">
                  <c:v>8.2627089521237623E-2</c:v>
                </c:pt>
                <c:pt idx="1">
                  <c:v>8.8026298532639907E-2</c:v>
                </c:pt>
                <c:pt idx="2">
                  <c:v>8.9376100785490492E-2</c:v>
                </c:pt>
                <c:pt idx="3">
                  <c:v>9.1063353601553695E-2</c:v>
                </c:pt>
                <c:pt idx="4">
                  <c:v>9.317241962163271E-2</c:v>
                </c:pt>
                <c:pt idx="5">
                  <c:v>9.5808752146731499E-2</c:v>
                </c:pt>
                <c:pt idx="6">
                  <c:v>9.9104167803104951E-2</c:v>
                </c:pt>
                <c:pt idx="7">
                  <c:v>0.1032234373735718</c:v>
                </c:pt>
                <c:pt idx="8">
                  <c:v>0.10837252433665534</c:v>
                </c:pt>
                <c:pt idx="9">
                  <c:v>0.11480888304050975</c:v>
                </c:pt>
                <c:pt idx="10">
                  <c:v>0.1228543314203278</c:v>
                </c:pt>
                <c:pt idx="11">
                  <c:v>0.13291114189510034</c:v>
                </c:pt>
                <c:pt idx="12">
                  <c:v>0.14548215498856598</c:v>
                </c:pt>
                <c:pt idx="13">
                  <c:v>0.16119592135539809</c:v>
                </c:pt>
                <c:pt idx="14">
                  <c:v>0.1808381293139382</c:v>
                </c:pt>
                <c:pt idx="15">
                  <c:v>0.20539088926211332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B78-47A5-A7E5-E1386D489F5F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'Non-competitive'!$AP$74:$BE$74</c:f>
              <c:numCache>
                <c:formatCode>General</c:formatCode>
                <c:ptCount val="16"/>
                <c:pt idx="0">
                  <c:v>8.9521265792568083E-2</c:v>
                </c:pt>
                <c:pt idx="1">
                  <c:v>9.5370969900264363E-2</c:v>
                </c:pt>
                <c:pt idx="2">
                  <c:v>9.683339592718844E-2</c:v>
                </c:pt>
                <c:pt idx="3">
                  <c:v>9.8661428460843512E-2</c:v>
                </c:pt>
                <c:pt idx="4">
                  <c:v>0.1009464691279124</c:v>
                </c:pt>
                <c:pt idx="5">
                  <c:v>0.10380276996174849</c:v>
                </c:pt>
                <c:pt idx="6">
                  <c:v>0.10737314600404356</c:v>
                </c:pt>
                <c:pt idx="7">
                  <c:v>0.11183611605691245</c:v>
                </c:pt>
                <c:pt idx="8">
                  <c:v>0.11741482862299855</c:v>
                </c:pt>
                <c:pt idx="9">
                  <c:v>0.12438821933060616</c:v>
                </c:pt>
                <c:pt idx="10">
                  <c:v>0.13310495771511568</c:v>
                </c:pt>
                <c:pt idx="11">
                  <c:v>0.14400088069575259</c:v>
                </c:pt>
                <c:pt idx="12">
                  <c:v>0.1576207844215487</c:v>
                </c:pt>
                <c:pt idx="13">
                  <c:v>0.17464566407879384</c:v>
                </c:pt>
                <c:pt idx="14">
                  <c:v>0.19592676365035025</c:v>
                </c:pt>
                <c:pt idx="15">
                  <c:v>0.22252813811479585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B78-47A5-A7E5-E1386D489F5F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'Non-competitive'!$AP$75:$BE$75</c:f>
              <c:numCache>
                <c:formatCode>General</c:formatCode>
                <c:ptCount val="16"/>
                <c:pt idx="0">
                  <c:v>9.8138986131731151E-2</c:v>
                </c:pt>
                <c:pt idx="1">
                  <c:v>0.10455180910979496</c:v>
                </c:pt>
                <c:pt idx="2">
                  <c:v>0.10615501485431091</c:v>
                </c:pt>
                <c:pt idx="3">
                  <c:v>0.10815902203495582</c:v>
                </c:pt>
                <c:pt idx="4">
                  <c:v>0.11066403101076198</c:v>
                </c:pt>
                <c:pt idx="5">
                  <c:v>0.11379529223051972</c:v>
                </c:pt>
                <c:pt idx="6">
                  <c:v>0.11770936875521684</c:v>
                </c:pt>
                <c:pt idx="7">
                  <c:v>0.1226019644110883</c:v>
                </c:pt>
                <c:pt idx="8">
                  <c:v>0.12871770898092758</c:v>
                </c:pt>
                <c:pt idx="9">
                  <c:v>0.13636238969322664</c:v>
                </c:pt>
                <c:pt idx="10">
                  <c:v>0.14591824058360053</c:v>
                </c:pt>
                <c:pt idx="11">
                  <c:v>0.15786305419656788</c:v>
                </c:pt>
                <c:pt idx="12">
                  <c:v>0.17279407121277707</c:v>
                </c:pt>
                <c:pt idx="13">
                  <c:v>0.19145784248303857</c:v>
                </c:pt>
                <c:pt idx="14">
                  <c:v>0.21478755657086535</c:v>
                </c:pt>
                <c:pt idx="15">
                  <c:v>0.24394969918064893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B78-47A5-A7E5-E1386D489F5F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'Non-competitive'!$AP$76:$BE$76</c:f>
              <c:numCache>
                <c:formatCode>General</c:formatCode>
                <c:ptCount val="16"/>
                <c:pt idx="0">
                  <c:v>0.10891113655568496</c:v>
                </c:pt>
                <c:pt idx="1">
                  <c:v>0.11602785812170814</c:v>
                </c:pt>
                <c:pt idx="2">
                  <c:v>0.11780703851321395</c:v>
                </c:pt>
                <c:pt idx="3">
                  <c:v>0.12003101400259616</c:v>
                </c:pt>
                <c:pt idx="4">
                  <c:v>0.12281098336432397</c:v>
                </c:pt>
                <c:pt idx="5">
                  <c:v>0.12628594506648375</c:v>
                </c:pt>
                <c:pt idx="6">
                  <c:v>0.13062964719418343</c:v>
                </c:pt>
                <c:pt idx="7">
                  <c:v>0.13605927485380806</c:v>
                </c:pt>
                <c:pt idx="8">
                  <c:v>0.14284630942833881</c:v>
                </c:pt>
                <c:pt idx="9">
                  <c:v>0.15133010264650229</c:v>
                </c:pt>
                <c:pt idx="10">
                  <c:v>0.16193484416920662</c:v>
                </c:pt>
                <c:pt idx="11">
                  <c:v>0.17519077107258701</c:v>
                </c:pt>
                <c:pt idx="12">
                  <c:v>0.19176067970181251</c:v>
                </c:pt>
                <c:pt idx="13">
                  <c:v>0.21247306548834441</c:v>
                </c:pt>
                <c:pt idx="14">
                  <c:v>0.23836354772150922</c:v>
                </c:pt>
                <c:pt idx="15">
                  <c:v>0.27072665051296529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B78-47A5-A7E5-E1386D489F5F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'Non-competitive'!$AP$77:$BE$77</c:f>
              <c:numCache>
                <c:formatCode>General</c:formatCode>
                <c:ptCount val="16"/>
                <c:pt idx="0">
                  <c:v>0.12237632458562726</c:v>
                </c:pt>
                <c:pt idx="1">
                  <c:v>0.13037291938659967</c:v>
                </c:pt>
                <c:pt idx="2">
                  <c:v>0.13237206808684279</c:v>
                </c:pt>
                <c:pt idx="3">
                  <c:v>0.13487100396214666</c:v>
                </c:pt>
                <c:pt idx="4">
                  <c:v>0.13799467380627647</c:v>
                </c:pt>
                <c:pt idx="5">
                  <c:v>0.14189926111143883</c:v>
                </c:pt>
                <c:pt idx="6">
                  <c:v>0.1467799952428917</c:v>
                </c:pt>
                <c:pt idx="7">
                  <c:v>0.15288091290720779</c:v>
                </c:pt>
                <c:pt idx="8">
                  <c:v>0.1605070599876029</c:v>
                </c:pt>
                <c:pt idx="9">
                  <c:v>0.17003974383809684</c:v>
                </c:pt>
                <c:pt idx="10">
                  <c:v>0.18195559865121425</c:v>
                </c:pt>
                <c:pt idx="11">
                  <c:v>0.19685041716761092</c:v>
                </c:pt>
                <c:pt idx="12">
                  <c:v>0.21546894031310682</c:v>
                </c:pt>
                <c:pt idx="13">
                  <c:v>0.23874209424497675</c:v>
                </c:pt>
                <c:pt idx="14">
                  <c:v>0.26783353665981408</c:v>
                </c:pt>
                <c:pt idx="15">
                  <c:v>0.30419783967836078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B78-47A5-A7E5-E1386D489F5F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'Non-competitive'!$AP$78:$BE$78</c:f>
              <c:numCache>
                <c:formatCode>General</c:formatCode>
                <c:ptCount val="16"/>
                <c:pt idx="0">
                  <c:v>0.13920780962305515</c:v>
                </c:pt>
                <c:pt idx="1">
                  <c:v>0.14830424596771408</c:v>
                </c:pt>
                <c:pt idx="2">
                  <c:v>0.15057835505387882</c:v>
                </c:pt>
                <c:pt idx="3">
                  <c:v>0.15342099141158475</c:v>
                </c:pt>
                <c:pt idx="4">
                  <c:v>0.15697428685871712</c:v>
                </c:pt>
                <c:pt idx="5">
                  <c:v>0.16141590616763266</c:v>
                </c:pt>
                <c:pt idx="6">
                  <c:v>0.16696793030377702</c:v>
                </c:pt>
                <c:pt idx="7">
                  <c:v>0.17390796047395748</c:v>
                </c:pt>
                <c:pt idx="8">
                  <c:v>0.18258299818668303</c:v>
                </c:pt>
                <c:pt idx="9">
                  <c:v>0.19342679532759002</c:v>
                </c:pt>
                <c:pt idx="10">
                  <c:v>0.20698154175372371</c:v>
                </c:pt>
                <c:pt idx="11">
                  <c:v>0.2239249747863909</c:v>
                </c:pt>
                <c:pt idx="12">
                  <c:v>0.24510426607722482</c:v>
                </c:pt>
                <c:pt idx="13">
                  <c:v>0.27157838019076719</c:v>
                </c:pt>
                <c:pt idx="14">
                  <c:v>0.3046710228326952</c:v>
                </c:pt>
                <c:pt idx="15">
                  <c:v>0.34603682613510522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B78-47A5-A7E5-E1386D489F5F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'Non-competitive'!$AP$79:$BE$79</c:f>
              <c:numCache>
                <c:formatCode>General</c:formatCode>
                <c:ptCount val="16"/>
                <c:pt idx="0">
                  <c:v>0.16024716591983998</c:v>
                </c:pt>
                <c:pt idx="1">
                  <c:v>0.17071840419410708</c:v>
                </c:pt>
                <c:pt idx="2">
                  <c:v>0.17333621376267389</c:v>
                </c:pt>
                <c:pt idx="3">
                  <c:v>0.17660847572338229</c:v>
                </c:pt>
                <c:pt idx="4">
                  <c:v>0.1806988031742679</c:v>
                </c:pt>
                <c:pt idx="5">
                  <c:v>0.18581171248787487</c:v>
                </c:pt>
                <c:pt idx="6">
                  <c:v>0.19220284912988361</c:v>
                </c:pt>
                <c:pt idx="7">
                  <c:v>0.20019176993239454</c:v>
                </c:pt>
                <c:pt idx="8">
                  <c:v>0.21017792093553314</c:v>
                </c:pt>
                <c:pt idx="9">
                  <c:v>0.22266060968945642</c:v>
                </c:pt>
                <c:pt idx="10">
                  <c:v>0.23826397063186061</c:v>
                </c:pt>
                <c:pt idx="11">
                  <c:v>0.25776817180986572</c:v>
                </c:pt>
                <c:pt idx="12">
                  <c:v>0.28214842328237216</c:v>
                </c:pt>
                <c:pt idx="13">
                  <c:v>0.31262373762300522</c:v>
                </c:pt>
                <c:pt idx="14">
                  <c:v>0.35071788054879649</c:v>
                </c:pt>
                <c:pt idx="15">
                  <c:v>0.39833555920603564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B78-47A5-A7E5-E1386D489F5F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'Non-competitive'!$AP$80:$BE$80</c:f>
              <c:numCache>
                <c:formatCode>General</c:formatCode>
                <c:ptCount val="16"/>
                <c:pt idx="0">
                  <c:v>0.18654636129082103</c:v>
                </c:pt>
                <c:pt idx="1">
                  <c:v>0.19873610197709835</c:v>
                </c:pt>
                <c:pt idx="2">
                  <c:v>0.2017835371486677</c:v>
                </c:pt>
                <c:pt idx="3">
                  <c:v>0.20559283111312932</c:v>
                </c:pt>
                <c:pt idx="4">
                  <c:v>0.21035444856870641</c:v>
                </c:pt>
                <c:pt idx="5">
                  <c:v>0.21630647038817777</c:v>
                </c:pt>
                <c:pt idx="6">
                  <c:v>0.22374649766251686</c:v>
                </c:pt>
                <c:pt idx="7">
                  <c:v>0.23304653175544091</c:v>
                </c:pt>
                <c:pt idx="8">
                  <c:v>0.24467157437159587</c:v>
                </c:pt>
                <c:pt idx="9">
                  <c:v>0.25920287764178956</c:v>
                </c:pt>
                <c:pt idx="10">
                  <c:v>0.27736700672953174</c:v>
                </c:pt>
                <c:pt idx="11">
                  <c:v>0.30007216808920933</c:v>
                </c:pt>
                <c:pt idx="12">
                  <c:v>0.32845361978880644</c:v>
                </c:pt>
                <c:pt idx="13">
                  <c:v>0.36393043441330275</c:v>
                </c:pt>
                <c:pt idx="14">
                  <c:v>0.40827645269392321</c:v>
                </c:pt>
                <c:pt idx="15">
                  <c:v>0.4637089755446987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B78-47A5-A7E5-E1386D489F5F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'Non-competitive'!$AP$81:$BF$81</c:f>
              <c:numCache>
                <c:formatCode>General</c:formatCode>
                <c:ptCount val="17"/>
                <c:pt idx="0">
                  <c:v>0.21942035550454733</c:v>
                </c:pt>
                <c:pt idx="1">
                  <c:v>0.23375822420583742</c:v>
                </c:pt>
                <c:pt idx="2">
                  <c:v>0.23734269138115999</c:v>
                </c:pt>
                <c:pt idx="3">
                  <c:v>0.24182327535031306</c:v>
                </c:pt>
                <c:pt idx="4">
                  <c:v>0.24742400531175451</c:v>
                </c:pt>
                <c:pt idx="5">
                  <c:v>0.2544249177635563</c:v>
                </c:pt>
                <c:pt idx="6">
                  <c:v>0.26317605832830854</c:v>
                </c:pt>
                <c:pt idx="7">
                  <c:v>0.27411498403424889</c:v>
                </c:pt>
                <c:pt idx="8">
                  <c:v>0.28778864116667424</c:v>
                </c:pt>
                <c:pt idx="9">
                  <c:v>0.30488071258220589</c:v>
                </c:pt>
                <c:pt idx="10">
                  <c:v>0.32624580185162061</c:v>
                </c:pt>
                <c:pt idx="11">
                  <c:v>0.35295216343838887</c:v>
                </c:pt>
                <c:pt idx="12">
                  <c:v>0.38633511542184923</c:v>
                </c:pt>
                <c:pt idx="13">
                  <c:v>0.42806380540117472</c:v>
                </c:pt>
                <c:pt idx="14">
                  <c:v>0.48022466787533152</c:v>
                </c:pt>
                <c:pt idx="15">
                  <c:v>0.54542574596802751</c:v>
                </c:pt>
                <c:pt idx="16">
                  <c:v>0.16367943485577899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B78-47A5-A7E5-E1386D489F5F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'Non-competitive'!$AP$82:$BE$82</c:f>
              <c:numCache>
                <c:formatCode>General</c:formatCode>
                <c:ptCount val="16"/>
                <c:pt idx="0">
                  <c:v>0.26051284827170518</c:v>
                </c:pt>
                <c:pt idx="1">
                  <c:v>0.27753587699176119</c:v>
                </c:pt>
                <c:pt idx="2">
                  <c:v>0.28179163417177522</c:v>
                </c:pt>
                <c:pt idx="3">
                  <c:v>0.28711133064679267</c:v>
                </c:pt>
                <c:pt idx="4">
                  <c:v>0.29376095124056456</c:v>
                </c:pt>
                <c:pt idx="5">
                  <c:v>0.30207297698277946</c:v>
                </c:pt>
                <c:pt idx="6">
                  <c:v>0.31246300916054798</c:v>
                </c:pt>
                <c:pt idx="7">
                  <c:v>0.32545054938275875</c:v>
                </c:pt>
                <c:pt idx="8">
                  <c:v>0.34168497466052211</c:v>
                </c:pt>
                <c:pt idx="9">
                  <c:v>0.3619780062577263</c:v>
                </c:pt>
                <c:pt idx="10">
                  <c:v>0.38734429575423157</c:v>
                </c:pt>
                <c:pt idx="11">
                  <c:v>0.4190521576248632</c:v>
                </c:pt>
                <c:pt idx="12">
                  <c:v>0.45868698496315258</c:v>
                </c:pt>
                <c:pt idx="13">
                  <c:v>0.50823051913601458</c:v>
                </c:pt>
                <c:pt idx="14">
                  <c:v>0.57015993685209188</c:v>
                </c:pt>
                <c:pt idx="15">
                  <c:v>0.64757170899718841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B78-47A5-A7E5-E1386D489F5F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'Non-competitive'!$AP$83:$BE$83</c:f>
              <c:numCache>
                <c:formatCode>General</c:formatCode>
                <c:ptCount val="16"/>
                <c:pt idx="0">
                  <c:v>0.31187846423065252</c:v>
                </c:pt>
                <c:pt idx="1">
                  <c:v>0.33225794297416594</c:v>
                </c:pt>
                <c:pt idx="2">
                  <c:v>0.3373528126600443</c:v>
                </c:pt>
                <c:pt idx="3">
                  <c:v>0.34372139976739224</c:v>
                </c:pt>
                <c:pt idx="4">
                  <c:v>0.35168213365157713</c:v>
                </c:pt>
                <c:pt idx="5">
                  <c:v>0.36163305100680848</c:v>
                </c:pt>
                <c:pt idx="6">
                  <c:v>0.37407169770084736</c:v>
                </c:pt>
                <c:pt idx="7">
                  <c:v>0.38962000606839614</c:v>
                </c:pt>
                <c:pt idx="8">
                  <c:v>0.40905539152783199</c:v>
                </c:pt>
                <c:pt idx="9">
                  <c:v>0.43334962335212684</c:v>
                </c:pt>
                <c:pt idx="10">
                  <c:v>0.46371741313249543</c:v>
                </c:pt>
                <c:pt idx="11">
                  <c:v>0.50167715035795624</c:v>
                </c:pt>
                <c:pt idx="12">
                  <c:v>0.54912682188978201</c:v>
                </c:pt>
                <c:pt idx="13">
                  <c:v>0.6084389113045644</c:v>
                </c:pt>
                <c:pt idx="14">
                  <c:v>0.68257902307304219</c:v>
                </c:pt>
                <c:pt idx="15">
                  <c:v>0.7752541627836399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B78-47A5-A7E5-E1386D489F5F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'Non-competitive'!$BF$69:$BU$69</c:f>
              <c:numCache>
                <c:formatCode>General</c:formatCode>
                <c:ptCount val="16"/>
                <c:pt idx="0">
                  <c:v>7.3333333333333361E-2</c:v>
                </c:pt>
                <c:pt idx="1">
                  <c:v>7.5588741800566184E-2</c:v>
                </c:pt>
                <c:pt idx="2">
                  <c:v>7.6152593917374389E-2</c:v>
                </c:pt>
                <c:pt idx="3">
                  <c:v>7.6857409063384632E-2</c:v>
                </c:pt>
                <c:pt idx="4">
                  <c:v>7.7738427995897461E-2</c:v>
                </c:pt>
                <c:pt idx="5">
                  <c:v>7.8839701661538489E-2</c:v>
                </c:pt>
                <c:pt idx="6">
                  <c:v>8.0216293743589781E-2</c:v>
                </c:pt>
                <c:pt idx="7">
                  <c:v>8.1937033846153876E-2</c:v>
                </c:pt>
                <c:pt idx="8">
                  <c:v>8.4087958974359001E-2</c:v>
                </c:pt>
                <c:pt idx="9">
                  <c:v>8.677661538461541E-2</c:v>
                </c:pt>
                <c:pt idx="10">
                  <c:v>9.0137435897435933E-2</c:v>
                </c:pt>
                <c:pt idx="11">
                  <c:v>9.4338461538461552E-2</c:v>
                </c:pt>
                <c:pt idx="12">
                  <c:v>9.958974358974361E-2</c:v>
                </c:pt>
                <c:pt idx="13">
                  <c:v>0.10615384615384618</c:v>
                </c:pt>
                <c:pt idx="14">
                  <c:v>0.11435897435897438</c:v>
                </c:pt>
                <c:pt idx="15">
                  <c:v>0.12461538461538464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AB78-47A5-A7E5-E1386D489F5F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7.7819260584041039E-2</c:v>
                </c:pt>
                <c:pt idx="2">
                  <c:v>7.8524075730051296E-2</c:v>
                </c:pt>
                <c:pt idx="3">
                  <c:v>7.9405094662564124E-2</c:v>
                </c:pt>
                <c:pt idx="4">
                  <c:v>8.0506368328205152E-2</c:v>
                </c:pt>
                <c:pt idx="5">
                  <c:v>8.1882960410256431E-2</c:v>
                </c:pt>
                <c:pt idx="6">
                  <c:v>8.3603700512820539E-2</c:v>
                </c:pt>
                <c:pt idx="7">
                  <c:v>8.5754625641025664E-2</c:v>
                </c:pt>
                <c:pt idx="8">
                  <c:v>8.8443282051282074E-2</c:v>
                </c:pt>
                <c:pt idx="9">
                  <c:v>9.1804102564102597E-2</c:v>
                </c:pt>
                <c:pt idx="10">
                  <c:v>9.6005128205128243E-2</c:v>
                </c:pt>
                <c:pt idx="11">
                  <c:v>0.10125641025641027</c:v>
                </c:pt>
                <c:pt idx="12">
                  <c:v>0.10782051282051283</c:v>
                </c:pt>
                <c:pt idx="13">
                  <c:v>0.11602564102564104</c:v>
                </c:pt>
                <c:pt idx="14">
                  <c:v>0.12628205128205131</c:v>
                </c:pt>
                <c:pt idx="15">
                  <c:v>0.13910256410256411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AB78-47A5-A7E5-E1386D489F5F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'Non-competitive'!$BF$71:$BU$71</c:f>
              <c:numCache>
                <c:formatCode>General</c:formatCode>
                <c:ptCount val="16"/>
                <c:pt idx="0">
                  <c:v>7.7083333333333351E-2</c:v>
                </c:pt>
                <c:pt idx="1">
                  <c:v>8.0607409063384636E-2</c:v>
                </c:pt>
                <c:pt idx="2">
                  <c:v>8.148842799589745E-2</c:v>
                </c:pt>
                <c:pt idx="3">
                  <c:v>8.2589701661538464E-2</c:v>
                </c:pt>
                <c:pt idx="4">
                  <c:v>8.396629374358977E-2</c:v>
                </c:pt>
                <c:pt idx="5">
                  <c:v>8.5687033846153865E-2</c:v>
                </c:pt>
                <c:pt idx="6">
                  <c:v>8.7837958974359004E-2</c:v>
                </c:pt>
                <c:pt idx="7">
                  <c:v>9.0526615384615414E-2</c:v>
                </c:pt>
                <c:pt idx="8">
                  <c:v>9.3887435897435922E-2</c:v>
                </c:pt>
                <c:pt idx="9">
                  <c:v>9.8088461538461555E-2</c:v>
                </c:pt>
                <c:pt idx="10">
                  <c:v>0.10333974358974363</c:v>
                </c:pt>
                <c:pt idx="11">
                  <c:v>0.10990384615384617</c:v>
                </c:pt>
                <c:pt idx="12">
                  <c:v>0.11810897435897437</c:v>
                </c:pt>
                <c:pt idx="13">
                  <c:v>0.12836538461538463</c:v>
                </c:pt>
                <c:pt idx="14">
                  <c:v>0.14118589743589746</c:v>
                </c:pt>
                <c:pt idx="15">
                  <c:v>0.15721153846153849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AB78-47A5-A7E5-E1386D489F5F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'Non-competitive'!$BF$72:$BU$72</c:f>
              <c:numCache>
                <c:formatCode>General</c:formatCode>
                <c:ptCount val="16"/>
                <c:pt idx="0">
                  <c:v>7.9687500000000008E-2</c:v>
                </c:pt>
                <c:pt idx="1">
                  <c:v>8.4092594662564121E-2</c:v>
                </c:pt>
                <c:pt idx="2">
                  <c:v>8.519386832820515E-2</c:v>
                </c:pt>
                <c:pt idx="3">
                  <c:v>8.6570460410256442E-2</c:v>
                </c:pt>
                <c:pt idx="4">
                  <c:v>8.8291200512820536E-2</c:v>
                </c:pt>
                <c:pt idx="5">
                  <c:v>9.0442125641025661E-2</c:v>
                </c:pt>
                <c:pt idx="6">
                  <c:v>9.3130782051282085E-2</c:v>
                </c:pt>
                <c:pt idx="7">
                  <c:v>9.6491602564102594E-2</c:v>
                </c:pt>
                <c:pt idx="8">
                  <c:v>0.10069262820512823</c:v>
                </c:pt>
                <c:pt idx="9">
                  <c:v>0.1059439102564103</c:v>
                </c:pt>
                <c:pt idx="10">
                  <c:v>0.11250801282051284</c:v>
                </c:pt>
                <c:pt idx="11">
                  <c:v>0.12071314102564107</c:v>
                </c:pt>
                <c:pt idx="12">
                  <c:v>0.13096955128205132</c:v>
                </c:pt>
                <c:pt idx="13">
                  <c:v>0.14379006410256412</c:v>
                </c:pt>
                <c:pt idx="14">
                  <c:v>0.15981570512820514</c:v>
                </c:pt>
                <c:pt idx="15">
                  <c:v>0.17984775641025641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AB78-47A5-A7E5-E1386D489F5F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'Non-competitive'!$BF$73:$BU$73</c:f>
              <c:numCache>
                <c:formatCode>General</c:formatCode>
                <c:ptCount val="16"/>
                <c:pt idx="0">
                  <c:v>8.2942708333333365E-2</c:v>
                </c:pt>
                <c:pt idx="1">
                  <c:v>8.8449076661538492E-2</c:v>
                </c:pt>
                <c:pt idx="2">
                  <c:v>8.9825668743589784E-2</c:v>
                </c:pt>
                <c:pt idx="3">
                  <c:v>9.1546408846153879E-2</c:v>
                </c:pt>
                <c:pt idx="4">
                  <c:v>9.3697333974359004E-2</c:v>
                </c:pt>
                <c:pt idx="5">
                  <c:v>9.6385990384615414E-2</c:v>
                </c:pt>
                <c:pt idx="6">
                  <c:v>9.9746810897435936E-2</c:v>
                </c:pt>
                <c:pt idx="7">
                  <c:v>0.10394783653846158</c:v>
                </c:pt>
                <c:pt idx="8">
                  <c:v>0.10919911858974363</c:v>
                </c:pt>
                <c:pt idx="9">
                  <c:v>0.1157632211538462</c:v>
                </c:pt>
                <c:pt idx="10">
                  <c:v>0.12396834935897438</c:v>
                </c:pt>
                <c:pt idx="11">
                  <c:v>0.13422475961538463</c:v>
                </c:pt>
                <c:pt idx="12">
                  <c:v>0.14704527243589746</c:v>
                </c:pt>
                <c:pt idx="13">
                  <c:v>0.16307091346153851</c:v>
                </c:pt>
                <c:pt idx="14">
                  <c:v>0.18310296474358981</c:v>
                </c:pt>
                <c:pt idx="15">
                  <c:v>0.20814302884615385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AB78-47A5-A7E5-E1386D489F5F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'Non-competitive'!$BF$74:$BU$74</c:f>
              <c:numCache>
                <c:formatCode>General</c:formatCode>
                <c:ptCount val="16"/>
                <c:pt idx="0">
                  <c:v>8.7011718750000008E-2</c:v>
                </c:pt>
                <c:pt idx="1">
                  <c:v>9.3894679160256414E-2</c:v>
                </c:pt>
                <c:pt idx="2">
                  <c:v>9.5615419262820536E-2</c:v>
                </c:pt>
                <c:pt idx="3">
                  <c:v>9.7766344391025647E-2</c:v>
                </c:pt>
                <c:pt idx="4">
                  <c:v>0.10045500080128206</c:v>
                </c:pt>
                <c:pt idx="5">
                  <c:v>0.10381582131410258</c:v>
                </c:pt>
                <c:pt idx="6">
                  <c:v>0.10801684695512823</c:v>
                </c:pt>
                <c:pt idx="7">
                  <c:v>0.11326812900641028</c:v>
                </c:pt>
                <c:pt idx="8">
                  <c:v>0.11983223157051281</c:v>
                </c:pt>
                <c:pt idx="9">
                  <c:v>0.12803735977564107</c:v>
                </c:pt>
                <c:pt idx="10">
                  <c:v>0.13829377003205129</c:v>
                </c:pt>
                <c:pt idx="11">
                  <c:v>0.15111428285256412</c:v>
                </c:pt>
                <c:pt idx="12">
                  <c:v>0.16713992387820512</c:v>
                </c:pt>
                <c:pt idx="13">
                  <c:v>0.18717197516025641</c:v>
                </c:pt>
                <c:pt idx="14">
                  <c:v>0.21221203926282053</c:v>
                </c:pt>
                <c:pt idx="15">
                  <c:v>0.2435121193910256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AB78-47A5-A7E5-E1386D489F5F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'Non-competitive'!$BF$75:$BU$75</c:f>
              <c:numCache>
                <c:formatCode>General</c:formatCode>
                <c:ptCount val="16"/>
                <c:pt idx="0">
                  <c:v>9.2097981770833365E-2</c:v>
                </c:pt>
                <c:pt idx="1">
                  <c:v>0.10070168228365386</c:v>
                </c:pt>
                <c:pt idx="2">
                  <c:v>0.10285260741185899</c:v>
                </c:pt>
                <c:pt idx="3">
                  <c:v>0.10554126382211541</c:v>
                </c:pt>
                <c:pt idx="4">
                  <c:v>0.10890208433493592</c:v>
                </c:pt>
                <c:pt idx="5">
                  <c:v>0.11310310997596158</c:v>
                </c:pt>
                <c:pt idx="6">
                  <c:v>0.11835439202724361</c:v>
                </c:pt>
                <c:pt idx="7">
                  <c:v>0.12491849459134617</c:v>
                </c:pt>
                <c:pt idx="8">
                  <c:v>0.13312362279647438</c:v>
                </c:pt>
                <c:pt idx="9">
                  <c:v>0.14338003305288466</c:v>
                </c:pt>
                <c:pt idx="10">
                  <c:v>0.15620054587339746</c:v>
                </c:pt>
                <c:pt idx="11">
                  <c:v>0.17222618689903849</c:v>
                </c:pt>
                <c:pt idx="12">
                  <c:v>0.19225823818108975</c:v>
                </c:pt>
                <c:pt idx="13">
                  <c:v>0.21729830228365388</c:v>
                </c:pt>
                <c:pt idx="14">
                  <c:v>0.24859838241185903</c:v>
                </c:pt>
                <c:pt idx="15">
                  <c:v>0.28772348257211539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AB78-47A5-A7E5-E1386D489F5F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'Non-competitive'!$BF$76:$BU$76</c:f>
              <c:numCache>
                <c:formatCode>General</c:formatCode>
                <c:ptCount val="16"/>
                <c:pt idx="0">
                  <c:v>9.8455810546874994E-2</c:v>
                </c:pt>
                <c:pt idx="1">
                  <c:v>0.10921043618790063</c:v>
                </c:pt>
                <c:pt idx="2">
                  <c:v>0.11189909259815704</c:v>
                </c:pt>
                <c:pt idx="3">
                  <c:v>0.11525991311097758</c:v>
                </c:pt>
                <c:pt idx="4">
                  <c:v>0.11946093875200321</c:v>
                </c:pt>
                <c:pt idx="5">
                  <c:v>0.12471222080328526</c:v>
                </c:pt>
                <c:pt idx="6">
                  <c:v>0.13127632336738784</c:v>
                </c:pt>
                <c:pt idx="7">
                  <c:v>0.13948145157251604</c:v>
                </c:pt>
                <c:pt idx="8">
                  <c:v>0.14973786182892629</c:v>
                </c:pt>
                <c:pt idx="9">
                  <c:v>0.16255837464943912</c:v>
                </c:pt>
                <c:pt idx="10">
                  <c:v>0.17858401567508014</c:v>
                </c:pt>
                <c:pt idx="11">
                  <c:v>0.19861606695713144</c:v>
                </c:pt>
                <c:pt idx="12">
                  <c:v>0.22365613105969551</c:v>
                </c:pt>
                <c:pt idx="13">
                  <c:v>0.25495621118790063</c:v>
                </c:pt>
                <c:pt idx="14">
                  <c:v>0.29408131134815702</c:v>
                </c:pt>
                <c:pt idx="15">
                  <c:v>0.3429876865484775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AB78-47A5-A7E5-E1386D489F5F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'Non-competitive'!$BF$77:$BU$77</c:f>
              <c:numCache>
                <c:formatCode>General</c:formatCode>
                <c:ptCount val="16"/>
                <c:pt idx="0">
                  <c:v>0.10640309651692709</c:v>
                </c:pt>
                <c:pt idx="1">
                  <c:v>0.11984637856820915</c:v>
                </c:pt>
                <c:pt idx="2">
                  <c:v>0.12320719908102964</c:v>
                </c:pt>
                <c:pt idx="3">
                  <c:v>0.12740822472205532</c:v>
                </c:pt>
                <c:pt idx="4">
                  <c:v>0.13265950677333735</c:v>
                </c:pt>
                <c:pt idx="5">
                  <c:v>0.13922360933743991</c:v>
                </c:pt>
                <c:pt idx="6">
                  <c:v>0.14742873754256813</c:v>
                </c:pt>
                <c:pt idx="7">
                  <c:v>0.15768514779897835</c:v>
                </c:pt>
                <c:pt idx="8">
                  <c:v>0.17050566061949121</c:v>
                </c:pt>
                <c:pt idx="9">
                  <c:v>0.18653130164513224</c:v>
                </c:pt>
                <c:pt idx="10">
                  <c:v>0.20656335292718353</c:v>
                </c:pt>
                <c:pt idx="11">
                  <c:v>0.23160341702974763</c:v>
                </c:pt>
                <c:pt idx="12">
                  <c:v>0.26290349715795269</c:v>
                </c:pt>
                <c:pt idx="13">
                  <c:v>0.30202859731820914</c:v>
                </c:pt>
                <c:pt idx="14">
                  <c:v>0.35093497251852962</c:v>
                </c:pt>
                <c:pt idx="15">
                  <c:v>0.41206794151893023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B78-47A5-A7E5-E1386D489F5F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'Non-competitive'!$BF$78:$BU$78</c:f>
              <c:numCache>
                <c:formatCode>General</c:formatCode>
                <c:ptCount val="16"/>
                <c:pt idx="0">
                  <c:v>0.11633720397949221</c:v>
                </c:pt>
                <c:pt idx="1">
                  <c:v>0.1331413065435948</c:v>
                </c:pt>
                <c:pt idx="2">
                  <c:v>0.13734233218462044</c:v>
                </c:pt>
                <c:pt idx="3">
                  <c:v>0.14259361423590247</c:v>
                </c:pt>
                <c:pt idx="4">
                  <c:v>0.14915771680000506</c:v>
                </c:pt>
                <c:pt idx="5">
                  <c:v>0.15736284500513326</c:v>
                </c:pt>
                <c:pt idx="6">
                  <c:v>0.16761925526154353</c:v>
                </c:pt>
                <c:pt idx="7">
                  <c:v>0.18043976808205633</c:v>
                </c:pt>
                <c:pt idx="8">
                  <c:v>0.19646540910769733</c:v>
                </c:pt>
                <c:pt idx="9">
                  <c:v>0.21649746038974868</c:v>
                </c:pt>
                <c:pt idx="10">
                  <c:v>0.24153752449231278</c:v>
                </c:pt>
                <c:pt idx="11">
                  <c:v>0.27283760462051787</c:v>
                </c:pt>
                <c:pt idx="12">
                  <c:v>0.31196270478077426</c:v>
                </c:pt>
                <c:pt idx="13">
                  <c:v>0.3608690799810948</c:v>
                </c:pt>
                <c:pt idx="14">
                  <c:v>0.42200204898149546</c:v>
                </c:pt>
                <c:pt idx="15">
                  <c:v>0.49841826023199626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AB78-47A5-A7E5-E1386D489F5F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'Non-competitive'!$BF$79:$BU$79</c:f>
              <c:numCache>
                <c:formatCode>General</c:formatCode>
                <c:ptCount val="16"/>
                <c:pt idx="0">
                  <c:v>0.12875483830769857</c:v>
                </c:pt>
                <c:pt idx="1">
                  <c:v>0.14975996651282678</c:v>
                </c:pt>
                <c:pt idx="2">
                  <c:v>0.15501124856410883</c:v>
                </c:pt>
                <c:pt idx="3">
                  <c:v>0.16157535112821142</c:v>
                </c:pt>
                <c:pt idx="4">
                  <c:v>0.16978047933333962</c:v>
                </c:pt>
                <c:pt idx="5">
                  <c:v>0.18003688958974989</c:v>
                </c:pt>
                <c:pt idx="6">
                  <c:v>0.1928574024102627</c:v>
                </c:pt>
                <c:pt idx="7">
                  <c:v>0.20888304343590372</c:v>
                </c:pt>
                <c:pt idx="8">
                  <c:v>0.22891509471795501</c:v>
                </c:pt>
                <c:pt idx="9">
                  <c:v>0.25395515882051917</c:v>
                </c:pt>
                <c:pt idx="10">
                  <c:v>0.28525523894872423</c:v>
                </c:pt>
                <c:pt idx="11">
                  <c:v>0.32438033910898062</c:v>
                </c:pt>
                <c:pt idx="12">
                  <c:v>0.3732867143093011</c:v>
                </c:pt>
                <c:pt idx="13">
                  <c:v>0.43441968330970177</c:v>
                </c:pt>
                <c:pt idx="14">
                  <c:v>0.51083589456020262</c:v>
                </c:pt>
                <c:pt idx="15">
                  <c:v>0.60635615862332848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AB78-47A5-A7E5-E1386D489F5F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0.17053329147436683</c:v>
                </c:pt>
                <c:pt idx="2">
                  <c:v>0.17709739403846939</c:v>
                </c:pt>
                <c:pt idx="3">
                  <c:v>0.18530252224359758</c:v>
                </c:pt>
                <c:pt idx="4">
                  <c:v>0.19555893250000786</c:v>
                </c:pt>
                <c:pt idx="5">
                  <c:v>0.20837944532052069</c:v>
                </c:pt>
                <c:pt idx="6">
                  <c:v>0.22440508634616171</c:v>
                </c:pt>
                <c:pt idx="7">
                  <c:v>0.24443713762821295</c:v>
                </c:pt>
                <c:pt idx="8">
                  <c:v>0.26947720173077705</c:v>
                </c:pt>
                <c:pt idx="9">
                  <c:v>0.30077728185898223</c:v>
                </c:pt>
                <c:pt idx="10">
                  <c:v>0.33990238201923861</c:v>
                </c:pt>
                <c:pt idx="11">
                  <c:v>0.38880875721955915</c:v>
                </c:pt>
                <c:pt idx="12">
                  <c:v>0.44994172621995965</c:v>
                </c:pt>
                <c:pt idx="13">
                  <c:v>0.52635793747046045</c:v>
                </c:pt>
                <c:pt idx="14">
                  <c:v>0.62187820153358653</c:v>
                </c:pt>
                <c:pt idx="15">
                  <c:v>0.7412785316124938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AB78-47A5-A7E5-E1386D489F5F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'Non-competitive'!$BF$81:$BU$81</c:f>
              <c:numCache>
                <c:formatCode>General</c:formatCode>
                <c:ptCount val="16"/>
                <c:pt idx="0">
                  <c:v>0.16367943485577899</c:v>
                </c:pt>
                <c:pt idx="1">
                  <c:v>0.19649994767629184</c:v>
                </c:pt>
                <c:pt idx="2">
                  <c:v>0.20470507588142003</c:v>
                </c:pt>
                <c:pt idx="3">
                  <c:v>0.21496148613783031</c:v>
                </c:pt>
                <c:pt idx="4">
                  <c:v>0.22778199895834311</c:v>
                </c:pt>
                <c:pt idx="5">
                  <c:v>0.24380763998398419</c:v>
                </c:pt>
                <c:pt idx="6">
                  <c:v>0.26383969126603546</c:v>
                </c:pt>
                <c:pt idx="7">
                  <c:v>0.2888797553685995</c:v>
                </c:pt>
                <c:pt idx="8">
                  <c:v>0.32017983549680462</c:v>
                </c:pt>
                <c:pt idx="9">
                  <c:v>0.35930493565706106</c:v>
                </c:pt>
                <c:pt idx="10">
                  <c:v>0.40821131085738155</c:v>
                </c:pt>
                <c:pt idx="11">
                  <c:v>0.46934427985778215</c:v>
                </c:pt>
                <c:pt idx="12">
                  <c:v>0.54576049110828284</c:v>
                </c:pt>
                <c:pt idx="13">
                  <c:v>0.64128075517140881</c:v>
                </c:pt>
                <c:pt idx="14">
                  <c:v>0.76068108525031619</c:v>
                </c:pt>
                <c:pt idx="15">
                  <c:v>0.90993149784895055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AB78-47A5-A7E5-E1386D489F5F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'Non-competitive'!$BF$82:$BU$82</c:f>
              <c:numCache>
                <c:formatCode>General</c:formatCode>
                <c:ptCount val="16"/>
                <c:pt idx="0">
                  <c:v>0.18793262690305709</c:v>
                </c:pt>
                <c:pt idx="1">
                  <c:v>0.22895826792869814</c:v>
                </c:pt>
                <c:pt idx="2">
                  <c:v>0.23921467818510836</c:v>
                </c:pt>
                <c:pt idx="3">
                  <c:v>0.25203519100562116</c:v>
                </c:pt>
                <c:pt idx="4">
                  <c:v>0.26806083203126224</c:v>
                </c:pt>
                <c:pt idx="5">
                  <c:v>0.28809288331331351</c:v>
                </c:pt>
                <c:pt idx="6">
                  <c:v>0.31313294741587755</c:v>
                </c:pt>
                <c:pt idx="7">
                  <c:v>0.34443302754408273</c:v>
                </c:pt>
                <c:pt idx="8">
                  <c:v>0.38355812770433911</c:v>
                </c:pt>
                <c:pt idx="9">
                  <c:v>0.43246450290465965</c:v>
                </c:pt>
                <c:pt idx="10">
                  <c:v>0.49359747190506031</c:v>
                </c:pt>
                <c:pt idx="11">
                  <c:v>0.570013683155561</c:v>
                </c:pt>
                <c:pt idx="12">
                  <c:v>0.66553394721868686</c:v>
                </c:pt>
                <c:pt idx="13">
                  <c:v>0.78493427729759435</c:v>
                </c:pt>
                <c:pt idx="14">
                  <c:v>0.93418468989622871</c:v>
                </c:pt>
                <c:pt idx="15">
                  <c:v>1.1207477056445214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AB78-47A5-A7E5-E1386D489F5F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'Non-competitive'!$BF$83:$BU$83</c:f>
              <c:numCache>
                <c:formatCode>General</c:formatCode>
                <c:ptCount val="16"/>
                <c:pt idx="0">
                  <c:v>0.21824911696215463</c:v>
                </c:pt>
                <c:pt idx="1">
                  <c:v>0.26953116824420592</c:v>
                </c:pt>
                <c:pt idx="2">
                  <c:v>0.28235168106471875</c:v>
                </c:pt>
                <c:pt idx="3">
                  <c:v>0.29837732209035978</c:v>
                </c:pt>
                <c:pt idx="4">
                  <c:v>0.31840937337241104</c:v>
                </c:pt>
                <c:pt idx="5">
                  <c:v>0.34344943747497519</c:v>
                </c:pt>
                <c:pt idx="6">
                  <c:v>0.37474951760318032</c:v>
                </c:pt>
                <c:pt idx="7">
                  <c:v>0.4138746177634367</c:v>
                </c:pt>
                <c:pt idx="8">
                  <c:v>0.46278099296375713</c:v>
                </c:pt>
                <c:pt idx="9">
                  <c:v>0.52391396196415785</c:v>
                </c:pt>
                <c:pt idx="10">
                  <c:v>0.60033017321465865</c:v>
                </c:pt>
                <c:pt idx="11">
                  <c:v>0.69585043727778451</c:v>
                </c:pt>
                <c:pt idx="12">
                  <c:v>0.81525076735669177</c:v>
                </c:pt>
                <c:pt idx="13">
                  <c:v>0.96450117995532625</c:v>
                </c:pt>
                <c:pt idx="14">
                  <c:v>1.1510641957036192</c:v>
                </c:pt>
                <c:pt idx="15">
                  <c:v>1.3842679653889851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AB78-47A5-A7E5-E1386D489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Competitive!$X$21:$X$260</c:f>
              <c:numCache>
                <c:formatCode>General</c:formatCode>
                <c:ptCount val="240"/>
                <c:pt idx="0">
                  <c:v>13.636363636363631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12.056514913657766</c:v>
                </c:pt>
                <c:pt idx="5">
                  <c:v>11.492704826038159</c:v>
                </c:pt>
                <c:pt idx="6">
                  <c:v>10.858001237076961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8.5957025422089295</c:v>
                </c:pt>
                <c:pt idx="10">
                  <c:v>7.7666984258113709</c:v>
                </c:pt>
                <c:pt idx="11">
                  <c:v>6.931117387333301</c:v>
                </c:pt>
                <c:pt idx="12">
                  <c:v>6.109503010449167</c:v>
                </c:pt>
                <c:pt idx="13">
                  <c:v>5.3210558298418222</c:v>
                </c:pt>
                <c:pt idx="14">
                  <c:v>4.5819200275316785</c:v>
                </c:pt>
                <c:pt idx="15">
                  <c:v>13.229483335473507</c:v>
                </c:pt>
                <c:pt idx="16">
                  <c:v>12.850289150718007</c:v>
                </c:pt>
                <c:pt idx="17">
                  <c:v>12.405807501065595</c:v>
                </c:pt>
                <c:pt idx="18">
                  <c:v>11.891653528026701</c:v>
                </c:pt>
                <c:pt idx="19">
                  <c:v>11.305940522438981</c:v>
                </c:pt>
                <c:pt idx="20">
                  <c:v>10.650230757945636</c:v>
                </c:pt>
                <c:pt idx="21">
                  <c:v>9.9303206989454864</c:v>
                </c:pt>
                <c:pt idx="22">
                  <c:v>9.1566340626958276</c:v>
                </c:pt>
                <c:pt idx="23">
                  <c:v>8.344015162968498</c:v>
                </c:pt>
                <c:pt idx="24">
                  <c:v>7.5108170856996024</c:v>
                </c:pt>
                <c:pt idx="25">
                  <c:v>6.6773519204436456</c:v>
                </c:pt>
                <c:pt idx="26">
                  <c:v>5.8639576551556321</c:v>
                </c:pt>
                <c:pt idx="27">
                  <c:v>5.0890598792798167</c:v>
                </c:pt>
                <c:pt idx="28">
                  <c:v>4.3676081630361505</c:v>
                </c:pt>
                <c:pt idx="29">
                  <c:v>3.7101460529194172</c:v>
                </c:pt>
                <c:pt idx="30">
                  <c:v>13.131529059732367</c:v>
                </c:pt>
                <c:pt idx="31">
                  <c:v>12.734947730397778</c:v>
                </c:pt>
                <c:pt idx="32">
                  <c:v>12.271681079064933</c:v>
                </c:pt>
                <c:pt idx="33">
                  <c:v>11.737933957260276</c:v>
                </c:pt>
                <c:pt idx="34">
                  <c:v>11.132675258500237</c:v>
                </c:pt>
                <c:pt idx="35">
                  <c:v>10.45856419089974</c:v>
                </c:pt>
                <c:pt idx="36">
                  <c:v>9.722650938693647</c:v>
                </c:pt>
                <c:pt idx="37">
                  <c:v>8.9366229589646355</c:v>
                </c:pt>
                <c:pt idx="38">
                  <c:v>8.1164088418431639</c:v>
                </c:pt>
                <c:pt idx="39">
                  <c:v>7.2810763010472588</c:v>
                </c:pt>
                <c:pt idx="40">
                  <c:v>6.4511447347411348</c:v>
                </c:pt>
                <c:pt idx="41">
                  <c:v>5.6466104734594706</c:v>
                </c:pt>
                <c:pt idx="42">
                  <c:v>4.8850767168043854</c:v>
                </c:pt>
                <c:pt idx="43">
                  <c:v>4.1803454854312205</c:v>
                </c:pt>
                <c:pt idx="44">
                  <c:v>3.5416824728264564</c:v>
                </c:pt>
                <c:pt idx="45">
                  <c:v>13.011107350435086</c:v>
                </c:pt>
                <c:pt idx="46">
                  <c:v>12.593650372807305</c:v>
                </c:pt>
                <c:pt idx="47">
                  <c:v>12.108047127935007</c:v>
                </c:pt>
                <c:pt idx="48">
                  <c:v>11.551284297911911</c:v>
                </c:pt>
                <c:pt idx="49">
                  <c:v>10.923421383798091</c:v>
                </c:pt>
                <c:pt idx="50">
                  <c:v>10.228468766310893</c:v>
                </c:pt>
                <c:pt idx="51">
                  <c:v>9.4749670771940977</c:v>
                </c:pt>
                <c:pt idx="52">
                  <c:v>8.6760433268516675</c:v>
                </c:pt>
                <c:pt idx="53">
                  <c:v>7.8487868595730657</c:v>
                </c:pt>
                <c:pt idx="54">
                  <c:v>7.0129367668991893</c:v>
                </c:pt>
                <c:pt idx="55">
                  <c:v>6.1890628305458018</c:v>
                </c:pt>
                <c:pt idx="56">
                  <c:v>5.3965806179659337</c:v>
                </c:pt>
                <c:pt idx="57">
                  <c:v>4.651996122499888</c:v>
                </c:pt>
                <c:pt idx="58">
                  <c:v>3.9676998914714923</c:v>
                </c:pt>
                <c:pt idx="59">
                  <c:v>3.3514611398555374</c:v>
                </c:pt>
                <c:pt idx="60">
                  <c:v>12.863650909596135</c:v>
                </c:pt>
                <c:pt idx="61">
                  <c:v>12.421377597399996</c:v>
                </c:pt>
                <c:pt idx="62">
                  <c:v>11.909540786136496</c:v>
                </c:pt>
                <c:pt idx="63">
                  <c:v>11.326157014421755</c:v>
                </c:pt>
                <c:pt idx="64">
                  <c:v>10.672662258177567</c:v>
                </c:pt>
                <c:pt idx="65">
                  <c:v>9.9547060078987872</c:v>
                </c:pt>
                <c:pt idx="66">
                  <c:v>9.1825607021848228</c:v>
                </c:pt>
                <c:pt idx="67">
                  <c:v>8.3709370648423036</c:v>
                </c:pt>
                <c:pt idx="68">
                  <c:v>7.5380952660151577</c:v>
                </c:pt>
                <c:pt idx="69">
                  <c:v>6.7043128673042691</c:v>
                </c:pt>
                <c:pt idx="70">
                  <c:v>5.8899586332103793</c:v>
                </c:pt>
                <c:pt idx="71">
                  <c:v>5.113548060505801</c:v>
                </c:pt>
                <c:pt idx="72">
                  <c:v>4.3901625438930338</c:v>
                </c:pt>
                <c:pt idx="73">
                  <c:v>3.7304965161168209</c:v>
                </c:pt>
                <c:pt idx="74">
                  <c:v>3.1406110611900919</c:v>
                </c:pt>
                <c:pt idx="75">
                  <c:v>12.683964790899816</c:v>
                </c:pt>
                <c:pt idx="76">
                  <c:v>12.212553075630407</c:v>
                </c:pt>
                <c:pt idx="77">
                  <c:v>11.670377128416446</c:v>
                </c:pt>
                <c:pt idx="78">
                  <c:v>11.056794529234148</c:v>
                </c:pt>
                <c:pt idx="79">
                  <c:v>10.374951753980362</c:v>
                </c:pt>
                <c:pt idx="80">
                  <c:v>9.6324431800662129</c:v>
                </c:pt>
                <c:pt idx="81">
                  <c:v>8.8414898601155656</c:v>
                </c:pt>
                <c:pt idx="82">
                  <c:v>8.0184603686702793</c:v>
                </c:pt>
                <c:pt idx="83">
                  <c:v>7.1826898092856775</c:v>
                </c:pt>
                <c:pt idx="84">
                  <c:v>6.3547402181714467</c:v>
                </c:pt>
                <c:pt idx="85">
                  <c:v>5.5544172212633773</c:v>
                </c:pt>
                <c:pt idx="86">
                  <c:v>4.7989378149166351</c:v>
                </c:pt>
                <c:pt idx="87">
                  <c:v>4.1015941914933034</c:v>
                </c:pt>
                <c:pt idx="88">
                  <c:v>3.4711027516513022</c:v>
                </c:pt>
                <c:pt idx="89">
                  <c:v>2.9116367385893978</c:v>
                </c:pt>
                <c:pt idx="90">
                  <c:v>12.466295229202256</c:v>
                </c:pt>
                <c:pt idx="91">
                  <c:v>11.961193031720541</c:v>
                </c:pt>
                <c:pt idx="92">
                  <c:v>11.38459968419704</c:v>
                </c:pt>
                <c:pt idx="93">
                  <c:v>10.737588345917187</c:v>
                </c:pt>
                <c:pt idx="94">
                  <c:v>10.025383177696218</c:v>
                </c:pt>
                <c:pt idx="95">
                  <c:v>9.257815129665973</c:v>
                </c:pt>
                <c:pt idx="96">
                  <c:v>8.4492005989081775</c:v>
                </c:pt>
                <c:pt idx="97">
                  <c:v>7.6175198569616844</c:v>
                </c:pt>
                <c:pt idx="98">
                  <c:v>6.7829380938113442</c:v>
                </c:pt>
                <c:pt idx="99">
                  <c:v>5.965901700491731</c:v>
                </c:pt>
                <c:pt idx="100">
                  <c:v>5.1851782068116563</c:v>
                </c:pt>
                <c:pt idx="101">
                  <c:v>4.4562269789973694</c:v>
                </c:pt>
                <c:pt idx="102">
                  <c:v>3.7901802992623943</c:v>
                </c:pt>
                <c:pt idx="103">
                  <c:v>3.1935317195219377</c:v>
                </c:pt>
                <c:pt idx="104">
                  <c:v>2.6684490653805009</c:v>
                </c:pt>
                <c:pt idx="105">
                  <c:v>12.204493536800637</c:v>
                </c:pt>
                <c:pt idx="106">
                  <c:v>11.661178537307874</c:v>
                </c:pt>
                <c:pt idx="107">
                  <c:v>11.046475069805222</c:v>
                </c:pt>
                <c:pt idx="108">
                  <c:v>10.363596141287701</c:v>
                </c:pt>
                <c:pt idx="109">
                  <c:v>9.6202098408271493</c:v>
                </c:pt>
                <c:pt idx="110">
                  <c:v>8.8286087955368817</c:v>
                </c:pt>
                <c:pt idx="111">
                  <c:v>8.0052197496564759</c:v>
                </c:pt>
                <c:pt idx="112">
                  <c:v>7.1694120524699487</c:v>
                </c:pt>
                <c:pt idx="113">
                  <c:v>6.3417513567912511</c:v>
                </c:pt>
                <c:pt idx="114">
                  <c:v>5.5420155469566028</c:v>
                </c:pt>
                <c:pt idx="115">
                  <c:v>4.7873680101125702</c:v>
                </c:pt>
                <c:pt idx="116">
                  <c:v>4.0910313780592231</c:v>
                </c:pt>
                <c:pt idx="117">
                  <c:v>3.4616479051086091</c:v>
                </c:pt>
                <c:pt idx="118">
                  <c:v>2.9033220394987054</c:v>
                </c:pt>
                <c:pt idx="119">
                  <c:v>2.4161906941864748</c:v>
                </c:pt>
                <c:pt idx="120">
                  <c:v>11.892309103434544</c:v>
                </c:pt>
                <c:pt idx="121">
                  <c:v>11.306681262915706</c:v>
                </c:pt>
                <c:pt idx="122">
                  <c:v>10.651052405908873</c:v>
                </c:pt>
                <c:pt idx="123">
                  <c:v>9.9312136134020434</c:v>
                </c:pt>
                <c:pt idx="124">
                  <c:v>9.1575830731469257</c:v>
                </c:pt>
                <c:pt idx="125">
                  <c:v>8.345000229855275</c:v>
                </c:pt>
                <c:pt idx="126">
                  <c:v>7.5118148003592626</c:v>
                </c:pt>
                <c:pt idx="127">
                  <c:v>6.6783376481125929</c:v>
                </c:pt>
                <c:pt idx="128">
                  <c:v>5.8649079236826571</c:v>
                </c:pt>
                <c:pt idx="129">
                  <c:v>5.0899545347029793</c:v>
                </c:pt>
                <c:pt idx="130">
                  <c:v>4.3684318905753869</c:v>
                </c:pt>
                <c:pt idx="131">
                  <c:v>3.7108890606599685</c:v>
                </c:pt>
                <c:pt idx="132">
                  <c:v>3.1232447803852406</c:v>
                </c:pt>
                <c:pt idx="133">
                  <c:v>2.6071667571879411</c:v>
                </c:pt>
                <c:pt idx="134">
                  <c:v>2.1608493330630703</c:v>
                </c:pt>
                <c:pt idx="135">
                  <c:v>11.52384194252971</c:v>
                </c:pt>
                <c:pt idx="136">
                  <c:v>10.892759387324176</c:v>
                </c:pt>
                <c:pt idx="137">
                  <c:v>10.194879033839154</c:v>
                </c:pt>
                <c:pt idx="138">
                  <c:v>9.4389568742531242</c:v>
                </c:pt>
                <c:pt idx="139">
                  <c:v>8.6383221720396577</c:v>
                </c:pt>
                <c:pt idx="140">
                  <c:v>7.8102204056089004</c:v>
                </c:pt>
                <c:pt idx="141">
                  <c:v>6.9744718194559026</c:v>
                </c:pt>
                <c:pt idx="142">
                  <c:v>6.1516363100733695</c:v>
                </c:pt>
                <c:pt idx="143">
                  <c:v>5.3610305143447556</c:v>
                </c:pt>
                <c:pt idx="144">
                  <c:v>4.6189918265080525</c:v>
                </c:pt>
                <c:pt idx="145">
                  <c:v>3.9377030364118033</c:v>
                </c:pt>
                <c:pt idx="146">
                  <c:v>3.3247191869658712</c:v>
                </c:pt>
                <c:pt idx="147">
                  <c:v>2.7831513034222577</c:v>
                </c:pt>
                <c:pt idx="148">
                  <c:v>2.3123285108568972</c:v>
                </c:pt>
                <c:pt idx="149">
                  <c:v>1.9087103467351616</c:v>
                </c:pt>
                <c:pt idx="150">
                  <c:v>11.094169587183101</c:v>
                </c:pt>
                <c:pt idx="151">
                  <c:v>10.416110250520802</c:v>
                </c:pt>
                <c:pt idx="152">
                  <c:v>9.6768190558898297</c:v>
                </c:pt>
                <c:pt idx="153">
                  <c:v>8.888255822234882</c:v>
                </c:pt>
                <c:pt idx="154">
                  <c:v>8.0665750989739013</c:v>
                </c:pt>
                <c:pt idx="155">
                  <c:v>7.2309837223197952</c:v>
                </c:pt>
                <c:pt idx="156">
                  <c:v>6.4020262823569949</c:v>
                </c:pt>
                <c:pt idx="157">
                  <c:v>5.5996052962512781</c:v>
                </c:pt>
                <c:pt idx="158">
                  <c:v>4.8411297833285749</c:v>
                </c:pt>
                <c:pt idx="159">
                  <c:v>4.1401434501819043</c:v>
                </c:pt>
                <c:pt idx="160">
                  <c:v>3.5056323722059806</c:v>
                </c:pt>
                <c:pt idx="161">
                  <c:v>2.9420211593086147</c:v>
                </c:pt>
                <c:pt idx="162">
                  <c:v>2.4497116405218229</c:v>
                </c:pt>
                <c:pt idx="163">
                  <c:v>2.025942305053666</c:v>
                </c:pt>
                <c:pt idx="164">
                  <c:v>1.6657500232666673</c:v>
                </c:pt>
                <c:pt idx="165">
                  <c:v>10.60013046314416</c:v>
                </c:pt>
                <c:pt idx="166">
                  <c:v>9.8759179539123814</c:v>
                </c:pt>
                <c:pt idx="167">
                  <c:v>9.0988626421697276</c:v>
                </c:pt>
                <c:pt idx="168">
                  <c:v>8.2841022236973085</c:v>
                </c:pt>
                <c:pt idx="169">
                  <c:v>7.4501902843071397</c:v>
                </c:pt>
                <c:pt idx="170">
                  <c:v>6.6175081608643058</c:v>
                </c:pt>
                <c:pt idx="171">
                  <c:v>5.8063179473758808</c:v>
                </c:pt>
                <c:pt idx="172">
                  <c:v>5.0348394030772763</c:v>
                </c:pt>
                <c:pt idx="173">
                  <c:v>4.3177255880968195</c:v>
                </c:pt>
                <c:pt idx="174">
                  <c:v>3.6651839155048727</c:v>
                </c:pt>
                <c:pt idx="175">
                  <c:v>3.0828008958460162</c:v>
                </c:pt>
                <c:pt idx="176">
                  <c:v>2.5719585308499187</c:v>
                </c:pt>
                <c:pt idx="177">
                  <c:v>2.1306321242543191</c:v>
                </c:pt>
                <c:pt idx="178">
                  <c:v>1.7543438509476841</c:v>
                </c:pt>
                <c:pt idx="179">
                  <c:v>1.437090424074561</c:v>
                </c:pt>
                <c:pt idx="180">
                  <c:v>10.041194644696187</c:v>
                </c:pt>
                <c:pt idx="181">
                  <c:v>9.2746730083234237</c:v>
                </c:pt>
                <c:pt idx="182">
                  <c:v>8.4667571234735401</c:v>
                </c:pt>
                <c:pt idx="183">
                  <c:v>7.6353624961761986</c:v>
                </c:pt>
                <c:pt idx="184">
                  <c:v>6.8006266603092422</c:v>
                </c:pt>
                <c:pt idx="185">
                  <c:v>5.9830109814379249</c:v>
                </c:pt>
                <c:pt idx="186">
                  <c:v>5.2013375835582716</c:v>
                </c:pt>
                <c:pt idx="187">
                  <c:v>4.4711495064407263</c:v>
                </c:pt>
                <c:pt idx="188">
                  <c:v>3.8036770556886084</c:v>
                </c:pt>
                <c:pt idx="189">
                  <c:v>3.2055113790051624</c:v>
                </c:pt>
                <c:pt idx="190">
                  <c:v>2.6789059499487342</c:v>
                </c:pt>
                <c:pt idx="191">
                  <c:v>2.2225100312459962</c:v>
                </c:pt>
                <c:pt idx="192">
                  <c:v>1.832305592457393</c:v>
                </c:pt>
                <c:pt idx="193">
                  <c:v>1.5025529564330569</c:v>
                </c:pt>
                <c:pt idx="194">
                  <c:v>1.2266164474059011</c:v>
                </c:pt>
                <c:pt idx="195">
                  <c:v>9.4202898550724612</c:v>
                </c:pt>
                <c:pt idx="196">
                  <c:v>8.6187845303867388</c:v>
                </c:pt>
                <c:pt idx="197">
                  <c:v>7.7902621722846428</c:v>
                </c:pt>
                <c:pt idx="198">
                  <c:v>6.9545834494288092</c:v>
                </c:pt>
                <c:pt idx="199">
                  <c:v>6.1323014556845381</c:v>
                </c:pt>
                <c:pt idx="200">
                  <c:v>5.3426801696343764</c:v>
                </c:pt>
                <c:pt idx="201">
                  <c:v>4.6019687659346449</c:v>
                </c:pt>
                <c:pt idx="202">
                  <c:v>3.9222421581367484</c:v>
                </c:pt>
                <c:pt idx="203">
                  <c:v>3.3109447545009361</c:v>
                </c:pt>
                <c:pt idx="204">
                  <c:v>2.7710880634394832</c:v>
                </c:pt>
                <c:pt idx="205">
                  <c:v>2.3019214792049163</c:v>
                </c:pt>
                <c:pt idx="206">
                  <c:v>1.8998478579153575</c:v>
                </c:pt>
                <c:pt idx="207">
                  <c:v>1.5593794011995707</c:v>
                </c:pt>
                <c:pt idx="208">
                  <c:v>1.2739920129910025</c:v>
                </c:pt>
                <c:pt idx="209">
                  <c:v>1.0368053671498028</c:v>
                </c:pt>
                <c:pt idx="210">
                  <c:v>8.7443946188340789</c:v>
                </c:pt>
                <c:pt idx="211">
                  <c:v>7.9187817258883229</c:v>
                </c:pt>
                <c:pt idx="212">
                  <c:v>7.0828603859250832</c:v>
                </c:pt>
                <c:pt idx="213">
                  <c:v>6.257207320130358</c:v>
                </c:pt>
                <c:pt idx="214">
                  <c:v>5.4614080192549626</c:v>
                </c:pt>
                <c:pt idx="215">
                  <c:v>4.7122679913627294</c:v>
                </c:pt>
                <c:pt idx="216">
                  <c:v>4.0225523203255422</c:v>
                </c:pt>
                <c:pt idx="217">
                  <c:v>3.4004200927141537</c:v>
                </c:pt>
                <c:pt idx="218">
                  <c:v>2.8495307629882891</c:v>
                </c:pt>
                <c:pt idx="219">
                  <c:v>2.3696567407990226</c:v>
                </c:pt>
                <c:pt idx="220">
                  <c:v>1.9575758294372341</c:v>
                </c:pt>
                <c:pt idx="221">
                  <c:v>1.6080319225435848</c:v>
                </c:pt>
                <c:pt idx="222">
                  <c:v>1.3146113652489879</c:v>
                </c:pt>
                <c:pt idx="223">
                  <c:v>1.0704521395133142</c:v>
                </c:pt>
                <c:pt idx="224">
                  <c:v>0.86876127650614909</c:v>
                </c:pt>
                <c:pt idx="225">
                  <c:v>8.0246913580246897</c:v>
                </c:pt>
                <c:pt idx="226">
                  <c:v>7.1889400921658977</c:v>
                </c:pt>
                <c:pt idx="227">
                  <c:v>6.3608562691131487</c:v>
                </c:pt>
                <c:pt idx="228">
                  <c:v>5.5602584094453107</c:v>
                </c:pt>
                <c:pt idx="229">
                  <c:v>4.8043886242240506</c:v>
                </c:pt>
                <c:pt idx="230">
                  <c:v>4.1065717899412855</c:v>
                </c:pt>
                <c:pt idx="231">
                  <c:v>3.4755592107410234</c:v>
                </c:pt>
                <c:pt idx="232">
                  <c:v>2.9155565614121866</c:v>
                </c:pt>
                <c:pt idx="233">
                  <c:v>2.4267842732775669</c:v>
                </c:pt>
                <c:pt idx="234">
                  <c:v>2.0063470377961976</c:v>
                </c:pt>
                <c:pt idx="235">
                  <c:v>1.6491957503497627</c:v>
                </c:pt>
                <c:pt idx="236">
                  <c:v>1.3490205872072305</c:v>
                </c:pt>
                <c:pt idx="237">
                  <c:v>1.0989838272045407</c:v>
                </c:pt>
                <c:pt idx="238">
                  <c:v>0.89226147416016199</c:v>
                </c:pt>
                <c:pt idx="239">
                  <c:v>0.72240348328728088</c:v>
                </c:pt>
              </c:numCache>
            </c:numRef>
          </c:xVal>
          <c:yVal>
            <c:numRef>
              <c:f>Competitive!$Y$21:$Y$260</c:f>
              <c:numCache>
                <c:formatCode>General</c:formatCode>
                <c:ptCount val="240"/>
                <c:pt idx="0">
                  <c:v>13.63627644941592</c:v>
                </c:pt>
                <c:pt idx="1">
                  <c:v>13.333259840955121</c:v>
                </c:pt>
                <c:pt idx="2">
                  <c:v>12.97291507042053</c:v>
                </c:pt>
                <c:pt idx="3">
                  <c:v>12.548979078725093</c:v>
                </c:pt>
                <c:pt idx="4">
                  <c:v>12.056493253817807</c:v>
                </c:pt>
                <c:pt idx="5">
                  <c:v>11.492703034428501</c:v>
                </c:pt>
                <c:pt idx="6">
                  <c:v>10.858019598430827</c:v>
                </c:pt>
                <c:pt idx="7">
                  <c:v>10.156878764345166</c:v>
                </c:pt>
                <c:pt idx="8">
                  <c:v>9.3982785429982325</c:v>
                </c:pt>
                <c:pt idx="9">
                  <c:v>8.5957736647728318</c:v>
                </c:pt>
                <c:pt idx="10">
                  <c:v>7.7667814252189959</c:v>
                </c:pt>
                <c:pt idx="11">
                  <c:v>6.9312083104298505</c:v>
                </c:pt>
                <c:pt idx="12">
                  <c:v>6.1095977627013811</c:v>
                </c:pt>
                <c:pt idx="13">
                  <c:v>5.3211505626406543</c:v>
                </c:pt>
                <c:pt idx="14">
                  <c:v>4.5820114564714656</c:v>
                </c:pt>
                <c:pt idx="15">
                  <c:v>13.229400728376511</c:v>
                </c:pt>
                <c:pt idx="16">
                  <c:v>12.850220243577693</c:v>
                </c:pt>
                <c:pt idx="17">
                  <c:v>12.405753801253866</c:v>
                </c:pt>
                <c:pt idx="18">
                  <c:v>11.891616273046644</c:v>
                </c:pt>
                <c:pt idx="19">
                  <c:v>11.30592050290303</c:v>
                </c:pt>
                <c:pt idx="20">
                  <c:v>10.650228140553084</c:v>
                </c:pt>
                <c:pt idx="21">
                  <c:v>9.9303348844449371</c:v>
                </c:pt>
                <c:pt idx="22">
                  <c:v>9.1566636188327148</c:v>
                </c:pt>
                <c:pt idx="23">
                  <c:v>8.3440578653340651</c:v>
                </c:pt>
                <c:pt idx="24">
                  <c:v>7.5108700780966373</c:v>
                </c:pt>
                <c:pt idx="25">
                  <c:v>6.6774119756037154</c:v>
                </c:pt>
                <c:pt idx="26">
                  <c:v>5.8640214876718497</c:v>
                </c:pt>
                <c:pt idx="27">
                  <c:v>5.0891244480238873</c:v>
                </c:pt>
                <c:pt idx="28">
                  <c:v>4.3676709065510488</c:v>
                </c:pt>
                <c:pt idx="29">
                  <c:v>3.7102050246573683</c:v>
                </c:pt>
                <c:pt idx="30">
                  <c:v>13.131447537035353</c:v>
                </c:pt>
                <c:pt idx="31">
                  <c:v>12.734879896742978</c:v>
                </c:pt>
                <c:pt idx="32">
                  <c:v>12.271628350798061</c:v>
                </c:pt>
                <c:pt idx="33">
                  <c:v>11.737897449551186</c:v>
                </c:pt>
                <c:pt idx="34">
                  <c:v>11.132655612112254</c:v>
                </c:pt>
                <c:pt idx="35">
                  <c:v>10.458561406781392</c:v>
                </c:pt>
                <c:pt idx="36">
                  <c:v>9.7226642561169108</c:v>
                </c:pt>
                <c:pt idx="37">
                  <c:v>8.93665081512518</c:v>
                </c:pt>
                <c:pt idx="38">
                  <c:v>8.1164489403854017</c:v>
                </c:pt>
                <c:pt idx="39">
                  <c:v>7.2811257933946276</c:v>
                </c:pt>
                <c:pt idx="40">
                  <c:v>6.4512004878568376</c:v>
                </c:pt>
                <c:pt idx="41">
                  <c:v>5.6466693725372084</c:v>
                </c:pt>
                <c:pt idx="42">
                  <c:v>4.8851359424987839</c:v>
                </c:pt>
                <c:pt idx="43">
                  <c:v>4.1804027162740311</c:v>
                </c:pt>
                <c:pt idx="44">
                  <c:v>3.5417359885194433</c:v>
                </c:pt>
                <c:pt idx="45">
                  <c:v>13.011027151198009</c:v>
                </c:pt>
                <c:pt idx="46">
                  <c:v>12.59358384297815</c:v>
                </c:pt>
                <c:pt idx="47">
                  <c:v>12.107995573377474</c:v>
                </c:pt>
                <c:pt idx="48">
                  <c:v>11.551248688200896</c:v>
                </c:pt>
                <c:pt idx="49">
                  <c:v>10.923402185310822</c:v>
                </c:pt>
                <c:pt idx="50">
                  <c:v>10.228465792390503</c:v>
                </c:pt>
                <c:pt idx="51">
                  <c:v>9.4749793911976852</c:v>
                </c:pt>
                <c:pt idx="52">
                  <c:v>8.6760692326174862</c:v>
                </c:pt>
                <c:pt idx="53">
                  <c:v>7.8488239997500502</c:v>
                </c:pt>
                <c:pt idx="54">
                  <c:v>7.0129823241723663</c:v>
                </c:pt>
                <c:pt idx="55">
                  <c:v>6.1891137982005686</c:v>
                </c:pt>
                <c:pt idx="56">
                  <c:v>5.3966340862331661</c:v>
                </c:pt>
                <c:pt idx="57">
                  <c:v>4.6520495246264044</c:v>
                </c:pt>
                <c:pt idx="58">
                  <c:v>3.9677511690329572</c:v>
                </c:pt>
                <c:pt idx="59">
                  <c:v>3.3515088125590893</c:v>
                </c:pt>
                <c:pt idx="60">
                  <c:v>12.863572316418669</c:v>
                </c:pt>
                <c:pt idx="61">
                  <c:v>12.421312640490273</c:v>
                </c:pt>
                <c:pt idx="62">
                  <c:v>11.909490638344739</c:v>
                </c:pt>
                <c:pt idx="63">
                  <c:v>11.326122474179899</c:v>
                </c:pt>
                <c:pt idx="64">
                  <c:v>10.672643592463979</c:v>
                </c:pt>
                <c:pt idx="65">
                  <c:v>9.9547028228699297</c:v>
                </c:pt>
                <c:pt idx="66">
                  <c:v>9.1825718762825712</c:v>
                </c:pt>
                <c:pt idx="67">
                  <c:v>8.3709607738280241</c:v>
                </c:pt>
                <c:pt idx="68">
                  <c:v>7.5381291116848015</c:v>
                </c:pt>
                <c:pt idx="69">
                  <c:v>6.7043540953396548</c:v>
                </c:pt>
                <c:pt idx="70">
                  <c:v>5.8900044002246705</c:v>
                </c:pt>
                <c:pt idx="71">
                  <c:v>5.1135956967578595</c:v>
                </c:pt>
                <c:pt idx="72">
                  <c:v>4.3902097623217298</c:v>
                </c:pt>
                <c:pt idx="73">
                  <c:v>3.7305415376104638</c:v>
                </c:pt>
                <c:pt idx="74">
                  <c:v>3.1406526510541686</c:v>
                </c:pt>
                <c:pt idx="75">
                  <c:v>12.683888133215016</c:v>
                </c:pt>
                <c:pt idx="76">
                  <c:v>12.212490000721168</c:v>
                </c:pt>
                <c:pt idx="77">
                  <c:v>11.670328650655513</c:v>
                </c:pt>
                <c:pt idx="78">
                  <c:v>11.05676124898814</c:v>
                </c:pt>
                <c:pt idx="79">
                  <c:v>10.374933715179125</c:v>
                </c:pt>
                <c:pt idx="80">
                  <c:v>9.632439767017912</c:v>
                </c:pt>
                <c:pt idx="81">
                  <c:v>8.8414997657425314</c:v>
                </c:pt>
                <c:pt idx="82">
                  <c:v>8.0184816564924919</c:v>
                </c:pt>
                <c:pt idx="83">
                  <c:v>7.1827200707178438</c:v>
                </c:pt>
                <c:pt idx="84">
                  <c:v>6.3547768010319228</c:v>
                </c:pt>
                <c:pt idx="85">
                  <c:v>5.5544574849899915</c:v>
                </c:pt>
                <c:pt idx="86">
                  <c:v>4.7989793618361629</c:v>
                </c:pt>
                <c:pt idx="87">
                  <c:v>4.101635033950684</c:v>
                </c:pt>
                <c:pt idx="88">
                  <c:v>3.4711413962747448</c:v>
                </c:pt>
                <c:pt idx="89">
                  <c:v>2.9116721917141697</c:v>
                </c:pt>
                <c:pt idx="90">
                  <c:v>12.466220884360704</c:v>
                </c:pt>
                <c:pt idx="91">
                  <c:v>11.961132186327022</c:v>
                </c:pt>
                <c:pt idx="92">
                  <c:v>11.384553166328089</c:v>
                </c:pt>
                <c:pt idx="93">
                  <c:v>10.737556531156464</c:v>
                </c:pt>
                <c:pt idx="94">
                  <c:v>10.025365867226348</c:v>
                </c:pt>
                <c:pt idx="95">
                  <c:v>9.2578114793961674</c:v>
                </c:pt>
                <c:pt idx="96">
                  <c:v>8.4492091269969833</c:v>
                </c:pt>
                <c:pt idx="97">
                  <c:v>7.6175385427956739</c:v>
                </c:pt>
                <c:pt idx="98">
                  <c:v>6.7829645589252001</c:v>
                </c:pt>
                <c:pt idx="99">
                  <c:v>5.9659334389513132</c:v>
                </c:pt>
                <c:pt idx="100">
                  <c:v>5.1852128189408937</c:v>
                </c:pt>
                <c:pt idx="101">
                  <c:v>4.4562623639685501</c:v>
                </c:pt>
                <c:pt idx="102">
                  <c:v>3.7902147775417396</c:v>
                </c:pt>
                <c:pt idx="103">
                  <c:v>3.1935640778088956</c:v>
                </c:pt>
                <c:pt idx="104">
                  <c:v>2.6684785355325191</c:v>
                </c:pt>
                <c:pt idx="105">
                  <c:v>12.20442192759211</c:v>
                </c:pt>
                <c:pt idx="106">
                  <c:v>11.661120301746049</c:v>
                </c:pt>
                <c:pt idx="107">
                  <c:v>11.046430820722176</c:v>
                </c:pt>
                <c:pt idx="108">
                  <c:v>10.363566005362307</c:v>
                </c:pt>
                <c:pt idx="109">
                  <c:v>9.6201933640238355</c:v>
                </c:pt>
                <c:pt idx="110">
                  <c:v>8.8286049102885098</c:v>
                </c:pt>
                <c:pt idx="111">
                  <c:v>8.0052268237673818</c:v>
                </c:pt>
                <c:pt idx="112">
                  <c:v>7.1694280217504636</c:v>
                </c:pt>
                <c:pt idx="113">
                  <c:v>6.341773921092404</c:v>
                </c:pt>
                <c:pt idx="114">
                  <c:v>5.5420423913726156</c:v>
                </c:pt>
                <c:pt idx="115">
                  <c:v>4.7873970074845023</c:v>
                </c:pt>
                <c:pt idx="116">
                  <c:v>4.0910607376471084</c:v>
                </c:pt>
                <c:pt idx="117">
                  <c:v>3.4616762506330736</c:v>
                </c:pt>
                <c:pt idx="118">
                  <c:v>2.9033484193250563</c:v>
                </c:pt>
                <c:pt idx="119">
                  <c:v>2.4162145401975996</c:v>
                </c:pt>
                <c:pt idx="120">
                  <c:v>11.892240690462932</c:v>
                </c:pt>
                <c:pt idx="121">
                  <c:v>11.306626039262172</c:v>
                </c:pt>
                <c:pt idx="122">
                  <c:v>10.651010741178272</c:v>
                </c:pt>
                <c:pt idx="123">
                  <c:v>9.9311853670837422</c:v>
                </c:pt>
                <c:pt idx="124">
                  <c:v>9.1575675344151382</c:v>
                </c:pt>
                <c:pt idx="125">
                  <c:v>8.344996126934376</c:v>
                </c:pt>
                <c:pt idx="126">
                  <c:v>7.5118203895288049</c:v>
                </c:pt>
                <c:pt idx="127">
                  <c:v>6.678350872549311</c:v>
                </c:pt>
                <c:pt idx="128">
                  <c:v>5.8649266129004234</c:v>
                </c:pt>
                <c:pt idx="129">
                  <c:v>5.0899766046106034</c:v>
                </c:pt>
                <c:pt idx="130">
                  <c:v>4.3684555066987469</c:v>
                </c:pt>
                <c:pt idx="131">
                  <c:v>3.7109127410018026</c:v>
                </c:pt>
                <c:pt idx="132">
                  <c:v>3.1232674328735426</c:v>
                </c:pt>
                <c:pt idx="133">
                  <c:v>2.607187662197433</c:v>
                </c:pt>
                <c:pt idx="134">
                  <c:v>2.1608680897512564</c:v>
                </c:pt>
                <c:pt idx="135">
                  <c:v>11.523777209857494</c:v>
                </c:pt>
                <c:pt idx="136">
                  <c:v>10.89270758194467</c:v>
                </c:pt>
                <c:pt idx="137">
                  <c:v>10.194840258233045</c:v>
                </c:pt>
                <c:pt idx="138">
                  <c:v>9.4389307121838861</c:v>
                </c:pt>
                <c:pt idx="139">
                  <c:v>8.6383076686801239</c:v>
                </c:pt>
                <c:pt idx="140">
                  <c:v>7.8102161200781701</c:v>
                </c:pt>
                <c:pt idx="141">
                  <c:v>6.974475948196817</c:v>
                </c:pt>
                <c:pt idx="142">
                  <c:v>6.151646860399981</c:v>
                </c:pt>
                <c:pt idx="143">
                  <c:v>5.3610454937171674</c:v>
                </c:pt>
                <c:pt idx="144">
                  <c:v>4.6190094106118789</c:v>
                </c:pt>
                <c:pt idx="145">
                  <c:v>3.9377216884898409</c:v>
                </c:pt>
                <c:pt idx="146">
                  <c:v>3.3247377170969954</c:v>
                </c:pt>
                <c:pt idx="147">
                  <c:v>2.7831688723995476</c:v>
                </c:pt>
                <c:pt idx="148">
                  <c:v>2.3123445936567055</c:v>
                </c:pt>
                <c:pt idx="149">
                  <c:v>1.9087246737703103</c:v>
                </c:pt>
                <c:pt idx="150">
                  <c:v>11.09410902009424</c:v>
                </c:pt>
                <c:pt idx="151">
                  <c:v>10.416062249945412</c:v>
                </c:pt>
                <c:pt idx="152">
                  <c:v>9.6767834414761609</c:v>
                </c:pt>
                <c:pt idx="153">
                  <c:v>8.8882319072986746</c:v>
                </c:pt>
                <c:pt idx="154">
                  <c:v>8.0665617141854202</c:v>
                </c:pt>
                <c:pt idx="155">
                  <c:v>7.2309793078317508</c:v>
                </c:pt>
                <c:pt idx="156">
                  <c:v>6.4020290350575086</c:v>
                </c:pt>
                <c:pt idx="157">
                  <c:v>5.5996133436543571</c:v>
                </c:pt>
                <c:pt idx="158">
                  <c:v>4.8411413494905284</c:v>
                </c:pt>
                <c:pt idx="159">
                  <c:v>4.1401569842957722</c:v>
                </c:pt>
                <c:pt idx="160">
                  <c:v>3.505646624044735</c:v>
                </c:pt>
                <c:pt idx="161">
                  <c:v>2.9420352010963575</c:v>
                </c:pt>
                <c:pt idx="162">
                  <c:v>2.449724846348738</c:v>
                </c:pt>
                <c:pt idx="163">
                  <c:v>2.0259543040412651</c:v>
                </c:pt>
                <c:pt idx="164">
                  <c:v>1.6657606420440849</c:v>
                </c:pt>
                <c:pt idx="165">
                  <c:v>10.600074517936662</c:v>
                </c:pt>
                <c:pt idx="166">
                  <c:v>9.8758740952226489</c:v>
                </c:pt>
                <c:pt idx="167">
                  <c:v>9.0988304039719914</c:v>
                </c:pt>
                <c:pt idx="168">
                  <c:v>8.2840806712703543</c:v>
                </c:pt>
                <c:pt idx="169">
                  <c:v>7.4501780802300264</c:v>
                </c:pt>
                <c:pt idx="170">
                  <c:v>6.6175036878479476</c:v>
                </c:pt>
                <c:pt idx="171">
                  <c:v>5.8063194650555072</c:v>
                </c:pt>
                <c:pt idx="172">
                  <c:v>5.0348452073421894</c:v>
                </c:pt>
                <c:pt idx="173">
                  <c:v>4.3177341434104113</c:v>
                </c:pt>
                <c:pt idx="174">
                  <c:v>3.6651939414249779</c:v>
                </c:pt>
                <c:pt idx="175">
                  <c:v>3.0828114032313825</c:v>
                </c:pt>
                <c:pt idx="176">
                  <c:v>2.5719688152536713</c:v>
                </c:pt>
                <c:pt idx="177">
                  <c:v>2.1306417304613241</c:v>
                </c:pt>
                <c:pt idx="178">
                  <c:v>1.7543525234049562</c:v>
                </c:pt>
                <c:pt idx="179">
                  <c:v>1.4370980550331316</c:v>
                </c:pt>
                <c:pt idx="180">
                  <c:v>10.041143712186754</c:v>
                </c:pt>
                <c:pt idx="181">
                  <c:v>9.2746335470562347</c:v>
                </c:pt>
                <c:pt idx="182">
                  <c:v>8.4667283961277437</c:v>
                </c:pt>
                <c:pt idx="183">
                  <c:v>7.6353433609262824</c:v>
                </c:pt>
                <c:pt idx="184">
                  <c:v>6.8006156722150841</c:v>
                </c:pt>
                <c:pt idx="185">
                  <c:v>5.9830065323541337</c:v>
                </c:pt>
                <c:pt idx="186">
                  <c:v>5.2013380525683095</c:v>
                </c:pt>
                <c:pt idx="187">
                  <c:v>4.4711533920700637</c:v>
                </c:pt>
                <c:pt idx="188">
                  <c:v>3.8036830693873882</c:v>
                </c:pt>
                <c:pt idx="189">
                  <c:v>3.2055184922688018</c:v>
                </c:pt>
                <c:pt idx="190">
                  <c:v>2.678913399429983</c:v>
                </c:pt>
                <c:pt idx="191">
                  <c:v>2.2225172935669604</c:v>
                </c:pt>
                <c:pt idx="192">
                  <c:v>1.8323123423876755</c:v>
                </c:pt>
                <c:pt idx="193">
                  <c:v>1.5025590201158192</c:v>
                </c:pt>
                <c:pt idx="194">
                  <c:v>1.2266217585614483</c:v>
                </c:pt>
                <c:pt idx="195">
                  <c:v>9.4202442217720304</c:v>
                </c:pt>
                <c:pt idx="196">
                  <c:v>8.6187496107917685</c:v>
                </c:pt>
                <c:pt idx="197">
                  <c:v>7.7902369920628018</c:v>
                </c:pt>
                <c:pt idx="198">
                  <c:v>6.9545667174572054</c:v>
                </c:pt>
                <c:pt idx="199">
                  <c:v>6.1322916884002714</c:v>
                </c:pt>
                <c:pt idx="200">
                  <c:v>5.342675831780558</c:v>
                </c:pt>
                <c:pt idx="201">
                  <c:v>4.6019684002901498</c:v>
                </c:pt>
                <c:pt idx="202">
                  <c:v>3.9222444828945284</c:v>
                </c:pt>
                <c:pt idx="203">
                  <c:v>3.3109487183956805</c:v>
                </c:pt>
                <c:pt idx="204">
                  <c:v>2.7710928603653149</c:v>
                </c:pt>
                <c:pt idx="205">
                  <c:v>2.3019265319487912</c:v>
                </c:pt>
                <c:pt idx="206">
                  <c:v>1.8998527834876413</c:v>
                </c:pt>
                <c:pt idx="207">
                  <c:v>1.55938396908475</c:v>
                </c:pt>
                <c:pt idx="208">
                  <c:v>1.2739961044306196</c:v>
                </c:pt>
                <c:pt idx="209">
                  <c:v>1.0368089400441707</c:v>
                </c:pt>
                <c:pt idx="210">
                  <c:v>8.7443544319221154</c:v>
                </c:pt>
                <c:pt idx="211">
                  <c:v>7.918751359435686</c:v>
                </c:pt>
                <c:pt idx="212">
                  <c:v>7.0828386823481324</c:v>
                </c:pt>
                <c:pt idx="213">
                  <c:v>6.2571929085084079</c:v>
                </c:pt>
                <c:pt idx="214">
                  <c:v>5.4613994465685423</c:v>
                </c:pt>
                <c:pt idx="215">
                  <c:v>4.7122638484697772</c:v>
                </c:pt>
                <c:pt idx="216">
                  <c:v>4.022551341106765</c:v>
                </c:pt>
                <c:pt idx="217">
                  <c:v>3.4004212148989703</c:v>
                </c:pt>
                <c:pt idx="218">
                  <c:v>2.8495331503032295</c:v>
                </c:pt>
                <c:pt idx="219">
                  <c:v>2.3696597742286962</c:v>
                </c:pt>
                <c:pt idx="220">
                  <c:v>1.9575790789096699</c:v>
                </c:pt>
                <c:pt idx="221">
                  <c:v>1.6080351098844725</c:v>
                </c:pt>
                <c:pt idx="222">
                  <c:v>1.3146143265388324</c:v>
                </c:pt>
                <c:pt idx="223">
                  <c:v>1.0704547917192513</c:v>
                </c:pt>
                <c:pt idx="224">
                  <c:v>0.86876359050235719</c:v>
                </c:pt>
                <c:pt idx="225">
                  <c:v>8.0246566013488891</c:v>
                </c:pt>
                <c:pt idx="226">
                  <c:v>7.1889141496923159</c:v>
                </c:pt>
                <c:pt idx="227">
                  <c:v>6.360837868806267</c:v>
                </c:pt>
                <c:pt idx="228">
                  <c:v>5.5602461736592828</c:v>
                </c:pt>
                <c:pt idx="229">
                  <c:v>4.8043811914224683</c:v>
                </c:pt>
                <c:pt idx="230">
                  <c:v>4.1065679142312916</c:v>
                </c:pt>
                <c:pt idx="231">
                  <c:v>3.475557826653664</c:v>
                </c:pt>
                <c:pt idx="232">
                  <c:v>2.9155568119216846</c:v>
                </c:pt>
                <c:pt idx="233">
                  <c:v>2.4267855072857603</c:v>
                </c:pt>
                <c:pt idx="234">
                  <c:v>2.0063487873091694</c:v>
                </c:pt>
                <c:pt idx="235">
                  <c:v>1.6491976976686462</c:v>
                </c:pt>
                <c:pt idx="236">
                  <c:v>1.3490225301868979</c:v>
                </c:pt>
                <c:pt idx="237">
                  <c:v>1.0989856476291926</c:v>
                </c:pt>
                <c:pt idx="238">
                  <c:v>0.89226311162625616</c:v>
                </c:pt>
                <c:pt idx="239">
                  <c:v>0.72240491511949456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92-45A5-AD71-FBD1DFB23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Competitive!$AO$20:$AO$34</c:f>
              <c:numCache>
                <c:formatCode>General</c:formatCode>
                <c:ptCount val="15"/>
                <c:pt idx="0">
                  <c:v>13.63627644941592</c:v>
                </c:pt>
                <c:pt idx="1">
                  <c:v>13.333259840955121</c:v>
                </c:pt>
                <c:pt idx="2">
                  <c:v>12.97291507042053</c:v>
                </c:pt>
                <c:pt idx="3">
                  <c:v>12.548979078725093</c:v>
                </c:pt>
                <c:pt idx="4">
                  <c:v>12.056493253817807</c:v>
                </c:pt>
                <c:pt idx="5">
                  <c:v>11.492703034428501</c:v>
                </c:pt>
                <c:pt idx="6">
                  <c:v>10.858019598430827</c:v>
                </c:pt>
                <c:pt idx="7">
                  <c:v>10.156878764345166</c:v>
                </c:pt>
                <c:pt idx="8">
                  <c:v>9.3982785429982325</c:v>
                </c:pt>
                <c:pt idx="9">
                  <c:v>8.5957736647728318</c:v>
                </c:pt>
                <c:pt idx="10">
                  <c:v>7.7667814252189959</c:v>
                </c:pt>
                <c:pt idx="11">
                  <c:v>6.9312083104298505</c:v>
                </c:pt>
                <c:pt idx="12">
                  <c:v>6.1095977627013811</c:v>
                </c:pt>
                <c:pt idx="13">
                  <c:v>5.3211505626406543</c:v>
                </c:pt>
                <c:pt idx="14">
                  <c:v>4.5820114564714656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1C-4BBF-8FCF-0BF1DCB8C075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Competitive!$AP$20:$AP$34</c:f>
              <c:numCache>
                <c:formatCode>General</c:formatCode>
                <c:ptCount val="15"/>
                <c:pt idx="0">
                  <c:v>13.229400728376511</c:v>
                </c:pt>
                <c:pt idx="1">
                  <c:v>12.850220243577693</c:v>
                </c:pt>
                <c:pt idx="2">
                  <c:v>12.405753801253866</c:v>
                </c:pt>
                <c:pt idx="3">
                  <c:v>11.891616273046644</c:v>
                </c:pt>
                <c:pt idx="4">
                  <c:v>11.30592050290303</c:v>
                </c:pt>
                <c:pt idx="5">
                  <c:v>10.650228140553084</c:v>
                </c:pt>
                <c:pt idx="6">
                  <c:v>9.9303348844449371</c:v>
                </c:pt>
                <c:pt idx="7">
                  <c:v>9.1566636188327148</c:v>
                </c:pt>
                <c:pt idx="8">
                  <c:v>8.3440578653340651</c:v>
                </c:pt>
                <c:pt idx="9">
                  <c:v>7.5108700780966373</c:v>
                </c:pt>
                <c:pt idx="10">
                  <c:v>6.6774119756037154</c:v>
                </c:pt>
                <c:pt idx="11">
                  <c:v>5.8640214876718497</c:v>
                </c:pt>
                <c:pt idx="12">
                  <c:v>5.0891244480238873</c:v>
                </c:pt>
                <c:pt idx="13">
                  <c:v>4.3676709065510488</c:v>
                </c:pt>
                <c:pt idx="14">
                  <c:v>3.7102050246573683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1C-4BBF-8FCF-0BF1DCB8C075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Competitive!$AQ$20:$AQ$34</c:f>
              <c:numCache>
                <c:formatCode>General</c:formatCode>
                <c:ptCount val="15"/>
                <c:pt idx="0">
                  <c:v>13.131447537035353</c:v>
                </c:pt>
                <c:pt idx="1">
                  <c:v>12.734879896742978</c:v>
                </c:pt>
                <c:pt idx="2">
                  <c:v>12.271628350798061</c:v>
                </c:pt>
                <c:pt idx="3">
                  <c:v>11.737897449551186</c:v>
                </c:pt>
                <c:pt idx="4">
                  <c:v>11.132655612112254</c:v>
                </c:pt>
                <c:pt idx="5">
                  <c:v>10.458561406781392</c:v>
                </c:pt>
                <c:pt idx="6">
                  <c:v>9.7226642561169108</c:v>
                </c:pt>
                <c:pt idx="7">
                  <c:v>8.93665081512518</c:v>
                </c:pt>
                <c:pt idx="8">
                  <c:v>8.1164489403854017</c:v>
                </c:pt>
                <c:pt idx="9">
                  <c:v>7.2811257933946276</c:v>
                </c:pt>
                <c:pt idx="10">
                  <c:v>6.4512004878568376</c:v>
                </c:pt>
                <c:pt idx="11">
                  <c:v>5.6466693725372084</c:v>
                </c:pt>
                <c:pt idx="12">
                  <c:v>4.8851359424987839</c:v>
                </c:pt>
                <c:pt idx="13">
                  <c:v>4.1804027162740311</c:v>
                </c:pt>
                <c:pt idx="14">
                  <c:v>3.5417359885194433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1C-4BBF-8FCF-0BF1DCB8C075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Competitive!$AR$20:$AR$34</c:f>
              <c:numCache>
                <c:formatCode>General</c:formatCode>
                <c:ptCount val="15"/>
                <c:pt idx="0">
                  <c:v>13.011027151198009</c:v>
                </c:pt>
                <c:pt idx="1">
                  <c:v>12.59358384297815</c:v>
                </c:pt>
                <c:pt idx="2">
                  <c:v>12.107995573377474</c:v>
                </c:pt>
                <c:pt idx="3">
                  <c:v>11.551248688200896</c:v>
                </c:pt>
                <c:pt idx="4">
                  <c:v>10.923402185310822</c:v>
                </c:pt>
                <c:pt idx="5">
                  <c:v>10.228465792390503</c:v>
                </c:pt>
                <c:pt idx="6">
                  <c:v>9.4749793911976852</c:v>
                </c:pt>
                <c:pt idx="7">
                  <c:v>8.6760692326174862</c:v>
                </c:pt>
                <c:pt idx="8">
                  <c:v>7.8488239997500502</c:v>
                </c:pt>
                <c:pt idx="9">
                  <c:v>7.0129823241723663</c:v>
                </c:pt>
                <c:pt idx="10">
                  <c:v>6.1891137982005686</c:v>
                </c:pt>
                <c:pt idx="11">
                  <c:v>5.3966340862331661</c:v>
                </c:pt>
                <c:pt idx="12">
                  <c:v>4.6520495246264044</c:v>
                </c:pt>
                <c:pt idx="13">
                  <c:v>3.9677511690329572</c:v>
                </c:pt>
                <c:pt idx="14">
                  <c:v>3.3515088125590893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91C-4BBF-8FCF-0BF1DCB8C075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Competitive!$AS$20:$AS$34</c:f>
              <c:numCache>
                <c:formatCode>General</c:formatCode>
                <c:ptCount val="15"/>
                <c:pt idx="0">
                  <c:v>12.863572316418669</c:v>
                </c:pt>
                <c:pt idx="1">
                  <c:v>12.421312640490273</c:v>
                </c:pt>
                <c:pt idx="2">
                  <c:v>11.909490638344739</c:v>
                </c:pt>
                <c:pt idx="3">
                  <c:v>11.326122474179899</c:v>
                </c:pt>
                <c:pt idx="4">
                  <c:v>10.672643592463979</c:v>
                </c:pt>
                <c:pt idx="5">
                  <c:v>9.9547028228699297</c:v>
                </c:pt>
                <c:pt idx="6">
                  <c:v>9.1825718762825712</c:v>
                </c:pt>
                <c:pt idx="7">
                  <c:v>8.3709607738280241</c:v>
                </c:pt>
                <c:pt idx="8">
                  <c:v>7.5381291116848015</c:v>
                </c:pt>
                <c:pt idx="9">
                  <c:v>6.7043540953396548</c:v>
                </c:pt>
                <c:pt idx="10">
                  <c:v>5.8900044002246705</c:v>
                </c:pt>
                <c:pt idx="11">
                  <c:v>5.1135956967578595</c:v>
                </c:pt>
                <c:pt idx="12">
                  <c:v>4.3902097623217298</c:v>
                </c:pt>
                <c:pt idx="13">
                  <c:v>3.7305415376104638</c:v>
                </c:pt>
                <c:pt idx="14">
                  <c:v>3.1406526510541686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91C-4BBF-8FCF-0BF1DCB8C075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Competitive!$AT$20:$AT$34</c:f>
              <c:numCache>
                <c:formatCode>General</c:formatCode>
                <c:ptCount val="15"/>
                <c:pt idx="0">
                  <c:v>12.683888133215016</c:v>
                </c:pt>
                <c:pt idx="1">
                  <c:v>12.212490000721168</c:v>
                </c:pt>
                <c:pt idx="2">
                  <c:v>11.670328650655513</c:v>
                </c:pt>
                <c:pt idx="3">
                  <c:v>11.05676124898814</c:v>
                </c:pt>
                <c:pt idx="4">
                  <c:v>10.374933715179125</c:v>
                </c:pt>
                <c:pt idx="5">
                  <c:v>9.632439767017912</c:v>
                </c:pt>
                <c:pt idx="6">
                  <c:v>8.8414997657425314</c:v>
                </c:pt>
                <c:pt idx="7">
                  <c:v>8.0184816564924919</c:v>
                </c:pt>
                <c:pt idx="8">
                  <c:v>7.1827200707178438</c:v>
                </c:pt>
                <c:pt idx="9">
                  <c:v>6.3547768010319228</c:v>
                </c:pt>
                <c:pt idx="10">
                  <c:v>5.5544574849899915</c:v>
                </c:pt>
                <c:pt idx="11">
                  <c:v>4.7989793618361629</c:v>
                </c:pt>
                <c:pt idx="12">
                  <c:v>4.101635033950684</c:v>
                </c:pt>
                <c:pt idx="13">
                  <c:v>3.4711413962747448</c:v>
                </c:pt>
                <c:pt idx="14">
                  <c:v>2.9116721917141697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91C-4BBF-8FCF-0BF1DCB8C075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Competitive!$AU$20:$AU$34</c:f>
              <c:numCache>
                <c:formatCode>General</c:formatCode>
                <c:ptCount val="15"/>
                <c:pt idx="0">
                  <c:v>12.466220884360704</c:v>
                </c:pt>
                <c:pt idx="1">
                  <c:v>11.961132186327022</c:v>
                </c:pt>
                <c:pt idx="2">
                  <c:v>11.384553166328089</c:v>
                </c:pt>
                <c:pt idx="3">
                  <c:v>10.737556531156464</c:v>
                </c:pt>
                <c:pt idx="4">
                  <c:v>10.025365867226348</c:v>
                </c:pt>
                <c:pt idx="5">
                  <c:v>9.2578114793961674</c:v>
                </c:pt>
                <c:pt idx="6">
                  <c:v>8.4492091269969833</c:v>
                </c:pt>
                <c:pt idx="7">
                  <c:v>7.6175385427956739</c:v>
                </c:pt>
                <c:pt idx="8">
                  <c:v>6.7829645589252001</c:v>
                </c:pt>
                <c:pt idx="9">
                  <c:v>5.9659334389513132</c:v>
                </c:pt>
                <c:pt idx="10">
                  <c:v>5.1852128189408937</c:v>
                </c:pt>
                <c:pt idx="11">
                  <c:v>4.4562623639685501</c:v>
                </c:pt>
                <c:pt idx="12">
                  <c:v>3.7902147775417396</c:v>
                </c:pt>
                <c:pt idx="13">
                  <c:v>3.1935640778088956</c:v>
                </c:pt>
                <c:pt idx="14">
                  <c:v>2.6684785355325191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91C-4BBF-8FCF-0BF1DCB8C075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Competitive!$AV$20:$AV$34</c:f>
              <c:numCache>
                <c:formatCode>General</c:formatCode>
                <c:ptCount val="15"/>
                <c:pt idx="0">
                  <c:v>12.20442192759211</c:v>
                </c:pt>
                <c:pt idx="1">
                  <c:v>11.661120301746049</c:v>
                </c:pt>
                <c:pt idx="2">
                  <c:v>11.046430820722176</c:v>
                </c:pt>
                <c:pt idx="3">
                  <c:v>10.363566005362307</c:v>
                </c:pt>
                <c:pt idx="4">
                  <c:v>9.6201933640238355</c:v>
                </c:pt>
                <c:pt idx="5">
                  <c:v>8.8286049102885098</c:v>
                </c:pt>
                <c:pt idx="6">
                  <c:v>8.0052268237673818</c:v>
                </c:pt>
                <c:pt idx="7">
                  <c:v>7.1694280217504636</c:v>
                </c:pt>
                <c:pt idx="8">
                  <c:v>6.341773921092404</c:v>
                </c:pt>
                <c:pt idx="9">
                  <c:v>5.5420423913726156</c:v>
                </c:pt>
                <c:pt idx="10">
                  <c:v>4.7873970074845023</c:v>
                </c:pt>
                <c:pt idx="11">
                  <c:v>4.0910607376471084</c:v>
                </c:pt>
                <c:pt idx="12">
                  <c:v>3.4616762506330736</c:v>
                </c:pt>
                <c:pt idx="13">
                  <c:v>2.9033484193250563</c:v>
                </c:pt>
                <c:pt idx="14">
                  <c:v>2.4162145401975996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91C-4BBF-8FCF-0BF1DCB8C075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Competitive!$AW$20:$AW$34</c:f>
              <c:numCache>
                <c:formatCode>General</c:formatCode>
                <c:ptCount val="15"/>
                <c:pt idx="0">
                  <c:v>11.892240690462932</c:v>
                </c:pt>
                <c:pt idx="1">
                  <c:v>11.306626039262172</c:v>
                </c:pt>
                <c:pt idx="2">
                  <c:v>10.651010741178272</c:v>
                </c:pt>
                <c:pt idx="3">
                  <c:v>9.9311853670837422</c:v>
                </c:pt>
                <c:pt idx="4">
                  <c:v>9.1575675344151382</c:v>
                </c:pt>
                <c:pt idx="5">
                  <c:v>8.344996126934376</c:v>
                </c:pt>
                <c:pt idx="6">
                  <c:v>7.5118203895288049</c:v>
                </c:pt>
                <c:pt idx="7">
                  <c:v>6.678350872549311</c:v>
                </c:pt>
                <c:pt idx="8">
                  <c:v>5.8649266129004234</c:v>
                </c:pt>
                <c:pt idx="9">
                  <c:v>5.0899766046106034</c:v>
                </c:pt>
                <c:pt idx="10">
                  <c:v>4.3684555066987469</c:v>
                </c:pt>
                <c:pt idx="11">
                  <c:v>3.7109127410018026</c:v>
                </c:pt>
                <c:pt idx="12">
                  <c:v>3.1232674328735426</c:v>
                </c:pt>
                <c:pt idx="13">
                  <c:v>2.607187662197433</c:v>
                </c:pt>
                <c:pt idx="14">
                  <c:v>2.1608680897512564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E91C-4BBF-8FCF-0BF1DCB8C075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Competitive!$AX$20:$AX$34</c:f>
              <c:numCache>
                <c:formatCode>General</c:formatCode>
                <c:ptCount val="15"/>
                <c:pt idx="0">
                  <c:v>11.523777209857494</c:v>
                </c:pt>
                <c:pt idx="1">
                  <c:v>10.89270758194467</c:v>
                </c:pt>
                <c:pt idx="2">
                  <c:v>10.194840258233045</c:v>
                </c:pt>
                <c:pt idx="3">
                  <c:v>9.4389307121838861</c:v>
                </c:pt>
                <c:pt idx="4">
                  <c:v>8.6383076686801239</c:v>
                </c:pt>
                <c:pt idx="5">
                  <c:v>7.8102161200781701</c:v>
                </c:pt>
                <c:pt idx="6">
                  <c:v>6.974475948196817</c:v>
                </c:pt>
                <c:pt idx="7">
                  <c:v>6.151646860399981</c:v>
                </c:pt>
                <c:pt idx="8">
                  <c:v>5.3610454937171674</c:v>
                </c:pt>
                <c:pt idx="9">
                  <c:v>4.6190094106118789</c:v>
                </c:pt>
                <c:pt idx="10">
                  <c:v>3.9377216884898409</c:v>
                </c:pt>
                <c:pt idx="11">
                  <c:v>3.3247377170969954</c:v>
                </c:pt>
                <c:pt idx="12">
                  <c:v>2.7831688723995476</c:v>
                </c:pt>
                <c:pt idx="13">
                  <c:v>2.3123445936567055</c:v>
                </c:pt>
                <c:pt idx="14">
                  <c:v>1.9087246737703103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E91C-4BBF-8FCF-0BF1DCB8C075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Competitive!$AY$20:$AY$34</c:f>
              <c:numCache>
                <c:formatCode>General</c:formatCode>
                <c:ptCount val="15"/>
                <c:pt idx="0">
                  <c:v>11.09410902009424</c:v>
                </c:pt>
                <c:pt idx="1">
                  <c:v>10.416062249945412</c:v>
                </c:pt>
                <c:pt idx="2">
                  <c:v>9.6767834414761609</c:v>
                </c:pt>
                <c:pt idx="3">
                  <c:v>8.8882319072986746</c:v>
                </c:pt>
                <c:pt idx="4">
                  <c:v>8.0665617141854202</c:v>
                </c:pt>
                <c:pt idx="5">
                  <c:v>7.2309793078317508</c:v>
                </c:pt>
                <c:pt idx="6">
                  <c:v>6.4020290350575086</c:v>
                </c:pt>
                <c:pt idx="7">
                  <c:v>5.5996133436543571</c:v>
                </c:pt>
                <c:pt idx="8">
                  <c:v>4.8411413494905284</c:v>
                </c:pt>
                <c:pt idx="9">
                  <c:v>4.1401569842957722</c:v>
                </c:pt>
                <c:pt idx="10">
                  <c:v>3.505646624044735</c:v>
                </c:pt>
                <c:pt idx="11">
                  <c:v>2.9420352010963575</c:v>
                </c:pt>
                <c:pt idx="12">
                  <c:v>2.449724846348738</c:v>
                </c:pt>
                <c:pt idx="13">
                  <c:v>2.0259543040412651</c:v>
                </c:pt>
                <c:pt idx="14">
                  <c:v>1.6657606420440849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E91C-4BBF-8FCF-0BF1DCB8C075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Competitive!$AZ$20:$AZ$34</c:f>
              <c:numCache>
                <c:formatCode>General</c:formatCode>
                <c:ptCount val="15"/>
                <c:pt idx="0">
                  <c:v>10.600074517936662</c:v>
                </c:pt>
                <c:pt idx="1">
                  <c:v>9.8758740952226489</c:v>
                </c:pt>
                <c:pt idx="2">
                  <c:v>9.0988304039719914</c:v>
                </c:pt>
                <c:pt idx="3">
                  <c:v>8.2840806712703543</c:v>
                </c:pt>
                <c:pt idx="4">
                  <c:v>7.4501780802300264</c:v>
                </c:pt>
                <c:pt idx="5">
                  <c:v>6.6175036878479476</c:v>
                </c:pt>
                <c:pt idx="6">
                  <c:v>5.8063194650555072</c:v>
                </c:pt>
                <c:pt idx="7">
                  <c:v>5.0348452073421894</c:v>
                </c:pt>
                <c:pt idx="8">
                  <c:v>4.3177341434104113</c:v>
                </c:pt>
                <c:pt idx="9">
                  <c:v>3.6651939414249779</c:v>
                </c:pt>
                <c:pt idx="10">
                  <c:v>3.0828114032313825</c:v>
                </c:pt>
                <c:pt idx="11">
                  <c:v>2.5719688152536713</c:v>
                </c:pt>
                <c:pt idx="12">
                  <c:v>2.1306417304613241</c:v>
                </c:pt>
                <c:pt idx="13">
                  <c:v>1.7543525234049562</c:v>
                </c:pt>
                <c:pt idx="14">
                  <c:v>1.4370980550331316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E91C-4BBF-8FCF-0BF1DCB8C075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Competitive!$BA$20:$BA$34</c:f>
              <c:numCache>
                <c:formatCode>General</c:formatCode>
                <c:ptCount val="15"/>
                <c:pt idx="0">
                  <c:v>10.041143712186754</c:v>
                </c:pt>
                <c:pt idx="1">
                  <c:v>9.2746335470562347</c:v>
                </c:pt>
                <c:pt idx="2">
                  <c:v>8.4667283961277437</c:v>
                </c:pt>
                <c:pt idx="3">
                  <c:v>7.6353433609262824</c:v>
                </c:pt>
                <c:pt idx="4">
                  <c:v>6.8006156722150841</c:v>
                </c:pt>
                <c:pt idx="5">
                  <c:v>5.9830065323541337</c:v>
                </c:pt>
                <c:pt idx="6">
                  <c:v>5.2013380525683095</c:v>
                </c:pt>
                <c:pt idx="7">
                  <c:v>4.4711533920700637</c:v>
                </c:pt>
                <c:pt idx="8">
                  <c:v>3.8036830693873882</c:v>
                </c:pt>
                <c:pt idx="9">
                  <c:v>3.2055184922688018</c:v>
                </c:pt>
                <c:pt idx="10">
                  <c:v>2.678913399429983</c:v>
                </c:pt>
                <c:pt idx="11">
                  <c:v>2.2225172935669604</c:v>
                </c:pt>
                <c:pt idx="12">
                  <c:v>1.8323123423876755</c:v>
                </c:pt>
                <c:pt idx="13">
                  <c:v>1.5025590201158192</c:v>
                </c:pt>
                <c:pt idx="14">
                  <c:v>1.2266217585614483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E91C-4BBF-8FCF-0BF1DCB8C075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Competitive!$BB$20:$BB$34</c:f>
              <c:numCache>
                <c:formatCode>General</c:formatCode>
                <c:ptCount val="15"/>
                <c:pt idx="0">
                  <c:v>9.4202442217720304</c:v>
                </c:pt>
                <c:pt idx="1">
                  <c:v>8.6187496107917685</c:v>
                </c:pt>
                <c:pt idx="2">
                  <c:v>7.7902369920628018</c:v>
                </c:pt>
                <c:pt idx="3">
                  <c:v>6.9545667174572054</c:v>
                </c:pt>
                <c:pt idx="4">
                  <c:v>6.1322916884002714</c:v>
                </c:pt>
                <c:pt idx="5">
                  <c:v>5.342675831780558</c:v>
                </c:pt>
                <c:pt idx="6">
                  <c:v>4.6019684002901498</c:v>
                </c:pt>
                <c:pt idx="7">
                  <c:v>3.9222444828945284</c:v>
                </c:pt>
                <c:pt idx="8">
                  <c:v>3.3109487183956805</c:v>
                </c:pt>
                <c:pt idx="9">
                  <c:v>2.7710928603653149</c:v>
                </c:pt>
                <c:pt idx="10">
                  <c:v>2.3019265319487912</c:v>
                </c:pt>
                <c:pt idx="11">
                  <c:v>1.8998527834876413</c:v>
                </c:pt>
                <c:pt idx="12">
                  <c:v>1.55938396908475</c:v>
                </c:pt>
                <c:pt idx="13">
                  <c:v>1.2739961044306196</c:v>
                </c:pt>
                <c:pt idx="14">
                  <c:v>1.0368089400441707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E91C-4BBF-8FCF-0BF1DCB8C075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Competitive!$BC$20:$BC$34</c:f>
              <c:numCache>
                <c:formatCode>General</c:formatCode>
                <c:ptCount val="15"/>
                <c:pt idx="0">
                  <c:v>8.7443544319221154</c:v>
                </c:pt>
                <c:pt idx="1">
                  <c:v>7.918751359435686</c:v>
                </c:pt>
                <c:pt idx="2">
                  <c:v>7.0828386823481324</c:v>
                </c:pt>
                <c:pt idx="3">
                  <c:v>6.2571929085084079</c:v>
                </c:pt>
                <c:pt idx="4">
                  <c:v>5.4613994465685423</c:v>
                </c:pt>
                <c:pt idx="5">
                  <c:v>4.7122638484697772</c:v>
                </c:pt>
                <c:pt idx="6">
                  <c:v>4.022551341106765</c:v>
                </c:pt>
                <c:pt idx="7">
                  <c:v>3.4004212148989703</c:v>
                </c:pt>
                <c:pt idx="8">
                  <c:v>2.8495331503032295</c:v>
                </c:pt>
                <c:pt idx="9">
                  <c:v>2.3696597742286962</c:v>
                </c:pt>
                <c:pt idx="10">
                  <c:v>1.9575790789096699</c:v>
                </c:pt>
                <c:pt idx="11">
                  <c:v>1.6080351098844725</c:v>
                </c:pt>
                <c:pt idx="12">
                  <c:v>1.3146143265388324</c:v>
                </c:pt>
                <c:pt idx="13">
                  <c:v>1.0704547917192513</c:v>
                </c:pt>
                <c:pt idx="14">
                  <c:v>0.86876359050235719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E91C-4BBF-8FCF-0BF1DCB8C075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Competitive!$BD$20:$BD$34</c:f>
              <c:numCache>
                <c:formatCode>General</c:formatCode>
                <c:ptCount val="15"/>
                <c:pt idx="0">
                  <c:v>8.0246566013488891</c:v>
                </c:pt>
                <c:pt idx="1">
                  <c:v>7.1889141496923159</c:v>
                </c:pt>
                <c:pt idx="2">
                  <c:v>6.360837868806267</c:v>
                </c:pt>
                <c:pt idx="3">
                  <c:v>5.5602461736592828</c:v>
                </c:pt>
                <c:pt idx="4">
                  <c:v>4.8043811914224683</c:v>
                </c:pt>
                <c:pt idx="5">
                  <c:v>4.1065679142312916</c:v>
                </c:pt>
                <c:pt idx="6">
                  <c:v>3.475557826653664</c:v>
                </c:pt>
                <c:pt idx="7">
                  <c:v>2.9155568119216846</c:v>
                </c:pt>
                <c:pt idx="8">
                  <c:v>2.4267855072857603</c:v>
                </c:pt>
                <c:pt idx="9">
                  <c:v>2.0063487873091694</c:v>
                </c:pt>
                <c:pt idx="10">
                  <c:v>1.6491976976686462</c:v>
                </c:pt>
                <c:pt idx="11">
                  <c:v>1.3490225301868979</c:v>
                </c:pt>
                <c:pt idx="12">
                  <c:v>1.0989856476291926</c:v>
                </c:pt>
                <c:pt idx="13">
                  <c:v>0.89226311162625616</c:v>
                </c:pt>
                <c:pt idx="14">
                  <c:v>0.72240491511949456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E91C-4BBF-8FCF-0BF1DCB8C075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Competitive!$BE$20:$BE$34</c:f>
              <c:numCache>
                <c:formatCode>General</c:formatCode>
                <c:ptCount val="15"/>
                <c:pt idx="0">
                  <c:v>13.636363636363631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12.056514913657766</c:v>
                </c:pt>
                <c:pt idx="5">
                  <c:v>11.492704826038159</c:v>
                </c:pt>
                <c:pt idx="6">
                  <c:v>10.858001237076961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8.5957025422089295</c:v>
                </c:pt>
                <c:pt idx="10">
                  <c:v>7.7666984258113709</c:v>
                </c:pt>
                <c:pt idx="11">
                  <c:v>6.931117387333301</c:v>
                </c:pt>
                <c:pt idx="12">
                  <c:v>6.109503010449167</c:v>
                </c:pt>
                <c:pt idx="13">
                  <c:v>5.3210558298418222</c:v>
                </c:pt>
                <c:pt idx="14">
                  <c:v>4.5819200275316785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E91C-4BBF-8FCF-0BF1DCB8C075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Competitive!$BF$20:$BF$34</c:f>
              <c:numCache>
                <c:formatCode>General</c:formatCode>
                <c:ptCount val="15"/>
                <c:pt idx="0">
                  <c:v>13.229483335473507</c:v>
                </c:pt>
                <c:pt idx="1">
                  <c:v>12.850289150718007</c:v>
                </c:pt>
                <c:pt idx="2">
                  <c:v>12.405807501065595</c:v>
                </c:pt>
                <c:pt idx="3">
                  <c:v>11.891653528026701</c:v>
                </c:pt>
                <c:pt idx="4">
                  <c:v>11.305940522438981</c:v>
                </c:pt>
                <c:pt idx="5">
                  <c:v>10.650230757945636</c:v>
                </c:pt>
                <c:pt idx="6">
                  <c:v>9.9303206989454864</c:v>
                </c:pt>
                <c:pt idx="7">
                  <c:v>9.1566340626958276</c:v>
                </c:pt>
                <c:pt idx="8">
                  <c:v>8.344015162968498</c:v>
                </c:pt>
                <c:pt idx="9">
                  <c:v>7.5108170856996024</c:v>
                </c:pt>
                <c:pt idx="10">
                  <c:v>6.6773519204436456</c:v>
                </c:pt>
                <c:pt idx="11">
                  <c:v>5.8639576551556321</c:v>
                </c:pt>
                <c:pt idx="12">
                  <c:v>5.0890598792798167</c:v>
                </c:pt>
                <c:pt idx="13">
                  <c:v>4.3676081630361505</c:v>
                </c:pt>
                <c:pt idx="14">
                  <c:v>3.7101460529194172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E91C-4BBF-8FCF-0BF1DCB8C075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Competitive!$BG$20:$BG$34</c:f>
              <c:numCache>
                <c:formatCode>General</c:formatCode>
                <c:ptCount val="15"/>
                <c:pt idx="0">
                  <c:v>13.131529059732367</c:v>
                </c:pt>
                <c:pt idx="1">
                  <c:v>12.734947730397778</c:v>
                </c:pt>
                <c:pt idx="2">
                  <c:v>12.271681079064933</c:v>
                </c:pt>
                <c:pt idx="3">
                  <c:v>11.737933957260276</c:v>
                </c:pt>
                <c:pt idx="4">
                  <c:v>11.132675258500237</c:v>
                </c:pt>
                <c:pt idx="5">
                  <c:v>10.45856419089974</c:v>
                </c:pt>
                <c:pt idx="6">
                  <c:v>9.722650938693647</c:v>
                </c:pt>
                <c:pt idx="7">
                  <c:v>8.9366229589646355</c:v>
                </c:pt>
                <c:pt idx="8">
                  <c:v>8.1164088418431639</c:v>
                </c:pt>
                <c:pt idx="9">
                  <c:v>7.2810763010472588</c:v>
                </c:pt>
                <c:pt idx="10">
                  <c:v>6.4511447347411348</c:v>
                </c:pt>
                <c:pt idx="11">
                  <c:v>5.6466104734594706</c:v>
                </c:pt>
                <c:pt idx="12">
                  <c:v>4.8850767168043854</c:v>
                </c:pt>
                <c:pt idx="13">
                  <c:v>4.1803454854312205</c:v>
                </c:pt>
                <c:pt idx="14">
                  <c:v>3.5416824728264564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E91C-4BBF-8FCF-0BF1DCB8C075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Competitive!$BH$20:$BH$34</c:f>
              <c:numCache>
                <c:formatCode>General</c:formatCode>
                <c:ptCount val="15"/>
                <c:pt idx="0">
                  <c:v>13.011107350435086</c:v>
                </c:pt>
                <c:pt idx="1">
                  <c:v>12.593650372807305</c:v>
                </c:pt>
                <c:pt idx="2">
                  <c:v>12.108047127935007</c:v>
                </c:pt>
                <c:pt idx="3">
                  <c:v>11.551284297911911</c:v>
                </c:pt>
                <c:pt idx="4">
                  <c:v>10.923421383798091</c:v>
                </c:pt>
                <c:pt idx="5">
                  <c:v>10.228468766310893</c:v>
                </c:pt>
                <c:pt idx="6">
                  <c:v>9.4749670771940977</c:v>
                </c:pt>
                <c:pt idx="7">
                  <c:v>8.6760433268516675</c:v>
                </c:pt>
                <c:pt idx="8">
                  <c:v>7.8487868595730657</c:v>
                </c:pt>
                <c:pt idx="9">
                  <c:v>7.0129367668991893</c:v>
                </c:pt>
                <c:pt idx="10">
                  <c:v>6.1890628305458018</c:v>
                </c:pt>
                <c:pt idx="11">
                  <c:v>5.3965806179659337</c:v>
                </c:pt>
                <c:pt idx="12">
                  <c:v>4.651996122499888</c:v>
                </c:pt>
                <c:pt idx="13">
                  <c:v>3.9676998914714923</c:v>
                </c:pt>
                <c:pt idx="14">
                  <c:v>3.3514611398555374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E91C-4BBF-8FCF-0BF1DCB8C075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Competitive!$BI$20:$BI$34</c:f>
              <c:numCache>
                <c:formatCode>General</c:formatCode>
                <c:ptCount val="15"/>
                <c:pt idx="0">
                  <c:v>12.863650909596135</c:v>
                </c:pt>
                <c:pt idx="1">
                  <c:v>12.421377597399996</c:v>
                </c:pt>
                <c:pt idx="2">
                  <c:v>11.909540786136496</c:v>
                </c:pt>
                <c:pt idx="3">
                  <c:v>11.326157014421755</c:v>
                </c:pt>
                <c:pt idx="4">
                  <c:v>10.672662258177567</c:v>
                </c:pt>
                <c:pt idx="5">
                  <c:v>9.9547060078987872</c:v>
                </c:pt>
                <c:pt idx="6">
                  <c:v>9.1825607021848228</c:v>
                </c:pt>
                <c:pt idx="7">
                  <c:v>8.3709370648423036</c:v>
                </c:pt>
                <c:pt idx="8">
                  <c:v>7.5380952660151577</c:v>
                </c:pt>
                <c:pt idx="9">
                  <c:v>6.7043128673042691</c:v>
                </c:pt>
                <c:pt idx="10">
                  <c:v>5.8899586332103793</c:v>
                </c:pt>
                <c:pt idx="11">
                  <c:v>5.113548060505801</c:v>
                </c:pt>
                <c:pt idx="12">
                  <c:v>4.3901625438930338</c:v>
                </c:pt>
                <c:pt idx="13">
                  <c:v>3.7304965161168209</c:v>
                </c:pt>
                <c:pt idx="14">
                  <c:v>3.1406110611900919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E91C-4BBF-8FCF-0BF1DCB8C075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Competitive!$BJ$20:$BJ$34</c:f>
              <c:numCache>
                <c:formatCode>General</c:formatCode>
                <c:ptCount val="15"/>
                <c:pt idx="0">
                  <c:v>12.683964790899816</c:v>
                </c:pt>
                <c:pt idx="1">
                  <c:v>12.212553075630407</c:v>
                </c:pt>
                <c:pt idx="2">
                  <c:v>11.670377128416446</c:v>
                </c:pt>
                <c:pt idx="3">
                  <c:v>11.056794529234148</c:v>
                </c:pt>
                <c:pt idx="4">
                  <c:v>10.374951753980362</c:v>
                </c:pt>
                <c:pt idx="5">
                  <c:v>9.6324431800662129</c:v>
                </c:pt>
                <c:pt idx="6">
                  <c:v>8.8414898601155656</c:v>
                </c:pt>
                <c:pt idx="7">
                  <c:v>8.0184603686702793</c:v>
                </c:pt>
                <c:pt idx="8">
                  <c:v>7.1826898092856775</c:v>
                </c:pt>
                <c:pt idx="9">
                  <c:v>6.3547402181714467</c:v>
                </c:pt>
                <c:pt idx="10">
                  <c:v>5.5544172212633773</c:v>
                </c:pt>
                <c:pt idx="11">
                  <c:v>4.7989378149166351</c:v>
                </c:pt>
                <c:pt idx="12">
                  <c:v>4.1015941914933034</c:v>
                </c:pt>
                <c:pt idx="13">
                  <c:v>3.4711027516513022</c:v>
                </c:pt>
                <c:pt idx="14">
                  <c:v>2.9116367385893978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E91C-4BBF-8FCF-0BF1DCB8C075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Competitive!$BK$20:$BK$34</c:f>
              <c:numCache>
                <c:formatCode>General</c:formatCode>
                <c:ptCount val="15"/>
                <c:pt idx="0">
                  <c:v>12.466295229202256</c:v>
                </c:pt>
                <c:pt idx="1">
                  <c:v>11.961193031720541</c:v>
                </c:pt>
                <c:pt idx="2">
                  <c:v>11.38459968419704</c:v>
                </c:pt>
                <c:pt idx="3">
                  <c:v>10.737588345917187</c:v>
                </c:pt>
                <c:pt idx="4">
                  <c:v>10.025383177696218</c:v>
                </c:pt>
                <c:pt idx="5">
                  <c:v>9.257815129665973</c:v>
                </c:pt>
                <c:pt idx="6">
                  <c:v>8.4492005989081775</c:v>
                </c:pt>
                <c:pt idx="7">
                  <c:v>7.6175198569616844</c:v>
                </c:pt>
                <c:pt idx="8">
                  <c:v>6.7829380938113442</c:v>
                </c:pt>
                <c:pt idx="9">
                  <c:v>5.965901700491731</c:v>
                </c:pt>
                <c:pt idx="10">
                  <c:v>5.1851782068116563</c:v>
                </c:pt>
                <c:pt idx="11">
                  <c:v>4.4562269789973694</c:v>
                </c:pt>
                <c:pt idx="12">
                  <c:v>3.7901802992623943</c:v>
                </c:pt>
                <c:pt idx="13">
                  <c:v>3.1935317195219377</c:v>
                </c:pt>
                <c:pt idx="14">
                  <c:v>2.6684490653805009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E91C-4BBF-8FCF-0BF1DCB8C075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Competitive!$BL$20:$BL$34</c:f>
              <c:numCache>
                <c:formatCode>General</c:formatCode>
                <c:ptCount val="15"/>
                <c:pt idx="0">
                  <c:v>12.204493536800637</c:v>
                </c:pt>
                <c:pt idx="1">
                  <c:v>11.661178537307874</c:v>
                </c:pt>
                <c:pt idx="2">
                  <c:v>11.046475069805222</c:v>
                </c:pt>
                <c:pt idx="3">
                  <c:v>10.363596141287701</c:v>
                </c:pt>
                <c:pt idx="4">
                  <c:v>9.6202098408271493</c:v>
                </c:pt>
                <c:pt idx="5">
                  <c:v>8.8286087955368817</c:v>
                </c:pt>
                <c:pt idx="6">
                  <c:v>8.0052197496564759</c:v>
                </c:pt>
                <c:pt idx="7">
                  <c:v>7.1694120524699487</c:v>
                </c:pt>
                <c:pt idx="8">
                  <c:v>6.3417513567912511</c:v>
                </c:pt>
                <c:pt idx="9">
                  <c:v>5.5420155469566028</c:v>
                </c:pt>
                <c:pt idx="10">
                  <c:v>4.7873680101125702</c:v>
                </c:pt>
                <c:pt idx="11">
                  <c:v>4.0910313780592231</c:v>
                </c:pt>
                <c:pt idx="12">
                  <c:v>3.4616479051086091</c:v>
                </c:pt>
                <c:pt idx="13">
                  <c:v>2.9033220394987054</c:v>
                </c:pt>
                <c:pt idx="14">
                  <c:v>2.4161906941864748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E91C-4BBF-8FCF-0BF1DCB8C075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Competitive!$BM$20:$BM$34</c:f>
              <c:numCache>
                <c:formatCode>General</c:formatCode>
                <c:ptCount val="15"/>
                <c:pt idx="0">
                  <c:v>11.892309103434544</c:v>
                </c:pt>
                <c:pt idx="1">
                  <c:v>11.306681262915706</c:v>
                </c:pt>
                <c:pt idx="2">
                  <c:v>10.651052405908873</c:v>
                </c:pt>
                <c:pt idx="3">
                  <c:v>9.9312136134020434</c:v>
                </c:pt>
                <c:pt idx="4">
                  <c:v>9.1575830731469257</c:v>
                </c:pt>
                <c:pt idx="5">
                  <c:v>8.345000229855275</c:v>
                </c:pt>
                <c:pt idx="6">
                  <c:v>7.5118148003592626</c:v>
                </c:pt>
                <c:pt idx="7">
                  <c:v>6.6783376481125929</c:v>
                </c:pt>
                <c:pt idx="8">
                  <c:v>5.8649079236826571</c:v>
                </c:pt>
                <c:pt idx="9">
                  <c:v>5.0899545347029793</c:v>
                </c:pt>
                <c:pt idx="10">
                  <c:v>4.3684318905753869</c:v>
                </c:pt>
                <c:pt idx="11">
                  <c:v>3.7108890606599685</c:v>
                </c:pt>
                <c:pt idx="12">
                  <c:v>3.1232447803852406</c:v>
                </c:pt>
                <c:pt idx="13">
                  <c:v>2.6071667571879411</c:v>
                </c:pt>
                <c:pt idx="14">
                  <c:v>2.1608493330630703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E91C-4BBF-8FCF-0BF1DCB8C075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Competitive!$BN$20:$BN$34</c:f>
              <c:numCache>
                <c:formatCode>General</c:formatCode>
                <c:ptCount val="15"/>
                <c:pt idx="0">
                  <c:v>11.52384194252971</c:v>
                </c:pt>
                <c:pt idx="1">
                  <c:v>10.892759387324176</c:v>
                </c:pt>
                <c:pt idx="2">
                  <c:v>10.194879033839154</c:v>
                </c:pt>
                <c:pt idx="3">
                  <c:v>9.4389568742531242</c:v>
                </c:pt>
                <c:pt idx="4">
                  <c:v>8.6383221720396577</c:v>
                </c:pt>
                <c:pt idx="5">
                  <c:v>7.8102204056089004</c:v>
                </c:pt>
                <c:pt idx="6">
                  <c:v>6.9744718194559026</c:v>
                </c:pt>
                <c:pt idx="7">
                  <c:v>6.1516363100733695</c:v>
                </c:pt>
                <c:pt idx="8">
                  <c:v>5.3610305143447556</c:v>
                </c:pt>
                <c:pt idx="9">
                  <c:v>4.6189918265080525</c:v>
                </c:pt>
                <c:pt idx="10">
                  <c:v>3.9377030364118033</c:v>
                </c:pt>
                <c:pt idx="11">
                  <c:v>3.3247191869658712</c:v>
                </c:pt>
                <c:pt idx="12">
                  <c:v>2.7831513034222577</c:v>
                </c:pt>
                <c:pt idx="13">
                  <c:v>2.3123285108568972</c:v>
                </c:pt>
                <c:pt idx="14">
                  <c:v>1.9087103467351616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E91C-4BBF-8FCF-0BF1DCB8C075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Competitive!$BO$20:$BO$34</c:f>
              <c:numCache>
                <c:formatCode>General</c:formatCode>
                <c:ptCount val="15"/>
                <c:pt idx="0">
                  <c:v>11.094169587183101</c:v>
                </c:pt>
                <c:pt idx="1">
                  <c:v>10.416110250520802</c:v>
                </c:pt>
                <c:pt idx="2">
                  <c:v>9.6768190558898297</c:v>
                </c:pt>
                <c:pt idx="3">
                  <c:v>8.888255822234882</c:v>
                </c:pt>
                <c:pt idx="4">
                  <c:v>8.0665750989739013</c:v>
                </c:pt>
                <c:pt idx="5">
                  <c:v>7.2309837223197952</c:v>
                </c:pt>
                <c:pt idx="6">
                  <c:v>6.4020262823569949</c:v>
                </c:pt>
                <c:pt idx="7">
                  <c:v>5.5996052962512781</c:v>
                </c:pt>
                <c:pt idx="8">
                  <c:v>4.8411297833285749</c:v>
                </c:pt>
                <c:pt idx="9">
                  <c:v>4.1401434501819043</c:v>
                </c:pt>
                <c:pt idx="10">
                  <c:v>3.5056323722059806</c:v>
                </c:pt>
                <c:pt idx="11">
                  <c:v>2.9420211593086147</c:v>
                </c:pt>
                <c:pt idx="12">
                  <c:v>2.4497116405218229</c:v>
                </c:pt>
                <c:pt idx="13">
                  <c:v>2.025942305053666</c:v>
                </c:pt>
                <c:pt idx="14">
                  <c:v>1.6657500232666673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E91C-4BBF-8FCF-0BF1DCB8C075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Competitive!$BP$20:$BP$34</c:f>
              <c:numCache>
                <c:formatCode>General</c:formatCode>
                <c:ptCount val="15"/>
                <c:pt idx="0">
                  <c:v>10.60013046314416</c:v>
                </c:pt>
                <c:pt idx="1">
                  <c:v>9.8759179539123814</c:v>
                </c:pt>
                <c:pt idx="2">
                  <c:v>9.0988626421697276</c:v>
                </c:pt>
                <c:pt idx="3">
                  <c:v>8.2841022236973085</c:v>
                </c:pt>
                <c:pt idx="4">
                  <c:v>7.4501902843071397</c:v>
                </c:pt>
                <c:pt idx="5">
                  <c:v>6.6175081608643058</c:v>
                </c:pt>
                <c:pt idx="6">
                  <c:v>5.8063179473758808</c:v>
                </c:pt>
                <c:pt idx="7">
                  <c:v>5.0348394030772763</c:v>
                </c:pt>
                <c:pt idx="8">
                  <c:v>4.3177255880968195</c:v>
                </c:pt>
                <c:pt idx="9">
                  <c:v>3.6651839155048727</c:v>
                </c:pt>
                <c:pt idx="10">
                  <c:v>3.0828008958460162</c:v>
                </c:pt>
                <c:pt idx="11">
                  <c:v>2.5719585308499187</c:v>
                </c:pt>
                <c:pt idx="12">
                  <c:v>2.1306321242543191</c:v>
                </c:pt>
                <c:pt idx="13">
                  <c:v>1.7543438509476841</c:v>
                </c:pt>
                <c:pt idx="14">
                  <c:v>1.437090424074561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E91C-4BBF-8FCF-0BF1DCB8C075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Competitive!$BQ$20:$BQ$34</c:f>
              <c:numCache>
                <c:formatCode>General</c:formatCode>
                <c:ptCount val="15"/>
                <c:pt idx="0">
                  <c:v>10.041194644696187</c:v>
                </c:pt>
                <c:pt idx="1">
                  <c:v>9.2746730083234237</c:v>
                </c:pt>
                <c:pt idx="2">
                  <c:v>8.4667571234735401</c:v>
                </c:pt>
                <c:pt idx="3">
                  <c:v>7.6353624961761986</c:v>
                </c:pt>
                <c:pt idx="4">
                  <c:v>6.8006266603092422</c:v>
                </c:pt>
                <c:pt idx="5">
                  <c:v>5.9830109814379249</c:v>
                </c:pt>
                <c:pt idx="6">
                  <c:v>5.2013375835582716</c:v>
                </c:pt>
                <c:pt idx="7">
                  <c:v>4.4711495064407263</c:v>
                </c:pt>
                <c:pt idx="8">
                  <c:v>3.8036770556886084</c:v>
                </c:pt>
                <c:pt idx="9">
                  <c:v>3.2055113790051624</c:v>
                </c:pt>
                <c:pt idx="10">
                  <c:v>2.6789059499487342</c:v>
                </c:pt>
                <c:pt idx="11">
                  <c:v>2.2225100312459962</c:v>
                </c:pt>
                <c:pt idx="12">
                  <c:v>1.832305592457393</c:v>
                </c:pt>
                <c:pt idx="13">
                  <c:v>1.5025529564330569</c:v>
                </c:pt>
                <c:pt idx="14">
                  <c:v>1.2266164474059011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E91C-4BBF-8FCF-0BF1DCB8C075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Competitive!$BR$20:$BR$34</c:f>
              <c:numCache>
                <c:formatCode>General</c:formatCode>
                <c:ptCount val="15"/>
                <c:pt idx="0">
                  <c:v>9.4202898550724612</c:v>
                </c:pt>
                <c:pt idx="1">
                  <c:v>8.6187845303867388</c:v>
                </c:pt>
                <c:pt idx="2">
                  <c:v>7.7902621722846428</c:v>
                </c:pt>
                <c:pt idx="3">
                  <c:v>6.9545834494288092</c:v>
                </c:pt>
                <c:pt idx="4">
                  <c:v>6.1323014556845381</c:v>
                </c:pt>
                <c:pt idx="5">
                  <c:v>5.3426801696343764</c:v>
                </c:pt>
                <c:pt idx="6">
                  <c:v>4.6019687659346449</c:v>
                </c:pt>
                <c:pt idx="7">
                  <c:v>3.9222421581367484</c:v>
                </c:pt>
                <c:pt idx="8">
                  <c:v>3.3109447545009361</c:v>
                </c:pt>
                <c:pt idx="9">
                  <c:v>2.7710880634394832</c:v>
                </c:pt>
                <c:pt idx="10">
                  <c:v>2.3019214792049163</c:v>
                </c:pt>
                <c:pt idx="11">
                  <c:v>1.8998478579153575</c:v>
                </c:pt>
                <c:pt idx="12">
                  <c:v>1.5593794011995707</c:v>
                </c:pt>
                <c:pt idx="13">
                  <c:v>1.2739920129910025</c:v>
                </c:pt>
                <c:pt idx="14">
                  <c:v>1.0368053671498028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E91C-4BBF-8FCF-0BF1DCB8C075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Competitive!$BS$20:$BS$34</c:f>
              <c:numCache>
                <c:formatCode>General</c:formatCode>
                <c:ptCount val="15"/>
                <c:pt idx="0">
                  <c:v>8.7443946188340789</c:v>
                </c:pt>
                <c:pt idx="1">
                  <c:v>7.9187817258883229</c:v>
                </c:pt>
                <c:pt idx="2">
                  <c:v>7.0828603859250832</c:v>
                </c:pt>
                <c:pt idx="3">
                  <c:v>6.257207320130358</c:v>
                </c:pt>
                <c:pt idx="4">
                  <c:v>5.4614080192549626</c:v>
                </c:pt>
                <c:pt idx="5">
                  <c:v>4.7122679913627294</c:v>
                </c:pt>
                <c:pt idx="6">
                  <c:v>4.0225523203255422</c:v>
                </c:pt>
                <c:pt idx="7">
                  <c:v>3.4004200927141537</c:v>
                </c:pt>
                <c:pt idx="8">
                  <c:v>2.8495307629882891</c:v>
                </c:pt>
                <c:pt idx="9">
                  <c:v>2.3696567407990226</c:v>
                </c:pt>
                <c:pt idx="10">
                  <c:v>1.9575758294372341</c:v>
                </c:pt>
                <c:pt idx="11">
                  <c:v>1.6080319225435848</c:v>
                </c:pt>
                <c:pt idx="12">
                  <c:v>1.3146113652489879</c:v>
                </c:pt>
                <c:pt idx="13">
                  <c:v>1.0704521395133142</c:v>
                </c:pt>
                <c:pt idx="14">
                  <c:v>0.86876127650614909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E91C-4BBF-8FCF-0BF1DCB8C075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Competitive!$BT$20:$BT$34</c:f>
              <c:numCache>
                <c:formatCode>General</c:formatCode>
                <c:ptCount val="15"/>
                <c:pt idx="0">
                  <c:v>8.0246913580246897</c:v>
                </c:pt>
                <c:pt idx="1">
                  <c:v>7.1889400921658977</c:v>
                </c:pt>
                <c:pt idx="2">
                  <c:v>6.3608562691131487</c:v>
                </c:pt>
                <c:pt idx="3">
                  <c:v>5.5602584094453107</c:v>
                </c:pt>
                <c:pt idx="4">
                  <c:v>4.8043886242240506</c:v>
                </c:pt>
                <c:pt idx="5">
                  <c:v>4.1065717899412855</c:v>
                </c:pt>
                <c:pt idx="6">
                  <c:v>3.4755592107410234</c:v>
                </c:pt>
                <c:pt idx="7">
                  <c:v>2.9155565614121866</c:v>
                </c:pt>
                <c:pt idx="8">
                  <c:v>2.4267842732775669</c:v>
                </c:pt>
                <c:pt idx="9">
                  <c:v>2.0063470377961976</c:v>
                </c:pt>
                <c:pt idx="10">
                  <c:v>1.6491957503497627</c:v>
                </c:pt>
                <c:pt idx="11">
                  <c:v>1.3490205872072305</c:v>
                </c:pt>
                <c:pt idx="12">
                  <c:v>1.0989838272045407</c:v>
                </c:pt>
                <c:pt idx="13">
                  <c:v>0.89226147416016199</c:v>
                </c:pt>
                <c:pt idx="14">
                  <c:v>0.72240348328728088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E91C-4BBF-8FCF-0BF1DCB8C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Competitive!$AO$36:$AO$50</c:f>
              <c:numCache>
                <c:formatCode>General</c:formatCode>
                <c:ptCount val="15"/>
                <c:pt idx="0">
                  <c:v>7.3333802208361124E-2</c:v>
                </c:pt>
                <c:pt idx="1">
                  <c:v>7.5000413396906065E-2</c:v>
                </c:pt>
                <c:pt idx="2">
                  <c:v>7.7083677382587229E-2</c:v>
                </c:pt>
                <c:pt idx="3">
                  <c:v>7.9687757364688708E-2</c:v>
                </c:pt>
                <c:pt idx="4">
                  <c:v>8.2942857342315532E-2</c:v>
                </c:pt>
                <c:pt idx="5">
                  <c:v>8.7011732314349069E-2</c:v>
                </c:pt>
                <c:pt idx="6">
                  <c:v>9.2097826029390983E-2</c:v>
                </c:pt>
                <c:pt idx="7">
                  <c:v>9.845544317319338E-2</c:v>
                </c:pt>
                <c:pt idx="8">
                  <c:v>0.10640246460294639</c:v>
                </c:pt>
                <c:pt idx="9">
                  <c:v>0.11633624139013761</c:v>
                </c:pt>
                <c:pt idx="10">
                  <c:v>0.12875346237412669</c:v>
                </c:pt>
                <c:pt idx="11">
                  <c:v>0.144274988604113</c:v>
                </c:pt>
                <c:pt idx="12">
                  <c:v>0.16367689639159588</c:v>
                </c:pt>
                <c:pt idx="13">
                  <c:v>0.18792928112594953</c:v>
                </c:pt>
                <c:pt idx="14">
                  <c:v>0.21824476204389157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91-4BA7-A859-D60A3692D210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Competitive!$AP$36:$AP$50</c:f>
              <c:numCache>
                <c:formatCode>General</c:formatCode>
                <c:ptCount val="15"/>
                <c:pt idx="0">
                  <c:v>7.5589213792204651E-2</c:v>
                </c:pt>
                <c:pt idx="1">
                  <c:v>7.7819677876710472E-2</c:v>
                </c:pt>
                <c:pt idx="2">
                  <c:v>8.0607757982342737E-2</c:v>
                </c:pt>
                <c:pt idx="3">
                  <c:v>8.4092858114383051E-2</c:v>
                </c:pt>
                <c:pt idx="4">
                  <c:v>8.8449233279433478E-2</c:v>
                </c:pt>
                <c:pt idx="5">
                  <c:v>9.3894702235746502E-2</c:v>
                </c:pt>
                <c:pt idx="6">
                  <c:v>0.10070153843113779</c:v>
                </c:pt>
                <c:pt idx="7">
                  <c:v>0.10921008367537688</c:v>
                </c:pt>
                <c:pt idx="8">
                  <c:v>0.11984576523067578</c:v>
                </c:pt>
                <c:pt idx="9">
                  <c:v>0.13314036717479932</c:v>
                </c:pt>
                <c:pt idx="10">
                  <c:v>0.14975861960495382</c:v>
                </c:pt>
                <c:pt idx="11">
                  <c:v>0.17053143514264693</c:v>
                </c:pt>
                <c:pt idx="12">
                  <c:v>0.19649745456476331</c:v>
                </c:pt>
                <c:pt idx="13">
                  <c:v>0.22895497884240884</c:v>
                </c:pt>
                <c:pt idx="14">
                  <c:v>0.26952688418946563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91-4BA7-A859-D60A3692D210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Competitive!$AQ$36:$AQ$50</c:f>
              <c:numCache>
                <c:formatCode>General</c:formatCode>
                <c:ptCount val="15"/>
                <c:pt idx="0">
                  <c:v>7.6153066688165516E-2</c:v>
                </c:pt>
                <c:pt idx="1">
                  <c:v>7.852449399666156E-2</c:v>
                </c:pt>
                <c:pt idx="2">
                  <c:v>8.14887781322816E-2</c:v>
                </c:pt>
                <c:pt idx="3">
                  <c:v>8.5194133301806654E-2</c:v>
                </c:pt>
                <c:pt idx="4">
                  <c:v>8.9825827263712965E-2</c:v>
                </c:pt>
                <c:pt idx="5">
                  <c:v>9.5615444716095871E-2</c:v>
                </c:pt>
                <c:pt idx="6">
                  <c:v>0.10285246653157447</c:v>
                </c:pt>
                <c:pt idx="7">
                  <c:v>0.11189874380092275</c:v>
                </c:pt>
                <c:pt idx="8">
                  <c:v>0.1232065903876081</c:v>
                </c:pt>
                <c:pt idx="9">
                  <c:v>0.13734139862096478</c:v>
                </c:pt>
                <c:pt idx="10">
                  <c:v>0.15500990891266059</c:v>
                </c:pt>
                <c:pt idx="11">
                  <c:v>0.17709554677728045</c:v>
                </c:pt>
                <c:pt idx="12">
                  <c:v>0.20470259410805514</c:v>
                </c:pt>
                <c:pt idx="13">
                  <c:v>0.23921140327152363</c:v>
                </c:pt>
                <c:pt idx="14">
                  <c:v>0.28234741472585917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891-4BA7-A859-D60A3692D210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Competitive!$AR$36:$AR$50</c:f>
              <c:numCache>
                <c:formatCode>General</c:formatCode>
                <c:ptCount val="15"/>
                <c:pt idx="0">
                  <c:v>7.6857882808116618E-2</c:v>
                </c:pt>
                <c:pt idx="1">
                  <c:v>7.9405514146600423E-2</c:v>
                </c:pt>
                <c:pt idx="2">
                  <c:v>8.2590053319705189E-2</c:v>
                </c:pt>
                <c:pt idx="3">
                  <c:v>8.6570727286086127E-2</c:v>
                </c:pt>
                <c:pt idx="4">
                  <c:v>9.154656974406232E-2</c:v>
                </c:pt>
                <c:pt idx="5">
                  <c:v>9.7766372816532554E-2</c:v>
                </c:pt>
                <c:pt idx="6">
                  <c:v>0.10554112665712036</c:v>
                </c:pt>
                <c:pt idx="7">
                  <c:v>0.11525956895785508</c:v>
                </c:pt>
                <c:pt idx="8">
                  <c:v>0.12740762183377349</c:v>
                </c:pt>
                <c:pt idx="9">
                  <c:v>0.14259268792867155</c:v>
                </c:pt>
                <c:pt idx="10">
                  <c:v>0.16157402054729408</c:v>
                </c:pt>
                <c:pt idx="11">
                  <c:v>0.18530068632057226</c:v>
                </c:pt>
                <c:pt idx="12">
                  <c:v>0.21495901853716998</c:v>
                </c:pt>
                <c:pt idx="13">
                  <c:v>0.25203193380791711</c:v>
                </c:pt>
                <c:pt idx="14">
                  <c:v>0.29837307789635098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891-4BA7-A859-D60A3692D210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Competitive!$AS$36:$AS$50</c:f>
              <c:numCache>
                <c:formatCode>General</c:formatCode>
                <c:ptCount val="15"/>
                <c:pt idx="0">
                  <c:v>7.7738902958055495E-2</c:v>
                </c:pt>
                <c:pt idx="1">
                  <c:v>8.0506789334024012E-2</c:v>
                </c:pt>
                <c:pt idx="2">
                  <c:v>8.3966647303984676E-2</c:v>
                </c:pt>
                <c:pt idx="3">
                  <c:v>8.8291469766435482E-2</c:v>
                </c:pt>
                <c:pt idx="4">
                  <c:v>9.3697497844499031E-2</c:v>
                </c:pt>
                <c:pt idx="5">
                  <c:v>0.10045503294207844</c:v>
                </c:pt>
                <c:pt idx="6">
                  <c:v>0.1089019518140527</c:v>
                </c:pt>
                <c:pt idx="7">
                  <c:v>0.11946060040402053</c:v>
                </c:pt>
                <c:pt idx="8">
                  <c:v>0.13265891114148032</c:v>
                </c:pt>
                <c:pt idx="9">
                  <c:v>0.14915679956330502</c:v>
                </c:pt>
                <c:pt idx="10">
                  <c:v>0.16977916009058594</c:v>
                </c:pt>
                <c:pt idx="11">
                  <c:v>0.19555711074968707</c:v>
                </c:pt>
                <c:pt idx="12">
                  <c:v>0.22777954907356351</c:v>
                </c:pt>
                <c:pt idx="13">
                  <c:v>0.26805759697840903</c:v>
                </c:pt>
                <c:pt idx="14">
                  <c:v>0.31840515685946591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891-4BA7-A859-D60A3692D210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Competitive!$AT$36:$AT$50</c:f>
              <c:numCache>
                <c:formatCode>General</c:formatCode>
                <c:ptCount val="15"/>
                <c:pt idx="0">
                  <c:v>7.8840178145479084E-2</c:v>
                </c:pt>
                <c:pt idx="1">
                  <c:v>8.1883383318303499E-2</c:v>
                </c:pt>
                <c:pt idx="2">
                  <c:v>8.5687389784334031E-2</c:v>
                </c:pt>
                <c:pt idx="3">
                  <c:v>9.0442397866872179E-2</c:v>
                </c:pt>
                <c:pt idx="4">
                  <c:v>9.6386157970044906E-2</c:v>
                </c:pt>
                <c:pt idx="5">
                  <c:v>0.10381585809901078</c:v>
                </c:pt>
                <c:pt idx="6">
                  <c:v>0.11310298326021813</c:v>
                </c:pt>
                <c:pt idx="7">
                  <c:v>0.12471188971172729</c:v>
                </c:pt>
                <c:pt idx="8">
                  <c:v>0.13922302277611379</c:v>
                </c:pt>
                <c:pt idx="9">
                  <c:v>0.15736193910659688</c:v>
                </c:pt>
                <c:pt idx="10">
                  <c:v>0.18003558451970073</c:v>
                </c:pt>
                <c:pt idx="11">
                  <c:v>0.20837764128608061</c:v>
                </c:pt>
                <c:pt idx="12">
                  <c:v>0.24380521224405544</c:v>
                </c:pt>
                <c:pt idx="13">
                  <c:v>0.2880896759415239</c:v>
                </c:pt>
                <c:pt idx="14">
                  <c:v>0.34344525556335948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891-4BA7-A859-D60A3692D210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Competitive!$AU$36:$AU$50</c:f>
              <c:numCache>
                <c:formatCode>General</c:formatCode>
                <c:ptCount val="15"/>
                <c:pt idx="0">
                  <c:v>8.0216772129758571E-2</c:v>
                </c:pt>
                <c:pt idx="1">
                  <c:v>8.3604125798652854E-2</c:v>
                </c:pt>
                <c:pt idx="2">
                  <c:v>8.7838317884770742E-2</c:v>
                </c:pt>
                <c:pt idx="3">
                  <c:v>9.3131057992418068E-2</c:v>
                </c:pt>
                <c:pt idx="4">
                  <c:v>9.9746983126977232E-2</c:v>
                </c:pt>
                <c:pt idx="5">
                  <c:v>0.10801688954517619</c:v>
                </c:pt>
                <c:pt idx="6">
                  <c:v>0.11835427256792493</c:v>
                </c:pt>
                <c:pt idx="7">
                  <c:v>0.13127600134636078</c:v>
                </c:pt>
                <c:pt idx="8">
                  <c:v>0.14742816231940561</c:v>
                </c:pt>
                <c:pt idx="9">
                  <c:v>0.16761836353571172</c:v>
                </c:pt>
                <c:pt idx="10">
                  <c:v>0.19285611505609429</c:v>
                </c:pt>
                <c:pt idx="11">
                  <c:v>0.2244033044565725</c:v>
                </c:pt>
                <c:pt idx="12">
                  <c:v>0.26383729120717025</c:v>
                </c:pt>
                <c:pt idx="13">
                  <c:v>0.31312977464541747</c:v>
                </c:pt>
                <c:pt idx="14">
                  <c:v>0.37474537894322651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891-4BA7-A859-D60A3692D210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Competitive!$AV$36:$AV$50</c:f>
              <c:numCache>
                <c:formatCode>General</c:formatCode>
                <c:ptCount val="15"/>
                <c:pt idx="0">
                  <c:v>8.1937514610107925E-2</c:v>
                </c:pt>
                <c:pt idx="1">
                  <c:v>8.5755053899089564E-2</c:v>
                </c:pt>
                <c:pt idx="2">
                  <c:v>9.0526978010316603E-2</c:v>
                </c:pt>
                <c:pt idx="3">
                  <c:v>9.6491883149350421E-2</c:v>
                </c:pt>
                <c:pt idx="4">
                  <c:v>0.10394801457314266</c:v>
                </c:pt>
                <c:pt idx="5">
                  <c:v>0.113268178852883</c:v>
                </c:pt>
                <c:pt idx="6">
                  <c:v>0.12491838420255839</c:v>
                </c:pt>
                <c:pt idx="7">
                  <c:v>0.13948114088965263</c:v>
                </c:pt>
                <c:pt idx="8">
                  <c:v>0.15768458674852048</c:v>
                </c:pt>
                <c:pt idx="9">
                  <c:v>0.1804388940721052</c:v>
                </c:pt>
                <c:pt idx="10">
                  <c:v>0.20888177822658616</c:v>
                </c:pt>
                <c:pt idx="11">
                  <c:v>0.24443538341968737</c:v>
                </c:pt>
                <c:pt idx="12">
                  <c:v>0.28887738991106388</c:v>
                </c:pt>
                <c:pt idx="13">
                  <c:v>0.34442989802528445</c:v>
                </c:pt>
                <c:pt idx="14">
                  <c:v>0.41387053316806022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891-4BA7-A859-D60A3692D210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Competitive!$AW$36:$AW$50</c:f>
              <c:numCache>
                <c:formatCode>General</c:formatCode>
                <c:ptCount val="15"/>
                <c:pt idx="0">
                  <c:v>8.4088442710544636E-2</c:v>
                </c:pt>
                <c:pt idx="1">
                  <c:v>8.8443714024635439E-2</c:v>
                </c:pt>
                <c:pt idx="2">
                  <c:v>9.3887803167248957E-2</c:v>
                </c:pt>
                <c:pt idx="3">
                  <c:v>0.10069291459551585</c:v>
                </c:pt>
                <c:pt idx="4">
                  <c:v>0.10919930388084946</c:v>
                </c:pt>
                <c:pt idx="5">
                  <c:v>0.11983229048751647</c:v>
                </c:pt>
                <c:pt idx="6">
                  <c:v>0.13312352374585026</c:v>
                </c:pt>
                <c:pt idx="7">
                  <c:v>0.14973756531876745</c:v>
                </c:pt>
                <c:pt idx="8">
                  <c:v>0.17050511728491399</c:v>
                </c:pt>
                <c:pt idx="9">
                  <c:v>0.19646455724259712</c:v>
                </c:pt>
                <c:pt idx="10">
                  <c:v>0.22891385718970103</c:v>
                </c:pt>
                <c:pt idx="11">
                  <c:v>0.26947548212358097</c:v>
                </c:pt>
                <c:pt idx="12">
                  <c:v>0.3201775132909308</c:v>
                </c:pt>
                <c:pt idx="13">
                  <c:v>0.38355505225011821</c:v>
                </c:pt>
                <c:pt idx="14">
                  <c:v>0.46277697594910239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891-4BA7-A859-D60A3692D210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Competitive!$AX$36:$AX$50</c:f>
              <c:numCache>
                <c:formatCode>General</c:formatCode>
                <c:ptCount val="15"/>
                <c:pt idx="0">
                  <c:v>8.6777102836090511E-2</c:v>
                </c:pt>
                <c:pt idx="1">
                  <c:v>9.1804539181567793E-2</c:v>
                </c:pt>
                <c:pt idx="2">
                  <c:v>9.8088834613414388E-2</c:v>
                </c:pt>
                <c:pt idx="3">
                  <c:v>0.10594420390322262</c:v>
                </c:pt>
                <c:pt idx="4">
                  <c:v>0.11576341551548294</c:v>
                </c:pt>
                <c:pt idx="5">
                  <c:v>0.12803743003080834</c:v>
                </c:pt>
                <c:pt idx="6">
                  <c:v>0.14337994817496508</c:v>
                </c:pt>
                <c:pt idx="7">
                  <c:v>0.16255809585516096</c:v>
                </c:pt>
                <c:pt idx="8">
                  <c:v>0.18653078045540589</c:v>
                </c:pt>
                <c:pt idx="9">
                  <c:v>0.21649663620571197</c:v>
                </c:pt>
                <c:pt idx="10">
                  <c:v>0.2539539558935946</c:v>
                </c:pt>
                <c:pt idx="11">
                  <c:v>0.30077560550344795</c:v>
                </c:pt>
                <c:pt idx="12">
                  <c:v>0.35930266751576456</c:v>
                </c:pt>
                <c:pt idx="13">
                  <c:v>0.43246149503116044</c:v>
                </c:pt>
                <c:pt idx="14">
                  <c:v>0.5239100294254051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891-4BA7-A859-D60A3692D210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Competitive!$AY$36:$AY$50</c:f>
              <c:numCache>
                <c:formatCode>General</c:formatCode>
                <c:ptCount val="15"/>
                <c:pt idx="0">
                  <c:v>9.0137927993022851E-2</c:v>
                </c:pt>
                <c:pt idx="1">
                  <c:v>9.6005570627733211E-2</c:v>
                </c:pt>
                <c:pt idx="2">
                  <c:v>0.10334012392112119</c:v>
                </c:pt>
                <c:pt idx="3">
                  <c:v>0.11250831553785612</c:v>
                </c:pt>
                <c:pt idx="4">
                  <c:v>0.12396855505877478</c:v>
                </c:pt>
                <c:pt idx="5">
                  <c:v>0.13829385445992315</c:v>
                </c:pt>
                <c:pt idx="6">
                  <c:v>0.15620047871135859</c:v>
                </c:pt>
                <c:pt idx="7">
                  <c:v>0.17858375902565285</c:v>
                </c:pt>
                <c:pt idx="8">
                  <c:v>0.20656285941852079</c:v>
                </c:pt>
                <c:pt idx="9">
                  <c:v>0.24153673490960559</c:v>
                </c:pt>
                <c:pt idx="10">
                  <c:v>0.28525407927346164</c:v>
                </c:pt>
                <c:pt idx="11">
                  <c:v>0.33990075972828171</c:v>
                </c:pt>
                <c:pt idx="12">
                  <c:v>0.40820911029680679</c:v>
                </c:pt>
                <c:pt idx="13">
                  <c:v>0.49359454850746315</c:v>
                </c:pt>
                <c:pt idx="14">
                  <c:v>0.60032634627078352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1891-4BA7-A859-D60A3692D210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Competitive!$AZ$36:$AZ$50</c:f>
              <c:numCache>
                <c:formatCode>General</c:formatCode>
                <c:ptCount val="15"/>
                <c:pt idx="0">
                  <c:v>9.4338959439188283E-2</c:v>
                </c:pt>
                <c:pt idx="1">
                  <c:v>0.10125685993543999</c:v>
                </c:pt>
                <c:pt idx="2">
                  <c:v>0.10990423555575465</c:v>
                </c:pt>
                <c:pt idx="3">
                  <c:v>0.12071345508114796</c:v>
                </c:pt>
                <c:pt idx="4">
                  <c:v>0.13422497948788961</c:v>
                </c:pt>
                <c:pt idx="5">
                  <c:v>0.15111438499631666</c:v>
                </c:pt>
                <c:pt idx="6">
                  <c:v>0.17222614188185048</c:v>
                </c:pt>
                <c:pt idx="7">
                  <c:v>0.19861583798876772</c:v>
                </c:pt>
                <c:pt idx="8">
                  <c:v>0.23160295812241433</c:v>
                </c:pt>
                <c:pt idx="9">
                  <c:v>0.27283685828947252</c:v>
                </c:pt>
                <c:pt idx="10">
                  <c:v>0.32437923349829528</c:v>
                </c:pt>
                <c:pt idx="11">
                  <c:v>0.38880720250932388</c:v>
                </c:pt>
                <c:pt idx="12">
                  <c:v>0.46934216377310939</c:v>
                </c:pt>
                <c:pt idx="13">
                  <c:v>0.5700108653528414</c:v>
                </c:pt>
                <c:pt idx="14">
                  <c:v>0.69584674232750632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1891-4BA7-A859-D60A3692D210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Competitive!$BA$36:$BA$50</c:f>
              <c:numCache>
                <c:formatCode>General</c:formatCode>
                <c:ptCount val="15"/>
                <c:pt idx="0">
                  <c:v>9.9590248746895052E-2</c:v>
                </c:pt>
                <c:pt idx="1">
                  <c:v>0.10782097157007348</c:v>
                </c:pt>
                <c:pt idx="2">
                  <c:v>0.1181093750990465</c:v>
                </c:pt>
                <c:pt idx="3">
                  <c:v>0.13096987951026276</c:v>
                </c:pt>
                <c:pt idx="4">
                  <c:v>0.14704551002428312</c:v>
                </c:pt>
                <c:pt idx="5">
                  <c:v>0.16714004816680852</c:v>
                </c:pt>
                <c:pt idx="6">
                  <c:v>0.19225822084496536</c:v>
                </c:pt>
                <c:pt idx="7">
                  <c:v>0.22365593669266129</c:v>
                </c:pt>
                <c:pt idx="8">
                  <c:v>0.26290308150228131</c:v>
                </c:pt>
                <c:pt idx="9">
                  <c:v>0.31196201251430622</c:v>
                </c:pt>
                <c:pt idx="10">
                  <c:v>0.37328567627933745</c:v>
                </c:pt>
                <c:pt idx="11">
                  <c:v>0.44994025598562654</c:v>
                </c:pt>
                <c:pt idx="12">
                  <c:v>0.54575848061848775</c:v>
                </c:pt>
                <c:pt idx="13">
                  <c:v>0.66553126140956431</c:v>
                </c:pt>
                <c:pt idx="14">
                  <c:v>0.81524723739840987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1891-4BA7-A859-D60A3692D210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Competitive!$BB$36:$BB$50</c:f>
              <c:numCache>
                <c:formatCode>General</c:formatCode>
                <c:ptCount val="15"/>
                <c:pt idx="0">
                  <c:v>0.10615436038152855</c:v>
                </c:pt>
                <c:pt idx="1">
                  <c:v>0.11602611111336533</c:v>
                </c:pt>
                <c:pt idx="2">
                  <c:v>0.12836579952816132</c:v>
                </c:pt>
                <c:pt idx="3">
                  <c:v>0.1437904100466563</c:v>
                </c:pt>
                <c:pt idx="4">
                  <c:v>0.16307117319477502</c:v>
                </c:pt>
                <c:pt idx="5">
                  <c:v>0.18717212712992343</c:v>
                </c:pt>
                <c:pt idx="6">
                  <c:v>0.21729831954885892</c:v>
                </c:pt>
                <c:pt idx="7">
                  <c:v>0.2549560600725283</c:v>
                </c:pt>
                <c:pt idx="8">
                  <c:v>0.30202823572711501</c:v>
                </c:pt>
                <c:pt idx="9">
                  <c:v>0.3608684552953485</c:v>
                </c:pt>
                <c:pt idx="10">
                  <c:v>0.43441872975564022</c:v>
                </c:pt>
                <c:pt idx="11">
                  <c:v>0.5263565728310049</c:v>
                </c:pt>
                <c:pt idx="12">
                  <c:v>0.64127887667521077</c:v>
                </c:pt>
                <c:pt idx="13">
                  <c:v>0.78493175648046798</c:v>
                </c:pt>
                <c:pt idx="14">
                  <c:v>0.96449785623703965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1891-4BA7-A859-D60A3692D210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Competitive!$BC$36:$BC$50</c:f>
              <c:numCache>
                <c:formatCode>General</c:formatCode>
                <c:ptCount val="15"/>
                <c:pt idx="0">
                  <c:v>0.11435949992482039</c:v>
                </c:pt>
                <c:pt idx="1">
                  <c:v>0.12628253554248015</c:v>
                </c:pt>
                <c:pt idx="2">
                  <c:v>0.14118633006455483</c:v>
                </c:pt>
                <c:pt idx="3">
                  <c:v>0.15981607321714816</c:v>
                </c:pt>
                <c:pt idx="4">
                  <c:v>0.18310325215788986</c:v>
                </c:pt>
                <c:pt idx="5">
                  <c:v>0.21221222583381702</c:v>
                </c:pt>
                <c:pt idx="6">
                  <c:v>0.2485984429287259</c:v>
                </c:pt>
                <c:pt idx="7">
                  <c:v>0.29408121429736195</c:v>
                </c:pt>
                <c:pt idx="8">
                  <c:v>0.35093467850815713</c:v>
                </c:pt>
                <c:pt idx="9">
                  <c:v>0.42200150877165116</c:v>
                </c:pt>
                <c:pt idx="10">
                  <c:v>0.51083504660101842</c:v>
                </c:pt>
                <c:pt idx="11">
                  <c:v>0.62187696888772781</c:v>
                </c:pt>
                <c:pt idx="12">
                  <c:v>0.76067937174611422</c:v>
                </c:pt>
                <c:pt idx="13">
                  <c:v>0.93418237531909754</c:v>
                </c:pt>
                <c:pt idx="14">
                  <c:v>1.1510611297853266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1891-4BA7-A859-D60A3692D210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Competitive!$BD$36:$BD$50</c:f>
              <c:numCache>
                <c:formatCode>General</c:formatCode>
                <c:ptCount val="15"/>
                <c:pt idx="0">
                  <c:v>0.12461592435393522</c:v>
                </c:pt>
                <c:pt idx="1">
                  <c:v>0.13910306607887366</c:v>
                </c:pt>
                <c:pt idx="2">
                  <c:v>0.15721199323504675</c:v>
                </c:pt>
                <c:pt idx="3">
                  <c:v>0.17984815218026304</c:v>
                </c:pt>
                <c:pt idx="4">
                  <c:v>0.20814335086178345</c:v>
                </c:pt>
                <c:pt idx="5">
                  <c:v>0.24351234921368395</c:v>
                </c:pt>
                <c:pt idx="6">
                  <c:v>0.28772359715355961</c:v>
                </c:pt>
                <c:pt idx="7">
                  <c:v>0.34298765707840412</c:v>
                </c:pt>
                <c:pt idx="8">
                  <c:v>0.41206773198445978</c:v>
                </c:pt>
                <c:pt idx="9">
                  <c:v>0.49841782561702941</c:v>
                </c:pt>
                <c:pt idx="10">
                  <c:v>0.60635544265774144</c:v>
                </c:pt>
                <c:pt idx="11">
                  <c:v>0.74127746395863148</c:v>
                </c:pt>
                <c:pt idx="12">
                  <c:v>0.909929990584744</c:v>
                </c:pt>
                <c:pt idx="13">
                  <c:v>1.1207456488673846</c:v>
                </c:pt>
                <c:pt idx="14">
                  <c:v>1.3842652217206852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1891-4BA7-A859-D60A3692D210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Competitive!$BE$36:$BE$50</c:f>
              <c:numCache>
                <c:formatCode>General</c:formatCode>
                <c:ptCount val="15"/>
                <c:pt idx="0">
                  <c:v>7.3333333333333361E-2</c:v>
                </c:pt>
                <c:pt idx="1">
                  <c:v>7.5000000000000011E-2</c:v>
                </c:pt>
                <c:pt idx="2">
                  <c:v>7.7083333333333351E-2</c:v>
                </c:pt>
                <c:pt idx="3">
                  <c:v>7.9687500000000008E-2</c:v>
                </c:pt>
                <c:pt idx="4">
                  <c:v>8.2942708333333365E-2</c:v>
                </c:pt>
                <c:pt idx="5">
                  <c:v>8.7011718750000008E-2</c:v>
                </c:pt>
                <c:pt idx="6">
                  <c:v>9.2097981770833365E-2</c:v>
                </c:pt>
                <c:pt idx="7">
                  <c:v>9.8455810546874994E-2</c:v>
                </c:pt>
                <c:pt idx="8">
                  <c:v>0.10640309651692709</c:v>
                </c:pt>
                <c:pt idx="9">
                  <c:v>0.11633720397949221</c:v>
                </c:pt>
                <c:pt idx="10">
                  <c:v>0.12875483830769857</c:v>
                </c:pt>
                <c:pt idx="11">
                  <c:v>0.14427688121795654</c:v>
                </c:pt>
                <c:pt idx="12">
                  <c:v>0.16367943485577899</c:v>
                </c:pt>
                <c:pt idx="13">
                  <c:v>0.18793262690305709</c:v>
                </c:pt>
                <c:pt idx="14">
                  <c:v>0.21824911696215463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1891-4BA7-A859-D60A3692D210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Competitive!$BF$36:$BF$50</c:f>
              <c:numCache>
                <c:formatCode>General</c:formatCode>
                <c:ptCount val="15"/>
                <c:pt idx="0">
                  <c:v>7.5588741800566184E-2</c:v>
                </c:pt>
                <c:pt idx="1">
                  <c:v>7.7819260584041039E-2</c:v>
                </c:pt>
                <c:pt idx="2">
                  <c:v>8.0607409063384636E-2</c:v>
                </c:pt>
                <c:pt idx="3">
                  <c:v>8.4092594662564121E-2</c:v>
                </c:pt>
                <c:pt idx="4">
                  <c:v>8.8449076661538492E-2</c:v>
                </c:pt>
                <c:pt idx="5">
                  <c:v>9.3894679160256414E-2</c:v>
                </c:pt>
                <c:pt idx="6">
                  <c:v>0.10070168228365386</c:v>
                </c:pt>
                <c:pt idx="7">
                  <c:v>0.10921043618790063</c:v>
                </c:pt>
                <c:pt idx="8">
                  <c:v>0.11984637856820915</c:v>
                </c:pt>
                <c:pt idx="9">
                  <c:v>0.1331413065435948</c:v>
                </c:pt>
                <c:pt idx="10">
                  <c:v>0.14975996651282678</c:v>
                </c:pt>
                <c:pt idx="11">
                  <c:v>0.17053329147436683</c:v>
                </c:pt>
                <c:pt idx="12">
                  <c:v>0.19649994767629184</c:v>
                </c:pt>
                <c:pt idx="13">
                  <c:v>0.22895826792869814</c:v>
                </c:pt>
                <c:pt idx="14">
                  <c:v>0.26953116824420592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1891-4BA7-A859-D60A3692D210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Competitive!$BG$36:$BG$50</c:f>
              <c:numCache>
                <c:formatCode>General</c:formatCode>
                <c:ptCount val="15"/>
                <c:pt idx="0">
                  <c:v>7.6152593917374389E-2</c:v>
                </c:pt>
                <c:pt idx="1">
                  <c:v>7.8524075730051296E-2</c:v>
                </c:pt>
                <c:pt idx="2">
                  <c:v>8.148842799589745E-2</c:v>
                </c:pt>
                <c:pt idx="3">
                  <c:v>8.519386832820515E-2</c:v>
                </c:pt>
                <c:pt idx="4">
                  <c:v>8.9825668743589784E-2</c:v>
                </c:pt>
                <c:pt idx="5">
                  <c:v>9.5615419262820536E-2</c:v>
                </c:pt>
                <c:pt idx="6">
                  <c:v>0.10285260741185899</c:v>
                </c:pt>
                <c:pt idx="7">
                  <c:v>0.11189909259815704</c:v>
                </c:pt>
                <c:pt idx="8">
                  <c:v>0.12320719908102964</c:v>
                </c:pt>
                <c:pt idx="9">
                  <c:v>0.13734233218462044</c:v>
                </c:pt>
                <c:pt idx="10">
                  <c:v>0.15501124856410883</c:v>
                </c:pt>
                <c:pt idx="11">
                  <c:v>0.17709739403846939</c:v>
                </c:pt>
                <c:pt idx="12">
                  <c:v>0.20470507588142003</c:v>
                </c:pt>
                <c:pt idx="13">
                  <c:v>0.23921467818510836</c:v>
                </c:pt>
                <c:pt idx="14">
                  <c:v>0.28235168106471875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1891-4BA7-A859-D60A3692D210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Competitive!$BH$36:$BH$50</c:f>
              <c:numCache>
                <c:formatCode>General</c:formatCode>
                <c:ptCount val="15"/>
                <c:pt idx="0">
                  <c:v>7.6857409063384632E-2</c:v>
                </c:pt>
                <c:pt idx="1">
                  <c:v>7.9405094662564124E-2</c:v>
                </c:pt>
                <c:pt idx="2">
                  <c:v>8.2589701661538464E-2</c:v>
                </c:pt>
                <c:pt idx="3">
                  <c:v>8.6570460410256442E-2</c:v>
                </c:pt>
                <c:pt idx="4">
                  <c:v>9.1546408846153879E-2</c:v>
                </c:pt>
                <c:pt idx="5">
                  <c:v>9.7766344391025647E-2</c:v>
                </c:pt>
                <c:pt idx="6">
                  <c:v>0.10554126382211541</c:v>
                </c:pt>
                <c:pt idx="7">
                  <c:v>0.11525991311097758</c:v>
                </c:pt>
                <c:pt idx="8">
                  <c:v>0.12740822472205532</c:v>
                </c:pt>
                <c:pt idx="9">
                  <c:v>0.14259361423590247</c:v>
                </c:pt>
                <c:pt idx="10">
                  <c:v>0.16157535112821142</c:v>
                </c:pt>
                <c:pt idx="11">
                  <c:v>0.18530252224359758</c:v>
                </c:pt>
                <c:pt idx="12">
                  <c:v>0.21496148613783031</c:v>
                </c:pt>
                <c:pt idx="13">
                  <c:v>0.25203519100562116</c:v>
                </c:pt>
                <c:pt idx="14">
                  <c:v>0.29837732209035978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1891-4BA7-A859-D60A3692D210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Competitive!$BI$36:$BI$50</c:f>
              <c:numCache>
                <c:formatCode>General</c:formatCode>
                <c:ptCount val="15"/>
                <c:pt idx="0">
                  <c:v>7.7738427995897461E-2</c:v>
                </c:pt>
                <c:pt idx="1">
                  <c:v>8.0506368328205152E-2</c:v>
                </c:pt>
                <c:pt idx="2">
                  <c:v>8.396629374358977E-2</c:v>
                </c:pt>
                <c:pt idx="3">
                  <c:v>8.8291200512820536E-2</c:v>
                </c:pt>
                <c:pt idx="4">
                  <c:v>9.3697333974359004E-2</c:v>
                </c:pt>
                <c:pt idx="5">
                  <c:v>0.10045500080128206</c:v>
                </c:pt>
                <c:pt idx="6">
                  <c:v>0.10890208433493592</c:v>
                </c:pt>
                <c:pt idx="7">
                  <c:v>0.11946093875200321</c:v>
                </c:pt>
                <c:pt idx="8">
                  <c:v>0.13265950677333735</c:v>
                </c:pt>
                <c:pt idx="9">
                  <c:v>0.14915771680000506</c:v>
                </c:pt>
                <c:pt idx="10">
                  <c:v>0.16978047933333962</c:v>
                </c:pt>
                <c:pt idx="11">
                  <c:v>0.19555893250000786</c:v>
                </c:pt>
                <c:pt idx="12">
                  <c:v>0.22778199895834311</c:v>
                </c:pt>
                <c:pt idx="13">
                  <c:v>0.26806083203126224</c:v>
                </c:pt>
                <c:pt idx="14">
                  <c:v>0.31840937337241104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1891-4BA7-A859-D60A3692D210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Competitive!$BJ$36:$BJ$50</c:f>
              <c:numCache>
                <c:formatCode>General</c:formatCode>
                <c:ptCount val="15"/>
                <c:pt idx="0">
                  <c:v>7.8839701661538489E-2</c:v>
                </c:pt>
                <c:pt idx="1">
                  <c:v>8.1882960410256431E-2</c:v>
                </c:pt>
                <c:pt idx="2">
                  <c:v>8.5687033846153865E-2</c:v>
                </c:pt>
                <c:pt idx="3">
                  <c:v>9.0442125641025661E-2</c:v>
                </c:pt>
                <c:pt idx="4">
                  <c:v>9.6385990384615414E-2</c:v>
                </c:pt>
                <c:pt idx="5">
                  <c:v>0.10381582131410258</c:v>
                </c:pt>
                <c:pt idx="6">
                  <c:v>0.11310310997596158</c:v>
                </c:pt>
                <c:pt idx="7">
                  <c:v>0.12471222080328526</c:v>
                </c:pt>
                <c:pt idx="8">
                  <c:v>0.13922360933743991</c:v>
                </c:pt>
                <c:pt idx="9">
                  <c:v>0.15736284500513326</c:v>
                </c:pt>
                <c:pt idx="10">
                  <c:v>0.18003688958974989</c:v>
                </c:pt>
                <c:pt idx="11">
                  <c:v>0.20837944532052069</c:v>
                </c:pt>
                <c:pt idx="12">
                  <c:v>0.24380763998398419</c:v>
                </c:pt>
                <c:pt idx="13">
                  <c:v>0.28809288331331351</c:v>
                </c:pt>
                <c:pt idx="14">
                  <c:v>0.34344943747497519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1891-4BA7-A859-D60A3692D210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Competitive!$BK$36:$BK$50</c:f>
              <c:numCache>
                <c:formatCode>General</c:formatCode>
                <c:ptCount val="15"/>
                <c:pt idx="0">
                  <c:v>8.0216293743589781E-2</c:v>
                </c:pt>
                <c:pt idx="1">
                  <c:v>8.3603700512820539E-2</c:v>
                </c:pt>
                <c:pt idx="2">
                  <c:v>8.7837958974359004E-2</c:v>
                </c:pt>
                <c:pt idx="3">
                  <c:v>9.3130782051282085E-2</c:v>
                </c:pt>
                <c:pt idx="4">
                  <c:v>9.9746810897435936E-2</c:v>
                </c:pt>
                <c:pt idx="5">
                  <c:v>0.10801684695512823</c:v>
                </c:pt>
                <c:pt idx="6">
                  <c:v>0.11835439202724361</c:v>
                </c:pt>
                <c:pt idx="7">
                  <c:v>0.13127632336738784</c:v>
                </c:pt>
                <c:pt idx="8">
                  <c:v>0.14742873754256813</c:v>
                </c:pt>
                <c:pt idx="9">
                  <c:v>0.16761925526154353</c:v>
                </c:pt>
                <c:pt idx="10">
                  <c:v>0.1928574024102627</c:v>
                </c:pt>
                <c:pt idx="11">
                  <c:v>0.22440508634616171</c:v>
                </c:pt>
                <c:pt idx="12">
                  <c:v>0.26383969126603546</c:v>
                </c:pt>
                <c:pt idx="13">
                  <c:v>0.31313294741587755</c:v>
                </c:pt>
                <c:pt idx="14">
                  <c:v>0.37474951760318032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1891-4BA7-A859-D60A3692D210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Competitive!$BL$36:$BL$50</c:f>
              <c:numCache>
                <c:formatCode>General</c:formatCode>
                <c:ptCount val="15"/>
                <c:pt idx="0">
                  <c:v>8.1937033846153876E-2</c:v>
                </c:pt>
                <c:pt idx="1">
                  <c:v>8.5754625641025664E-2</c:v>
                </c:pt>
                <c:pt idx="2">
                  <c:v>9.0526615384615414E-2</c:v>
                </c:pt>
                <c:pt idx="3">
                  <c:v>9.6491602564102594E-2</c:v>
                </c:pt>
                <c:pt idx="4">
                  <c:v>0.10394783653846158</c:v>
                </c:pt>
                <c:pt idx="5">
                  <c:v>0.11326812900641028</c:v>
                </c:pt>
                <c:pt idx="6">
                  <c:v>0.12491849459134617</c:v>
                </c:pt>
                <c:pt idx="7">
                  <c:v>0.13948145157251604</c:v>
                </c:pt>
                <c:pt idx="8">
                  <c:v>0.15768514779897835</c:v>
                </c:pt>
                <c:pt idx="9">
                  <c:v>0.18043976808205633</c:v>
                </c:pt>
                <c:pt idx="10">
                  <c:v>0.20888304343590372</c:v>
                </c:pt>
                <c:pt idx="11">
                  <c:v>0.24443713762821295</c:v>
                </c:pt>
                <c:pt idx="12">
                  <c:v>0.2888797553685995</c:v>
                </c:pt>
                <c:pt idx="13">
                  <c:v>0.34443302754408273</c:v>
                </c:pt>
                <c:pt idx="14">
                  <c:v>0.4138746177634367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1891-4BA7-A859-D60A3692D210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Competitive!$BM$36:$BM$50</c:f>
              <c:numCache>
                <c:formatCode>General</c:formatCode>
                <c:ptCount val="15"/>
                <c:pt idx="0">
                  <c:v>8.4087958974359001E-2</c:v>
                </c:pt>
                <c:pt idx="1">
                  <c:v>8.8443282051282074E-2</c:v>
                </c:pt>
                <c:pt idx="2">
                  <c:v>9.3887435897435922E-2</c:v>
                </c:pt>
                <c:pt idx="3">
                  <c:v>0.10069262820512823</c:v>
                </c:pt>
                <c:pt idx="4">
                  <c:v>0.10919911858974363</c:v>
                </c:pt>
                <c:pt idx="5">
                  <c:v>0.11983223157051281</c:v>
                </c:pt>
                <c:pt idx="6">
                  <c:v>0.13312362279647438</c:v>
                </c:pt>
                <c:pt idx="7">
                  <c:v>0.14973786182892629</c:v>
                </c:pt>
                <c:pt idx="8">
                  <c:v>0.17050566061949121</c:v>
                </c:pt>
                <c:pt idx="9">
                  <c:v>0.19646540910769733</c:v>
                </c:pt>
                <c:pt idx="10">
                  <c:v>0.22891509471795501</c:v>
                </c:pt>
                <c:pt idx="11">
                  <c:v>0.26947720173077705</c:v>
                </c:pt>
                <c:pt idx="12">
                  <c:v>0.32017983549680462</c:v>
                </c:pt>
                <c:pt idx="13">
                  <c:v>0.38355812770433911</c:v>
                </c:pt>
                <c:pt idx="14">
                  <c:v>0.46278099296375713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1891-4BA7-A859-D60A3692D210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Competitive!$BN$36:$BN$50</c:f>
              <c:numCache>
                <c:formatCode>General</c:formatCode>
                <c:ptCount val="15"/>
                <c:pt idx="0">
                  <c:v>8.677661538461541E-2</c:v>
                </c:pt>
                <c:pt idx="1">
                  <c:v>9.1804102564102597E-2</c:v>
                </c:pt>
                <c:pt idx="2">
                  <c:v>9.8088461538461555E-2</c:v>
                </c:pt>
                <c:pt idx="3">
                  <c:v>0.1059439102564103</c:v>
                </c:pt>
                <c:pt idx="4">
                  <c:v>0.1157632211538462</c:v>
                </c:pt>
                <c:pt idx="5">
                  <c:v>0.12803735977564107</c:v>
                </c:pt>
                <c:pt idx="6">
                  <c:v>0.14338003305288466</c:v>
                </c:pt>
                <c:pt idx="7">
                  <c:v>0.16255837464943912</c:v>
                </c:pt>
                <c:pt idx="8">
                  <c:v>0.18653130164513224</c:v>
                </c:pt>
                <c:pt idx="9">
                  <c:v>0.21649746038974868</c:v>
                </c:pt>
                <c:pt idx="10">
                  <c:v>0.25395515882051917</c:v>
                </c:pt>
                <c:pt idx="11">
                  <c:v>0.30077728185898223</c:v>
                </c:pt>
                <c:pt idx="12">
                  <c:v>0.35930493565706106</c:v>
                </c:pt>
                <c:pt idx="13">
                  <c:v>0.43246450290465965</c:v>
                </c:pt>
                <c:pt idx="14">
                  <c:v>0.52391396196415785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1891-4BA7-A859-D60A3692D210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Competitive!$BO$36:$BO$50</c:f>
              <c:numCache>
                <c:formatCode>General</c:formatCode>
                <c:ptCount val="15"/>
                <c:pt idx="0">
                  <c:v>9.0137435897435933E-2</c:v>
                </c:pt>
                <c:pt idx="1">
                  <c:v>9.6005128205128243E-2</c:v>
                </c:pt>
                <c:pt idx="2">
                  <c:v>0.10333974358974363</c:v>
                </c:pt>
                <c:pt idx="3">
                  <c:v>0.11250801282051284</c:v>
                </c:pt>
                <c:pt idx="4">
                  <c:v>0.12396834935897438</c:v>
                </c:pt>
                <c:pt idx="5">
                  <c:v>0.13829377003205129</c:v>
                </c:pt>
                <c:pt idx="6">
                  <c:v>0.15620054587339746</c:v>
                </c:pt>
                <c:pt idx="7">
                  <c:v>0.17858401567508014</c:v>
                </c:pt>
                <c:pt idx="8">
                  <c:v>0.20656335292718353</c:v>
                </c:pt>
                <c:pt idx="9">
                  <c:v>0.24153752449231278</c:v>
                </c:pt>
                <c:pt idx="10">
                  <c:v>0.28525523894872423</c:v>
                </c:pt>
                <c:pt idx="11">
                  <c:v>0.33990238201923861</c:v>
                </c:pt>
                <c:pt idx="12">
                  <c:v>0.40821131085738155</c:v>
                </c:pt>
                <c:pt idx="13">
                  <c:v>0.49359747190506031</c:v>
                </c:pt>
                <c:pt idx="14">
                  <c:v>0.60033017321465865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1891-4BA7-A859-D60A3692D210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Competitive!$BP$36:$BP$50</c:f>
              <c:numCache>
                <c:formatCode>General</c:formatCode>
                <c:ptCount val="15"/>
                <c:pt idx="0">
                  <c:v>9.4338461538461552E-2</c:v>
                </c:pt>
                <c:pt idx="1">
                  <c:v>0.10125641025641027</c:v>
                </c:pt>
                <c:pt idx="2">
                  <c:v>0.10990384615384617</c:v>
                </c:pt>
                <c:pt idx="3">
                  <c:v>0.12071314102564107</c:v>
                </c:pt>
                <c:pt idx="4">
                  <c:v>0.13422475961538463</c:v>
                </c:pt>
                <c:pt idx="5">
                  <c:v>0.15111428285256412</c:v>
                </c:pt>
                <c:pt idx="6">
                  <c:v>0.17222618689903849</c:v>
                </c:pt>
                <c:pt idx="7">
                  <c:v>0.19861606695713144</c:v>
                </c:pt>
                <c:pt idx="8">
                  <c:v>0.23160341702974763</c:v>
                </c:pt>
                <c:pt idx="9">
                  <c:v>0.27283760462051787</c:v>
                </c:pt>
                <c:pt idx="10">
                  <c:v>0.32438033910898062</c:v>
                </c:pt>
                <c:pt idx="11">
                  <c:v>0.38880875721955915</c:v>
                </c:pt>
                <c:pt idx="12">
                  <c:v>0.46934427985778215</c:v>
                </c:pt>
                <c:pt idx="13">
                  <c:v>0.570013683155561</c:v>
                </c:pt>
                <c:pt idx="14">
                  <c:v>0.69585043727778451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1891-4BA7-A859-D60A3692D210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Competitive!$BQ$36:$BQ$50</c:f>
              <c:numCache>
                <c:formatCode>General</c:formatCode>
                <c:ptCount val="15"/>
                <c:pt idx="0">
                  <c:v>9.958974358974361E-2</c:v>
                </c:pt>
                <c:pt idx="1">
                  <c:v>0.10782051282051283</c:v>
                </c:pt>
                <c:pt idx="2">
                  <c:v>0.11810897435897437</c:v>
                </c:pt>
                <c:pt idx="3">
                  <c:v>0.13096955128205132</c:v>
                </c:pt>
                <c:pt idx="4">
                  <c:v>0.14704527243589746</c:v>
                </c:pt>
                <c:pt idx="5">
                  <c:v>0.16713992387820512</c:v>
                </c:pt>
                <c:pt idx="6">
                  <c:v>0.19225823818108975</c:v>
                </c:pt>
                <c:pt idx="7">
                  <c:v>0.22365613105969551</c:v>
                </c:pt>
                <c:pt idx="8">
                  <c:v>0.26290349715795269</c:v>
                </c:pt>
                <c:pt idx="9">
                  <c:v>0.31196270478077426</c:v>
                </c:pt>
                <c:pt idx="10">
                  <c:v>0.3732867143093011</c:v>
                </c:pt>
                <c:pt idx="11">
                  <c:v>0.44994172621995965</c:v>
                </c:pt>
                <c:pt idx="12">
                  <c:v>0.54576049110828284</c:v>
                </c:pt>
                <c:pt idx="13">
                  <c:v>0.66553394721868686</c:v>
                </c:pt>
                <c:pt idx="14">
                  <c:v>0.81525076735669177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1891-4BA7-A859-D60A3692D210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Competitive!$BR$36:$BR$50</c:f>
              <c:numCache>
                <c:formatCode>General</c:formatCode>
                <c:ptCount val="15"/>
                <c:pt idx="0">
                  <c:v>0.10615384615384618</c:v>
                </c:pt>
                <c:pt idx="1">
                  <c:v>0.11602564102564104</c:v>
                </c:pt>
                <c:pt idx="2">
                  <c:v>0.12836538461538463</c:v>
                </c:pt>
                <c:pt idx="3">
                  <c:v>0.14379006410256412</c:v>
                </c:pt>
                <c:pt idx="4">
                  <c:v>0.16307091346153851</c:v>
                </c:pt>
                <c:pt idx="5">
                  <c:v>0.18717197516025641</c:v>
                </c:pt>
                <c:pt idx="6">
                  <c:v>0.21729830228365388</c:v>
                </c:pt>
                <c:pt idx="7">
                  <c:v>0.25495621118790063</c:v>
                </c:pt>
                <c:pt idx="8">
                  <c:v>0.30202859731820914</c:v>
                </c:pt>
                <c:pt idx="9">
                  <c:v>0.3608690799810948</c:v>
                </c:pt>
                <c:pt idx="10">
                  <c:v>0.43441968330970177</c:v>
                </c:pt>
                <c:pt idx="11">
                  <c:v>0.52635793747046045</c:v>
                </c:pt>
                <c:pt idx="12">
                  <c:v>0.64128075517140881</c:v>
                </c:pt>
                <c:pt idx="13">
                  <c:v>0.78493427729759435</c:v>
                </c:pt>
                <c:pt idx="14">
                  <c:v>0.96450117995532625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1891-4BA7-A859-D60A3692D210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Competitive!$BS$36:$BS$50</c:f>
              <c:numCache>
                <c:formatCode>General</c:formatCode>
                <c:ptCount val="15"/>
                <c:pt idx="0">
                  <c:v>0.11435897435897438</c:v>
                </c:pt>
                <c:pt idx="1">
                  <c:v>0.12628205128205131</c:v>
                </c:pt>
                <c:pt idx="2">
                  <c:v>0.14118589743589746</c:v>
                </c:pt>
                <c:pt idx="3">
                  <c:v>0.15981570512820514</c:v>
                </c:pt>
                <c:pt idx="4">
                  <c:v>0.18310296474358981</c:v>
                </c:pt>
                <c:pt idx="5">
                  <c:v>0.21221203926282053</c:v>
                </c:pt>
                <c:pt idx="6">
                  <c:v>0.24859838241185903</c:v>
                </c:pt>
                <c:pt idx="7">
                  <c:v>0.29408131134815702</c:v>
                </c:pt>
                <c:pt idx="8">
                  <c:v>0.35093497251852962</c:v>
                </c:pt>
                <c:pt idx="9">
                  <c:v>0.42200204898149546</c:v>
                </c:pt>
                <c:pt idx="10">
                  <c:v>0.51083589456020262</c:v>
                </c:pt>
                <c:pt idx="11">
                  <c:v>0.62187820153358653</c:v>
                </c:pt>
                <c:pt idx="12">
                  <c:v>0.76068108525031619</c:v>
                </c:pt>
                <c:pt idx="13">
                  <c:v>0.93418468989622871</c:v>
                </c:pt>
                <c:pt idx="14">
                  <c:v>1.1510641957036192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1891-4BA7-A859-D60A3692D210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Competitive!$BT$36:$BT$50</c:f>
              <c:numCache>
                <c:formatCode>General</c:formatCode>
                <c:ptCount val="15"/>
                <c:pt idx="0">
                  <c:v>0.12461538461538464</c:v>
                </c:pt>
                <c:pt idx="1">
                  <c:v>0.13910256410256411</c:v>
                </c:pt>
                <c:pt idx="2">
                  <c:v>0.15721153846153849</c:v>
                </c:pt>
                <c:pt idx="3">
                  <c:v>0.17984775641025641</c:v>
                </c:pt>
                <c:pt idx="4">
                  <c:v>0.20814302884615385</c:v>
                </c:pt>
                <c:pt idx="5">
                  <c:v>0.2435121193910256</c:v>
                </c:pt>
                <c:pt idx="6">
                  <c:v>0.28772348257211539</c:v>
                </c:pt>
                <c:pt idx="7">
                  <c:v>0.3429876865484775</c:v>
                </c:pt>
                <c:pt idx="8">
                  <c:v>0.41206794151893023</c:v>
                </c:pt>
                <c:pt idx="9">
                  <c:v>0.49841826023199626</c:v>
                </c:pt>
                <c:pt idx="10">
                  <c:v>0.60635615862332848</c:v>
                </c:pt>
                <c:pt idx="11">
                  <c:v>0.7412785316124938</c:v>
                </c:pt>
                <c:pt idx="12">
                  <c:v>0.90993149784895055</c:v>
                </c:pt>
                <c:pt idx="13">
                  <c:v>1.1207477056445214</c:v>
                </c:pt>
                <c:pt idx="14">
                  <c:v>1.3842679653889851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1891-4BA7-A859-D60A3692D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Competitive!$AP$69:$BE$69</c:f>
              <c:numCache>
                <c:formatCode>General</c:formatCode>
                <c:ptCount val="16"/>
                <c:pt idx="0">
                  <c:v>7.3333802208361124E-2</c:v>
                </c:pt>
                <c:pt idx="1">
                  <c:v>7.5589213792204651E-2</c:v>
                </c:pt>
                <c:pt idx="2">
                  <c:v>7.6153066688165516E-2</c:v>
                </c:pt>
                <c:pt idx="3">
                  <c:v>7.6857882808116618E-2</c:v>
                </c:pt>
                <c:pt idx="4">
                  <c:v>7.7738902958055495E-2</c:v>
                </c:pt>
                <c:pt idx="5">
                  <c:v>7.8840178145479084E-2</c:v>
                </c:pt>
                <c:pt idx="6">
                  <c:v>8.0216772129758571E-2</c:v>
                </c:pt>
                <c:pt idx="7">
                  <c:v>8.1937514610107925E-2</c:v>
                </c:pt>
                <c:pt idx="8">
                  <c:v>8.4088442710544636E-2</c:v>
                </c:pt>
                <c:pt idx="9">
                  <c:v>8.6777102836090511E-2</c:v>
                </c:pt>
                <c:pt idx="10">
                  <c:v>9.0137927993022851E-2</c:v>
                </c:pt>
                <c:pt idx="11">
                  <c:v>9.4338959439188283E-2</c:v>
                </c:pt>
                <c:pt idx="12">
                  <c:v>9.9590248746895052E-2</c:v>
                </c:pt>
                <c:pt idx="13">
                  <c:v>0.10615436038152855</c:v>
                </c:pt>
                <c:pt idx="14">
                  <c:v>0.11435949992482039</c:v>
                </c:pt>
                <c:pt idx="15">
                  <c:v>0.12461592435393522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34-47AC-BCA0-153CB9A439F5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Competitive!$AP$70:$BE$70</c:f>
              <c:numCache>
                <c:formatCode>General</c:formatCode>
                <c:ptCount val="16"/>
                <c:pt idx="0">
                  <c:v>7.5000413396906065E-2</c:v>
                </c:pt>
                <c:pt idx="1">
                  <c:v>7.7819677876710472E-2</c:v>
                </c:pt>
                <c:pt idx="2">
                  <c:v>7.852449399666156E-2</c:v>
                </c:pt>
                <c:pt idx="3">
                  <c:v>7.9405514146600423E-2</c:v>
                </c:pt>
                <c:pt idx="4">
                  <c:v>8.0506789334024012E-2</c:v>
                </c:pt>
                <c:pt idx="5">
                  <c:v>8.1883383318303499E-2</c:v>
                </c:pt>
                <c:pt idx="6">
                  <c:v>8.3604125798652854E-2</c:v>
                </c:pt>
                <c:pt idx="7">
                  <c:v>8.5755053899089564E-2</c:v>
                </c:pt>
                <c:pt idx="8">
                  <c:v>8.8443714024635439E-2</c:v>
                </c:pt>
                <c:pt idx="9">
                  <c:v>9.1804539181567793E-2</c:v>
                </c:pt>
                <c:pt idx="10">
                  <c:v>9.6005570627733211E-2</c:v>
                </c:pt>
                <c:pt idx="11">
                  <c:v>0.10125685993543999</c:v>
                </c:pt>
                <c:pt idx="12">
                  <c:v>0.10782097157007348</c:v>
                </c:pt>
                <c:pt idx="13">
                  <c:v>0.11602611111336533</c:v>
                </c:pt>
                <c:pt idx="14">
                  <c:v>0.12628253554248015</c:v>
                </c:pt>
                <c:pt idx="15">
                  <c:v>0.13910306607887366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34-47AC-BCA0-153CB9A439F5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Competitive!$AP$71:$BE$71</c:f>
              <c:numCache>
                <c:formatCode>General</c:formatCode>
                <c:ptCount val="16"/>
                <c:pt idx="0">
                  <c:v>7.7083677382587229E-2</c:v>
                </c:pt>
                <c:pt idx="1">
                  <c:v>8.0607757982342737E-2</c:v>
                </c:pt>
                <c:pt idx="2">
                  <c:v>8.14887781322816E-2</c:v>
                </c:pt>
                <c:pt idx="3">
                  <c:v>8.2590053319705189E-2</c:v>
                </c:pt>
                <c:pt idx="4">
                  <c:v>8.3966647303984676E-2</c:v>
                </c:pt>
                <c:pt idx="5">
                  <c:v>8.5687389784334031E-2</c:v>
                </c:pt>
                <c:pt idx="6">
                  <c:v>8.7838317884770742E-2</c:v>
                </c:pt>
                <c:pt idx="7">
                  <c:v>9.0526978010316603E-2</c:v>
                </c:pt>
                <c:pt idx="8">
                  <c:v>9.3887803167248957E-2</c:v>
                </c:pt>
                <c:pt idx="9">
                  <c:v>9.8088834613414388E-2</c:v>
                </c:pt>
                <c:pt idx="10">
                  <c:v>0.10334012392112119</c:v>
                </c:pt>
                <c:pt idx="11">
                  <c:v>0.10990423555575465</c:v>
                </c:pt>
                <c:pt idx="12">
                  <c:v>0.1181093750990465</c:v>
                </c:pt>
                <c:pt idx="13">
                  <c:v>0.12836579952816132</c:v>
                </c:pt>
                <c:pt idx="14">
                  <c:v>0.14118633006455483</c:v>
                </c:pt>
                <c:pt idx="15">
                  <c:v>0.15721199323504675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634-47AC-BCA0-153CB9A439F5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Competitive!$AP$72:$BE$72</c:f>
              <c:numCache>
                <c:formatCode>General</c:formatCode>
                <c:ptCount val="16"/>
                <c:pt idx="0">
                  <c:v>7.9687757364688708E-2</c:v>
                </c:pt>
                <c:pt idx="1">
                  <c:v>8.4092858114383051E-2</c:v>
                </c:pt>
                <c:pt idx="2">
                  <c:v>8.5194133301806654E-2</c:v>
                </c:pt>
                <c:pt idx="3">
                  <c:v>8.6570727286086127E-2</c:v>
                </c:pt>
                <c:pt idx="4">
                  <c:v>8.8291469766435482E-2</c:v>
                </c:pt>
                <c:pt idx="5">
                  <c:v>9.0442397866872179E-2</c:v>
                </c:pt>
                <c:pt idx="6">
                  <c:v>9.3131057992418068E-2</c:v>
                </c:pt>
                <c:pt idx="7">
                  <c:v>9.6491883149350421E-2</c:v>
                </c:pt>
                <c:pt idx="8">
                  <c:v>0.10069291459551585</c:v>
                </c:pt>
                <c:pt idx="9">
                  <c:v>0.10594420390322262</c:v>
                </c:pt>
                <c:pt idx="10">
                  <c:v>0.11250831553785612</c:v>
                </c:pt>
                <c:pt idx="11">
                  <c:v>0.12071345508114796</c:v>
                </c:pt>
                <c:pt idx="12">
                  <c:v>0.13096987951026276</c:v>
                </c:pt>
                <c:pt idx="13">
                  <c:v>0.1437904100466563</c:v>
                </c:pt>
                <c:pt idx="14">
                  <c:v>0.15981607321714816</c:v>
                </c:pt>
                <c:pt idx="15">
                  <c:v>0.17984815218026304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634-47AC-BCA0-153CB9A439F5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Competitive!$AP$73:$BE$73</c:f>
              <c:numCache>
                <c:formatCode>General</c:formatCode>
                <c:ptCount val="16"/>
                <c:pt idx="0">
                  <c:v>8.2942857342315532E-2</c:v>
                </c:pt>
                <c:pt idx="1">
                  <c:v>8.8449233279433478E-2</c:v>
                </c:pt>
                <c:pt idx="2">
                  <c:v>8.9825827263712965E-2</c:v>
                </c:pt>
                <c:pt idx="3">
                  <c:v>9.154656974406232E-2</c:v>
                </c:pt>
                <c:pt idx="4">
                  <c:v>9.3697497844499031E-2</c:v>
                </c:pt>
                <c:pt idx="5">
                  <c:v>9.6386157970044906E-2</c:v>
                </c:pt>
                <c:pt idx="6">
                  <c:v>9.9746983126977232E-2</c:v>
                </c:pt>
                <c:pt idx="7">
                  <c:v>0.10394801457314266</c:v>
                </c:pt>
                <c:pt idx="8">
                  <c:v>0.10919930388084946</c:v>
                </c:pt>
                <c:pt idx="9">
                  <c:v>0.11576341551548294</c:v>
                </c:pt>
                <c:pt idx="10">
                  <c:v>0.12396855505877478</c:v>
                </c:pt>
                <c:pt idx="11">
                  <c:v>0.13422497948788961</c:v>
                </c:pt>
                <c:pt idx="12">
                  <c:v>0.14704551002428312</c:v>
                </c:pt>
                <c:pt idx="13">
                  <c:v>0.16307117319477502</c:v>
                </c:pt>
                <c:pt idx="14">
                  <c:v>0.18310325215788986</c:v>
                </c:pt>
                <c:pt idx="15">
                  <c:v>0.20814335086178345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634-47AC-BCA0-153CB9A439F5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Competitive!$AP$74:$BE$74</c:f>
              <c:numCache>
                <c:formatCode>General</c:formatCode>
                <c:ptCount val="16"/>
                <c:pt idx="0">
                  <c:v>8.7011732314349069E-2</c:v>
                </c:pt>
                <c:pt idx="1">
                  <c:v>9.3894702235746502E-2</c:v>
                </c:pt>
                <c:pt idx="2">
                  <c:v>9.5615444716095871E-2</c:v>
                </c:pt>
                <c:pt idx="3">
                  <c:v>9.7766372816532554E-2</c:v>
                </c:pt>
                <c:pt idx="4">
                  <c:v>0.10045503294207844</c:v>
                </c:pt>
                <c:pt idx="5">
                  <c:v>0.10381585809901078</c:v>
                </c:pt>
                <c:pt idx="6">
                  <c:v>0.10801688954517619</c:v>
                </c:pt>
                <c:pt idx="7">
                  <c:v>0.113268178852883</c:v>
                </c:pt>
                <c:pt idx="8">
                  <c:v>0.11983229048751647</c:v>
                </c:pt>
                <c:pt idx="9">
                  <c:v>0.12803743003080834</c:v>
                </c:pt>
                <c:pt idx="10">
                  <c:v>0.13829385445992315</c:v>
                </c:pt>
                <c:pt idx="11">
                  <c:v>0.15111438499631666</c:v>
                </c:pt>
                <c:pt idx="12">
                  <c:v>0.16714004816680852</c:v>
                </c:pt>
                <c:pt idx="13">
                  <c:v>0.18717212712992343</c:v>
                </c:pt>
                <c:pt idx="14">
                  <c:v>0.21221222583381702</c:v>
                </c:pt>
                <c:pt idx="15">
                  <c:v>0.24351234921368395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634-47AC-BCA0-153CB9A439F5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Competitive!$AP$75:$BE$75</c:f>
              <c:numCache>
                <c:formatCode>General</c:formatCode>
                <c:ptCount val="16"/>
                <c:pt idx="0">
                  <c:v>9.2097826029390983E-2</c:v>
                </c:pt>
                <c:pt idx="1">
                  <c:v>0.10070153843113779</c:v>
                </c:pt>
                <c:pt idx="2">
                  <c:v>0.10285246653157447</c:v>
                </c:pt>
                <c:pt idx="3">
                  <c:v>0.10554112665712036</c:v>
                </c:pt>
                <c:pt idx="4">
                  <c:v>0.1089019518140527</c:v>
                </c:pt>
                <c:pt idx="5">
                  <c:v>0.11310298326021813</c:v>
                </c:pt>
                <c:pt idx="6">
                  <c:v>0.11835427256792493</c:v>
                </c:pt>
                <c:pt idx="7">
                  <c:v>0.12491838420255839</c:v>
                </c:pt>
                <c:pt idx="8">
                  <c:v>0.13312352374585026</c:v>
                </c:pt>
                <c:pt idx="9">
                  <c:v>0.14337994817496508</c:v>
                </c:pt>
                <c:pt idx="10">
                  <c:v>0.15620047871135859</c:v>
                </c:pt>
                <c:pt idx="11">
                  <c:v>0.17222614188185048</c:v>
                </c:pt>
                <c:pt idx="12">
                  <c:v>0.19225822084496536</c:v>
                </c:pt>
                <c:pt idx="13">
                  <c:v>0.21729831954885892</c:v>
                </c:pt>
                <c:pt idx="14">
                  <c:v>0.2485984429287259</c:v>
                </c:pt>
                <c:pt idx="15">
                  <c:v>0.28772359715355961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634-47AC-BCA0-153CB9A439F5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Competitive!$AP$76:$BE$76</c:f>
              <c:numCache>
                <c:formatCode>General</c:formatCode>
                <c:ptCount val="16"/>
                <c:pt idx="0">
                  <c:v>9.845544317319338E-2</c:v>
                </c:pt>
                <c:pt idx="1">
                  <c:v>0.10921008367537688</c:v>
                </c:pt>
                <c:pt idx="2">
                  <c:v>0.11189874380092275</c:v>
                </c:pt>
                <c:pt idx="3">
                  <c:v>0.11525956895785508</c:v>
                </c:pt>
                <c:pt idx="4">
                  <c:v>0.11946060040402053</c:v>
                </c:pt>
                <c:pt idx="5">
                  <c:v>0.12471188971172729</c:v>
                </c:pt>
                <c:pt idx="6">
                  <c:v>0.13127600134636078</c:v>
                </c:pt>
                <c:pt idx="7">
                  <c:v>0.13948114088965263</c:v>
                </c:pt>
                <c:pt idx="8">
                  <c:v>0.14973756531876745</c:v>
                </c:pt>
                <c:pt idx="9">
                  <c:v>0.16255809585516096</c:v>
                </c:pt>
                <c:pt idx="10">
                  <c:v>0.17858375902565285</c:v>
                </c:pt>
                <c:pt idx="11">
                  <c:v>0.19861583798876772</c:v>
                </c:pt>
                <c:pt idx="12">
                  <c:v>0.22365593669266129</c:v>
                </c:pt>
                <c:pt idx="13">
                  <c:v>0.2549560600725283</c:v>
                </c:pt>
                <c:pt idx="14">
                  <c:v>0.29408121429736195</c:v>
                </c:pt>
                <c:pt idx="15">
                  <c:v>0.34298765707840412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634-47AC-BCA0-153CB9A439F5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Competitive!$AP$77:$BE$77</c:f>
              <c:numCache>
                <c:formatCode>General</c:formatCode>
                <c:ptCount val="16"/>
                <c:pt idx="0">
                  <c:v>0.10640246460294639</c:v>
                </c:pt>
                <c:pt idx="1">
                  <c:v>0.11984576523067578</c:v>
                </c:pt>
                <c:pt idx="2">
                  <c:v>0.1232065903876081</c:v>
                </c:pt>
                <c:pt idx="3">
                  <c:v>0.12740762183377349</c:v>
                </c:pt>
                <c:pt idx="4">
                  <c:v>0.13265891114148032</c:v>
                </c:pt>
                <c:pt idx="5">
                  <c:v>0.13922302277611379</c:v>
                </c:pt>
                <c:pt idx="6">
                  <c:v>0.14742816231940561</c:v>
                </c:pt>
                <c:pt idx="7">
                  <c:v>0.15768458674852048</c:v>
                </c:pt>
                <c:pt idx="8">
                  <c:v>0.17050511728491399</c:v>
                </c:pt>
                <c:pt idx="9">
                  <c:v>0.18653078045540589</c:v>
                </c:pt>
                <c:pt idx="10">
                  <c:v>0.20656285941852079</c:v>
                </c:pt>
                <c:pt idx="11">
                  <c:v>0.23160295812241433</c:v>
                </c:pt>
                <c:pt idx="12">
                  <c:v>0.26290308150228131</c:v>
                </c:pt>
                <c:pt idx="13">
                  <c:v>0.30202823572711501</c:v>
                </c:pt>
                <c:pt idx="14">
                  <c:v>0.35093467850815713</c:v>
                </c:pt>
                <c:pt idx="15">
                  <c:v>0.41206773198445978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634-47AC-BCA0-153CB9A439F5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Competitive!$AP$78:$BE$78</c:f>
              <c:numCache>
                <c:formatCode>General</c:formatCode>
                <c:ptCount val="16"/>
                <c:pt idx="0">
                  <c:v>0.11633624139013761</c:v>
                </c:pt>
                <c:pt idx="1">
                  <c:v>0.13314036717479932</c:v>
                </c:pt>
                <c:pt idx="2">
                  <c:v>0.13734139862096478</c:v>
                </c:pt>
                <c:pt idx="3">
                  <c:v>0.14259268792867155</c:v>
                </c:pt>
                <c:pt idx="4">
                  <c:v>0.14915679956330502</c:v>
                </c:pt>
                <c:pt idx="5">
                  <c:v>0.15736193910659688</c:v>
                </c:pt>
                <c:pt idx="6">
                  <c:v>0.16761836353571172</c:v>
                </c:pt>
                <c:pt idx="7">
                  <c:v>0.1804388940721052</c:v>
                </c:pt>
                <c:pt idx="8">
                  <c:v>0.19646455724259712</c:v>
                </c:pt>
                <c:pt idx="9">
                  <c:v>0.21649663620571197</c:v>
                </c:pt>
                <c:pt idx="10">
                  <c:v>0.24153673490960559</c:v>
                </c:pt>
                <c:pt idx="11">
                  <c:v>0.27283685828947252</c:v>
                </c:pt>
                <c:pt idx="12">
                  <c:v>0.31196201251430622</c:v>
                </c:pt>
                <c:pt idx="13">
                  <c:v>0.3608684552953485</c:v>
                </c:pt>
                <c:pt idx="14">
                  <c:v>0.42200150877165116</c:v>
                </c:pt>
                <c:pt idx="15">
                  <c:v>0.49841782561702941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634-47AC-BCA0-153CB9A439F5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Competitive!$AP$79:$BE$79</c:f>
              <c:numCache>
                <c:formatCode>General</c:formatCode>
                <c:ptCount val="16"/>
                <c:pt idx="0">
                  <c:v>0.12875346237412669</c:v>
                </c:pt>
                <c:pt idx="1">
                  <c:v>0.14975861960495382</c:v>
                </c:pt>
                <c:pt idx="2">
                  <c:v>0.15500990891266059</c:v>
                </c:pt>
                <c:pt idx="3">
                  <c:v>0.16157402054729408</c:v>
                </c:pt>
                <c:pt idx="4">
                  <c:v>0.16977916009058594</c:v>
                </c:pt>
                <c:pt idx="5">
                  <c:v>0.18003558451970073</c:v>
                </c:pt>
                <c:pt idx="6">
                  <c:v>0.19285611505609429</c:v>
                </c:pt>
                <c:pt idx="7">
                  <c:v>0.20888177822658616</c:v>
                </c:pt>
                <c:pt idx="8">
                  <c:v>0.22891385718970103</c:v>
                </c:pt>
                <c:pt idx="9">
                  <c:v>0.2539539558935946</c:v>
                </c:pt>
                <c:pt idx="10">
                  <c:v>0.28525407927346164</c:v>
                </c:pt>
                <c:pt idx="11">
                  <c:v>0.32437923349829528</c:v>
                </c:pt>
                <c:pt idx="12">
                  <c:v>0.37328567627933745</c:v>
                </c:pt>
                <c:pt idx="13">
                  <c:v>0.43441872975564022</c:v>
                </c:pt>
                <c:pt idx="14">
                  <c:v>0.51083504660101842</c:v>
                </c:pt>
                <c:pt idx="15">
                  <c:v>0.60635544265774144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634-47AC-BCA0-153CB9A439F5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Competitive!$AP$80:$BE$80</c:f>
              <c:numCache>
                <c:formatCode>General</c:formatCode>
                <c:ptCount val="16"/>
                <c:pt idx="0">
                  <c:v>0.144274988604113</c:v>
                </c:pt>
                <c:pt idx="1">
                  <c:v>0.17053143514264693</c:v>
                </c:pt>
                <c:pt idx="2">
                  <c:v>0.17709554677728045</c:v>
                </c:pt>
                <c:pt idx="3">
                  <c:v>0.18530068632057226</c:v>
                </c:pt>
                <c:pt idx="4">
                  <c:v>0.19555711074968707</c:v>
                </c:pt>
                <c:pt idx="5">
                  <c:v>0.20837764128608061</c:v>
                </c:pt>
                <c:pt idx="6">
                  <c:v>0.2244033044565725</c:v>
                </c:pt>
                <c:pt idx="7">
                  <c:v>0.24443538341968737</c:v>
                </c:pt>
                <c:pt idx="8">
                  <c:v>0.26947548212358097</c:v>
                </c:pt>
                <c:pt idx="9">
                  <c:v>0.30077560550344795</c:v>
                </c:pt>
                <c:pt idx="10">
                  <c:v>0.33990075972828171</c:v>
                </c:pt>
                <c:pt idx="11">
                  <c:v>0.38880720250932388</c:v>
                </c:pt>
                <c:pt idx="12">
                  <c:v>0.44994025598562654</c:v>
                </c:pt>
                <c:pt idx="13">
                  <c:v>0.5263565728310049</c:v>
                </c:pt>
                <c:pt idx="14">
                  <c:v>0.62187696888772781</c:v>
                </c:pt>
                <c:pt idx="15">
                  <c:v>0.74127746395863148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634-47AC-BCA0-153CB9A439F5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Competitive!$AP$81:$BF$81</c:f>
              <c:numCache>
                <c:formatCode>General</c:formatCode>
                <c:ptCount val="17"/>
                <c:pt idx="0">
                  <c:v>0.16367689639159588</c:v>
                </c:pt>
                <c:pt idx="1">
                  <c:v>0.19649745456476331</c:v>
                </c:pt>
                <c:pt idx="2">
                  <c:v>0.20470259410805514</c:v>
                </c:pt>
                <c:pt idx="3">
                  <c:v>0.21495901853716998</c:v>
                </c:pt>
                <c:pt idx="4">
                  <c:v>0.22777954907356351</c:v>
                </c:pt>
                <c:pt idx="5">
                  <c:v>0.24380521224405544</c:v>
                </c:pt>
                <c:pt idx="6">
                  <c:v>0.26383729120717025</c:v>
                </c:pt>
                <c:pt idx="7">
                  <c:v>0.28887738991106388</c:v>
                </c:pt>
                <c:pt idx="8">
                  <c:v>0.3201775132909308</c:v>
                </c:pt>
                <c:pt idx="9">
                  <c:v>0.35930266751576456</c:v>
                </c:pt>
                <c:pt idx="10">
                  <c:v>0.40820911029680679</c:v>
                </c:pt>
                <c:pt idx="11">
                  <c:v>0.46934216377310939</c:v>
                </c:pt>
                <c:pt idx="12">
                  <c:v>0.54575848061848775</c:v>
                </c:pt>
                <c:pt idx="13">
                  <c:v>0.64127887667521077</c:v>
                </c:pt>
                <c:pt idx="14">
                  <c:v>0.76067937174611422</c:v>
                </c:pt>
                <c:pt idx="15">
                  <c:v>0.909929990584744</c:v>
                </c:pt>
                <c:pt idx="16">
                  <c:v>0.16367943485577899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634-47AC-BCA0-153CB9A439F5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Competitive!$AP$82:$BE$82</c:f>
              <c:numCache>
                <c:formatCode>General</c:formatCode>
                <c:ptCount val="16"/>
                <c:pt idx="0">
                  <c:v>0.18792928112594953</c:v>
                </c:pt>
                <c:pt idx="1">
                  <c:v>0.22895497884240884</c:v>
                </c:pt>
                <c:pt idx="2">
                  <c:v>0.23921140327152363</c:v>
                </c:pt>
                <c:pt idx="3">
                  <c:v>0.25203193380791711</c:v>
                </c:pt>
                <c:pt idx="4">
                  <c:v>0.26805759697840903</c:v>
                </c:pt>
                <c:pt idx="5">
                  <c:v>0.2880896759415239</c:v>
                </c:pt>
                <c:pt idx="6">
                  <c:v>0.31312977464541747</c:v>
                </c:pt>
                <c:pt idx="7">
                  <c:v>0.34442989802528445</c:v>
                </c:pt>
                <c:pt idx="8">
                  <c:v>0.38355505225011821</c:v>
                </c:pt>
                <c:pt idx="9">
                  <c:v>0.43246149503116044</c:v>
                </c:pt>
                <c:pt idx="10">
                  <c:v>0.49359454850746315</c:v>
                </c:pt>
                <c:pt idx="11">
                  <c:v>0.5700108653528414</c:v>
                </c:pt>
                <c:pt idx="12">
                  <c:v>0.66553126140956431</c:v>
                </c:pt>
                <c:pt idx="13">
                  <c:v>0.78493175648046798</c:v>
                </c:pt>
                <c:pt idx="14">
                  <c:v>0.93418237531909754</c:v>
                </c:pt>
                <c:pt idx="15">
                  <c:v>1.1207456488673846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634-47AC-BCA0-153CB9A439F5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Competitive!$AP$83:$BE$83</c:f>
              <c:numCache>
                <c:formatCode>General</c:formatCode>
                <c:ptCount val="16"/>
                <c:pt idx="0">
                  <c:v>0.21824476204389157</c:v>
                </c:pt>
                <c:pt idx="1">
                  <c:v>0.26952688418946563</c:v>
                </c:pt>
                <c:pt idx="2">
                  <c:v>0.28234741472585917</c:v>
                </c:pt>
                <c:pt idx="3">
                  <c:v>0.29837307789635098</c:v>
                </c:pt>
                <c:pt idx="4">
                  <c:v>0.31840515685946591</c:v>
                </c:pt>
                <c:pt idx="5">
                  <c:v>0.34344525556335948</c:v>
                </c:pt>
                <c:pt idx="6">
                  <c:v>0.37474537894322651</c:v>
                </c:pt>
                <c:pt idx="7">
                  <c:v>0.41387053316806022</c:v>
                </c:pt>
                <c:pt idx="8">
                  <c:v>0.46277697594910239</c:v>
                </c:pt>
                <c:pt idx="9">
                  <c:v>0.5239100294254051</c:v>
                </c:pt>
                <c:pt idx="10">
                  <c:v>0.60032634627078352</c:v>
                </c:pt>
                <c:pt idx="11">
                  <c:v>0.69584674232750632</c:v>
                </c:pt>
                <c:pt idx="12">
                  <c:v>0.81524723739840987</c:v>
                </c:pt>
                <c:pt idx="13">
                  <c:v>0.96449785623703965</c:v>
                </c:pt>
                <c:pt idx="14">
                  <c:v>1.1510611297853266</c:v>
                </c:pt>
                <c:pt idx="15">
                  <c:v>1.3842652217206852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634-47AC-BCA0-153CB9A439F5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Competitive!$BF$69:$BU$69</c:f>
              <c:numCache>
                <c:formatCode>General</c:formatCode>
                <c:ptCount val="16"/>
                <c:pt idx="0">
                  <c:v>7.3333333333333361E-2</c:v>
                </c:pt>
                <c:pt idx="1">
                  <c:v>7.5588741800566184E-2</c:v>
                </c:pt>
                <c:pt idx="2">
                  <c:v>7.6152593917374389E-2</c:v>
                </c:pt>
                <c:pt idx="3">
                  <c:v>7.6857409063384632E-2</c:v>
                </c:pt>
                <c:pt idx="4">
                  <c:v>7.7738427995897461E-2</c:v>
                </c:pt>
                <c:pt idx="5">
                  <c:v>7.8839701661538489E-2</c:v>
                </c:pt>
                <c:pt idx="6">
                  <c:v>8.0216293743589781E-2</c:v>
                </c:pt>
                <c:pt idx="7">
                  <c:v>8.1937033846153876E-2</c:v>
                </c:pt>
                <c:pt idx="8">
                  <c:v>8.4087958974359001E-2</c:v>
                </c:pt>
                <c:pt idx="9">
                  <c:v>8.677661538461541E-2</c:v>
                </c:pt>
                <c:pt idx="10">
                  <c:v>9.0137435897435933E-2</c:v>
                </c:pt>
                <c:pt idx="11">
                  <c:v>9.4338461538461552E-2</c:v>
                </c:pt>
                <c:pt idx="12">
                  <c:v>9.958974358974361E-2</c:v>
                </c:pt>
                <c:pt idx="13">
                  <c:v>0.10615384615384618</c:v>
                </c:pt>
                <c:pt idx="14">
                  <c:v>0.11435897435897438</c:v>
                </c:pt>
                <c:pt idx="15">
                  <c:v>0.12461538461538464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634-47AC-BCA0-153CB9A439F5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7.7819260584041039E-2</c:v>
                </c:pt>
                <c:pt idx="2">
                  <c:v>7.8524075730051296E-2</c:v>
                </c:pt>
                <c:pt idx="3">
                  <c:v>7.9405094662564124E-2</c:v>
                </c:pt>
                <c:pt idx="4">
                  <c:v>8.0506368328205152E-2</c:v>
                </c:pt>
                <c:pt idx="5">
                  <c:v>8.1882960410256431E-2</c:v>
                </c:pt>
                <c:pt idx="6">
                  <c:v>8.3603700512820539E-2</c:v>
                </c:pt>
                <c:pt idx="7">
                  <c:v>8.5754625641025664E-2</c:v>
                </c:pt>
                <c:pt idx="8">
                  <c:v>8.8443282051282074E-2</c:v>
                </c:pt>
                <c:pt idx="9">
                  <c:v>9.1804102564102597E-2</c:v>
                </c:pt>
                <c:pt idx="10">
                  <c:v>9.6005128205128243E-2</c:v>
                </c:pt>
                <c:pt idx="11">
                  <c:v>0.10125641025641027</c:v>
                </c:pt>
                <c:pt idx="12">
                  <c:v>0.10782051282051283</c:v>
                </c:pt>
                <c:pt idx="13">
                  <c:v>0.11602564102564104</c:v>
                </c:pt>
                <c:pt idx="14">
                  <c:v>0.12628205128205131</c:v>
                </c:pt>
                <c:pt idx="15">
                  <c:v>0.13910256410256411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D634-47AC-BCA0-153CB9A439F5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Competitive!$BF$71:$BU$71</c:f>
              <c:numCache>
                <c:formatCode>General</c:formatCode>
                <c:ptCount val="16"/>
                <c:pt idx="0">
                  <c:v>7.7083333333333351E-2</c:v>
                </c:pt>
                <c:pt idx="1">
                  <c:v>8.0607409063384636E-2</c:v>
                </c:pt>
                <c:pt idx="2">
                  <c:v>8.148842799589745E-2</c:v>
                </c:pt>
                <c:pt idx="3">
                  <c:v>8.2589701661538464E-2</c:v>
                </c:pt>
                <c:pt idx="4">
                  <c:v>8.396629374358977E-2</c:v>
                </c:pt>
                <c:pt idx="5">
                  <c:v>8.5687033846153865E-2</c:v>
                </c:pt>
                <c:pt idx="6">
                  <c:v>8.7837958974359004E-2</c:v>
                </c:pt>
                <c:pt idx="7">
                  <c:v>9.0526615384615414E-2</c:v>
                </c:pt>
                <c:pt idx="8">
                  <c:v>9.3887435897435922E-2</c:v>
                </c:pt>
                <c:pt idx="9">
                  <c:v>9.8088461538461555E-2</c:v>
                </c:pt>
                <c:pt idx="10">
                  <c:v>0.10333974358974363</c:v>
                </c:pt>
                <c:pt idx="11">
                  <c:v>0.10990384615384617</c:v>
                </c:pt>
                <c:pt idx="12">
                  <c:v>0.11810897435897437</c:v>
                </c:pt>
                <c:pt idx="13">
                  <c:v>0.12836538461538463</c:v>
                </c:pt>
                <c:pt idx="14">
                  <c:v>0.14118589743589746</c:v>
                </c:pt>
                <c:pt idx="15">
                  <c:v>0.15721153846153849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634-47AC-BCA0-153CB9A439F5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Competitive!$BF$72:$BU$72</c:f>
              <c:numCache>
                <c:formatCode>General</c:formatCode>
                <c:ptCount val="16"/>
                <c:pt idx="0">
                  <c:v>7.9687500000000008E-2</c:v>
                </c:pt>
                <c:pt idx="1">
                  <c:v>8.4092594662564121E-2</c:v>
                </c:pt>
                <c:pt idx="2">
                  <c:v>8.519386832820515E-2</c:v>
                </c:pt>
                <c:pt idx="3">
                  <c:v>8.6570460410256442E-2</c:v>
                </c:pt>
                <c:pt idx="4">
                  <c:v>8.8291200512820536E-2</c:v>
                </c:pt>
                <c:pt idx="5">
                  <c:v>9.0442125641025661E-2</c:v>
                </c:pt>
                <c:pt idx="6">
                  <c:v>9.3130782051282085E-2</c:v>
                </c:pt>
                <c:pt idx="7">
                  <c:v>9.6491602564102594E-2</c:v>
                </c:pt>
                <c:pt idx="8">
                  <c:v>0.10069262820512823</c:v>
                </c:pt>
                <c:pt idx="9">
                  <c:v>0.1059439102564103</c:v>
                </c:pt>
                <c:pt idx="10">
                  <c:v>0.11250801282051284</c:v>
                </c:pt>
                <c:pt idx="11">
                  <c:v>0.12071314102564107</c:v>
                </c:pt>
                <c:pt idx="12">
                  <c:v>0.13096955128205132</c:v>
                </c:pt>
                <c:pt idx="13">
                  <c:v>0.14379006410256412</c:v>
                </c:pt>
                <c:pt idx="14">
                  <c:v>0.15981570512820514</c:v>
                </c:pt>
                <c:pt idx="15">
                  <c:v>0.17984775641025641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D634-47AC-BCA0-153CB9A439F5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Competitive!$BF$73:$BU$73</c:f>
              <c:numCache>
                <c:formatCode>General</c:formatCode>
                <c:ptCount val="16"/>
                <c:pt idx="0">
                  <c:v>8.2942708333333365E-2</c:v>
                </c:pt>
                <c:pt idx="1">
                  <c:v>8.8449076661538492E-2</c:v>
                </c:pt>
                <c:pt idx="2">
                  <c:v>8.9825668743589784E-2</c:v>
                </c:pt>
                <c:pt idx="3">
                  <c:v>9.1546408846153879E-2</c:v>
                </c:pt>
                <c:pt idx="4">
                  <c:v>9.3697333974359004E-2</c:v>
                </c:pt>
                <c:pt idx="5">
                  <c:v>9.6385990384615414E-2</c:v>
                </c:pt>
                <c:pt idx="6">
                  <c:v>9.9746810897435936E-2</c:v>
                </c:pt>
                <c:pt idx="7">
                  <c:v>0.10394783653846158</c:v>
                </c:pt>
                <c:pt idx="8">
                  <c:v>0.10919911858974363</c:v>
                </c:pt>
                <c:pt idx="9">
                  <c:v>0.1157632211538462</c:v>
                </c:pt>
                <c:pt idx="10">
                  <c:v>0.12396834935897438</c:v>
                </c:pt>
                <c:pt idx="11">
                  <c:v>0.13422475961538463</c:v>
                </c:pt>
                <c:pt idx="12">
                  <c:v>0.14704527243589746</c:v>
                </c:pt>
                <c:pt idx="13">
                  <c:v>0.16307091346153851</c:v>
                </c:pt>
                <c:pt idx="14">
                  <c:v>0.18310296474358981</c:v>
                </c:pt>
                <c:pt idx="15">
                  <c:v>0.20814302884615385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D634-47AC-BCA0-153CB9A439F5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Competitive!$BF$74:$BU$74</c:f>
              <c:numCache>
                <c:formatCode>General</c:formatCode>
                <c:ptCount val="16"/>
                <c:pt idx="0">
                  <c:v>8.7011718750000008E-2</c:v>
                </c:pt>
                <c:pt idx="1">
                  <c:v>9.3894679160256414E-2</c:v>
                </c:pt>
                <c:pt idx="2">
                  <c:v>9.5615419262820536E-2</c:v>
                </c:pt>
                <c:pt idx="3">
                  <c:v>9.7766344391025647E-2</c:v>
                </c:pt>
                <c:pt idx="4">
                  <c:v>0.10045500080128206</c:v>
                </c:pt>
                <c:pt idx="5">
                  <c:v>0.10381582131410258</c:v>
                </c:pt>
                <c:pt idx="6">
                  <c:v>0.10801684695512823</c:v>
                </c:pt>
                <c:pt idx="7">
                  <c:v>0.11326812900641028</c:v>
                </c:pt>
                <c:pt idx="8">
                  <c:v>0.11983223157051281</c:v>
                </c:pt>
                <c:pt idx="9">
                  <c:v>0.12803735977564107</c:v>
                </c:pt>
                <c:pt idx="10">
                  <c:v>0.13829377003205129</c:v>
                </c:pt>
                <c:pt idx="11">
                  <c:v>0.15111428285256412</c:v>
                </c:pt>
                <c:pt idx="12">
                  <c:v>0.16713992387820512</c:v>
                </c:pt>
                <c:pt idx="13">
                  <c:v>0.18717197516025641</c:v>
                </c:pt>
                <c:pt idx="14">
                  <c:v>0.21221203926282053</c:v>
                </c:pt>
                <c:pt idx="15">
                  <c:v>0.2435121193910256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D634-47AC-BCA0-153CB9A439F5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Competitive!$BF$75:$BU$75</c:f>
              <c:numCache>
                <c:formatCode>General</c:formatCode>
                <c:ptCount val="16"/>
                <c:pt idx="0">
                  <c:v>9.2097981770833365E-2</c:v>
                </c:pt>
                <c:pt idx="1">
                  <c:v>0.10070168228365386</c:v>
                </c:pt>
                <c:pt idx="2">
                  <c:v>0.10285260741185899</c:v>
                </c:pt>
                <c:pt idx="3">
                  <c:v>0.10554126382211541</c:v>
                </c:pt>
                <c:pt idx="4">
                  <c:v>0.10890208433493592</c:v>
                </c:pt>
                <c:pt idx="5">
                  <c:v>0.11310310997596158</c:v>
                </c:pt>
                <c:pt idx="6">
                  <c:v>0.11835439202724361</c:v>
                </c:pt>
                <c:pt idx="7">
                  <c:v>0.12491849459134617</c:v>
                </c:pt>
                <c:pt idx="8">
                  <c:v>0.13312362279647438</c:v>
                </c:pt>
                <c:pt idx="9">
                  <c:v>0.14338003305288466</c:v>
                </c:pt>
                <c:pt idx="10">
                  <c:v>0.15620054587339746</c:v>
                </c:pt>
                <c:pt idx="11">
                  <c:v>0.17222618689903849</c:v>
                </c:pt>
                <c:pt idx="12">
                  <c:v>0.19225823818108975</c:v>
                </c:pt>
                <c:pt idx="13">
                  <c:v>0.21729830228365388</c:v>
                </c:pt>
                <c:pt idx="14">
                  <c:v>0.24859838241185903</c:v>
                </c:pt>
                <c:pt idx="15">
                  <c:v>0.28772348257211539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D634-47AC-BCA0-153CB9A439F5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Competitive!$BF$76:$BU$76</c:f>
              <c:numCache>
                <c:formatCode>General</c:formatCode>
                <c:ptCount val="16"/>
                <c:pt idx="0">
                  <c:v>9.8455810546874994E-2</c:v>
                </c:pt>
                <c:pt idx="1">
                  <c:v>0.10921043618790063</c:v>
                </c:pt>
                <c:pt idx="2">
                  <c:v>0.11189909259815704</c:v>
                </c:pt>
                <c:pt idx="3">
                  <c:v>0.11525991311097758</c:v>
                </c:pt>
                <c:pt idx="4">
                  <c:v>0.11946093875200321</c:v>
                </c:pt>
                <c:pt idx="5">
                  <c:v>0.12471222080328526</c:v>
                </c:pt>
                <c:pt idx="6">
                  <c:v>0.13127632336738784</c:v>
                </c:pt>
                <c:pt idx="7">
                  <c:v>0.13948145157251604</c:v>
                </c:pt>
                <c:pt idx="8">
                  <c:v>0.14973786182892629</c:v>
                </c:pt>
                <c:pt idx="9">
                  <c:v>0.16255837464943912</c:v>
                </c:pt>
                <c:pt idx="10">
                  <c:v>0.17858401567508014</c:v>
                </c:pt>
                <c:pt idx="11">
                  <c:v>0.19861606695713144</c:v>
                </c:pt>
                <c:pt idx="12">
                  <c:v>0.22365613105969551</c:v>
                </c:pt>
                <c:pt idx="13">
                  <c:v>0.25495621118790063</c:v>
                </c:pt>
                <c:pt idx="14">
                  <c:v>0.29408131134815702</c:v>
                </c:pt>
                <c:pt idx="15">
                  <c:v>0.3429876865484775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D634-47AC-BCA0-153CB9A439F5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Competitive!$BF$77:$BU$77</c:f>
              <c:numCache>
                <c:formatCode>General</c:formatCode>
                <c:ptCount val="16"/>
                <c:pt idx="0">
                  <c:v>0.10640309651692709</c:v>
                </c:pt>
                <c:pt idx="1">
                  <c:v>0.11984637856820915</c:v>
                </c:pt>
                <c:pt idx="2">
                  <c:v>0.12320719908102964</c:v>
                </c:pt>
                <c:pt idx="3">
                  <c:v>0.12740822472205532</c:v>
                </c:pt>
                <c:pt idx="4">
                  <c:v>0.13265950677333735</c:v>
                </c:pt>
                <c:pt idx="5">
                  <c:v>0.13922360933743991</c:v>
                </c:pt>
                <c:pt idx="6">
                  <c:v>0.14742873754256813</c:v>
                </c:pt>
                <c:pt idx="7">
                  <c:v>0.15768514779897835</c:v>
                </c:pt>
                <c:pt idx="8">
                  <c:v>0.17050566061949121</c:v>
                </c:pt>
                <c:pt idx="9">
                  <c:v>0.18653130164513224</c:v>
                </c:pt>
                <c:pt idx="10">
                  <c:v>0.20656335292718353</c:v>
                </c:pt>
                <c:pt idx="11">
                  <c:v>0.23160341702974763</c:v>
                </c:pt>
                <c:pt idx="12">
                  <c:v>0.26290349715795269</c:v>
                </c:pt>
                <c:pt idx="13">
                  <c:v>0.30202859731820914</c:v>
                </c:pt>
                <c:pt idx="14">
                  <c:v>0.35093497251852962</c:v>
                </c:pt>
                <c:pt idx="15">
                  <c:v>0.41206794151893023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D634-47AC-BCA0-153CB9A439F5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Competitive!$BF$78:$BU$78</c:f>
              <c:numCache>
                <c:formatCode>General</c:formatCode>
                <c:ptCount val="16"/>
                <c:pt idx="0">
                  <c:v>0.11633720397949221</c:v>
                </c:pt>
                <c:pt idx="1">
                  <c:v>0.1331413065435948</c:v>
                </c:pt>
                <c:pt idx="2">
                  <c:v>0.13734233218462044</c:v>
                </c:pt>
                <c:pt idx="3">
                  <c:v>0.14259361423590247</c:v>
                </c:pt>
                <c:pt idx="4">
                  <c:v>0.14915771680000506</c:v>
                </c:pt>
                <c:pt idx="5">
                  <c:v>0.15736284500513326</c:v>
                </c:pt>
                <c:pt idx="6">
                  <c:v>0.16761925526154353</c:v>
                </c:pt>
                <c:pt idx="7">
                  <c:v>0.18043976808205633</c:v>
                </c:pt>
                <c:pt idx="8">
                  <c:v>0.19646540910769733</c:v>
                </c:pt>
                <c:pt idx="9">
                  <c:v>0.21649746038974868</c:v>
                </c:pt>
                <c:pt idx="10">
                  <c:v>0.24153752449231278</c:v>
                </c:pt>
                <c:pt idx="11">
                  <c:v>0.27283760462051787</c:v>
                </c:pt>
                <c:pt idx="12">
                  <c:v>0.31196270478077426</c:v>
                </c:pt>
                <c:pt idx="13">
                  <c:v>0.3608690799810948</c:v>
                </c:pt>
                <c:pt idx="14">
                  <c:v>0.42200204898149546</c:v>
                </c:pt>
                <c:pt idx="15">
                  <c:v>0.49841826023199626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D634-47AC-BCA0-153CB9A439F5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Competitive!$BF$79:$BU$79</c:f>
              <c:numCache>
                <c:formatCode>General</c:formatCode>
                <c:ptCount val="16"/>
                <c:pt idx="0">
                  <c:v>0.12875483830769857</c:v>
                </c:pt>
                <c:pt idx="1">
                  <c:v>0.14975996651282678</c:v>
                </c:pt>
                <c:pt idx="2">
                  <c:v>0.15501124856410883</c:v>
                </c:pt>
                <c:pt idx="3">
                  <c:v>0.16157535112821142</c:v>
                </c:pt>
                <c:pt idx="4">
                  <c:v>0.16978047933333962</c:v>
                </c:pt>
                <c:pt idx="5">
                  <c:v>0.18003688958974989</c:v>
                </c:pt>
                <c:pt idx="6">
                  <c:v>0.1928574024102627</c:v>
                </c:pt>
                <c:pt idx="7">
                  <c:v>0.20888304343590372</c:v>
                </c:pt>
                <c:pt idx="8">
                  <c:v>0.22891509471795501</c:v>
                </c:pt>
                <c:pt idx="9">
                  <c:v>0.25395515882051917</c:v>
                </c:pt>
                <c:pt idx="10">
                  <c:v>0.28525523894872423</c:v>
                </c:pt>
                <c:pt idx="11">
                  <c:v>0.32438033910898062</c:v>
                </c:pt>
                <c:pt idx="12">
                  <c:v>0.3732867143093011</c:v>
                </c:pt>
                <c:pt idx="13">
                  <c:v>0.43441968330970177</c:v>
                </c:pt>
                <c:pt idx="14">
                  <c:v>0.51083589456020262</c:v>
                </c:pt>
                <c:pt idx="15">
                  <c:v>0.60635615862332848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D634-47AC-BCA0-153CB9A439F5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0.17053329147436683</c:v>
                </c:pt>
                <c:pt idx="2">
                  <c:v>0.17709739403846939</c:v>
                </c:pt>
                <c:pt idx="3">
                  <c:v>0.18530252224359758</c:v>
                </c:pt>
                <c:pt idx="4">
                  <c:v>0.19555893250000786</c:v>
                </c:pt>
                <c:pt idx="5">
                  <c:v>0.20837944532052069</c:v>
                </c:pt>
                <c:pt idx="6">
                  <c:v>0.22440508634616171</c:v>
                </c:pt>
                <c:pt idx="7">
                  <c:v>0.24443713762821295</c:v>
                </c:pt>
                <c:pt idx="8">
                  <c:v>0.26947720173077705</c:v>
                </c:pt>
                <c:pt idx="9">
                  <c:v>0.30077728185898223</c:v>
                </c:pt>
                <c:pt idx="10">
                  <c:v>0.33990238201923861</c:v>
                </c:pt>
                <c:pt idx="11">
                  <c:v>0.38880875721955915</c:v>
                </c:pt>
                <c:pt idx="12">
                  <c:v>0.44994172621995965</c:v>
                </c:pt>
                <c:pt idx="13">
                  <c:v>0.52635793747046045</c:v>
                </c:pt>
                <c:pt idx="14">
                  <c:v>0.62187820153358653</c:v>
                </c:pt>
                <c:pt idx="15">
                  <c:v>0.7412785316124938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D634-47AC-BCA0-153CB9A439F5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Competitive!$BF$81:$BU$81</c:f>
              <c:numCache>
                <c:formatCode>General</c:formatCode>
                <c:ptCount val="16"/>
                <c:pt idx="0">
                  <c:v>0.16367943485577899</c:v>
                </c:pt>
                <c:pt idx="1">
                  <c:v>0.19649994767629184</c:v>
                </c:pt>
                <c:pt idx="2">
                  <c:v>0.20470507588142003</c:v>
                </c:pt>
                <c:pt idx="3">
                  <c:v>0.21496148613783031</c:v>
                </c:pt>
                <c:pt idx="4">
                  <c:v>0.22778199895834311</c:v>
                </c:pt>
                <c:pt idx="5">
                  <c:v>0.24380763998398419</c:v>
                </c:pt>
                <c:pt idx="6">
                  <c:v>0.26383969126603546</c:v>
                </c:pt>
                <c:pt idx="7">
                  <c:v>0.2888797553685995</c:v>
                </c:pt>
                <c:pt idx="8">
                  <c:v>0.32017983549680462</c:v>
                </c:pt>
                <c:pt idx="9">
                  <c:v>0.35930493565706106</c:v>
                </c:pt>
                <c:pt idx="10">
                  <c:v>0.40821131085738155</c:v>
                </c:pt>
                <c:pt idx="11">
                  <c:v>0.46934427985778215</c:v>
                </c:pt>
                <c:pt idx="12">
                  <c:v>0.54576049110828284</c:v>
                </c:pt>
                <c:pt idx="13">
                  <c:v>0.64128075517140881</c:v>
                </c:pt>
                <c:pt idx="14">
                  <c:v>0.76068108525031619</c:v>
                </c:pt>
                <c:pt idx="15">
                  <c:v>0.90993149784895055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D634-47AC-BCA0-153CB9A439F5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Competitive!$BF$82:$BU$82</c:f>
              <c:numCache>
                <c:formatCode>General</c:formatCode>
                <c:ptCount val="16"/>
                <c:pt idx="0">
                  <c:v>0.18793262690305709</c:v>
                </c:pt>
                <c:pt idx="1">
                  <c:v>0.22895826792869814</c:v>
                </c:pt>
                <c:pt idx="2">
                  <c:v>0.23921467818510836</c:v>
                </c:pt>
                <c:pt idx="3">
                  <c:v>0.25203519100562116</c:v>
                </c:pt>
                <c:pt idx="4">
                  <c:v>0.26806083203126224</c:v>
                </c:pt>
                <c:pt idx="5">
                  <c:v>0.28809288331331351</c:v>
                </c:pt>
                <c:pt idx="6">
                  <c:v>0.31313294741587755</c:v>
                </c:pt>
                <c:pt idx="7">
                  <c:v>0.34443302754408273</c:v>
                </c:pt>
                <c:pt idx="8">
                  <c:v>0.38355812770433911</c:v>
                </c:pt>
                <c:pt idx="9">
                  <c:v>0.43246450290465965</c:v>
                </c:pt>
                <c:pt idx="10">
                  <c:v>0.49359747190506031</c:v>
                </c:pt>
                <c:pt idx="11">
                  <c:v>0.570013683155561</c:v>
                </c:pt>
                <c:pt idx="12">
                  <c:v>0.66553394721868686</c:v>
                </c:pt>
                <c:pt idx="13">
                  <c:v>0.78493427729759435</c:v>
                </c:pt>
                <c:pt idx="14">
                  <c:v>0.93418468989622871</c:v>
                </c:pt>
                <c:pt idx="15">
                  <c:v>1.1207477056445214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D634-47AC-BCA0-153CB9A439F5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Competitive!$BF$83:$BU$83</c:f>
              <c:numCache>
                <c:formatCode>General</c:formatCode>
                <c:ptCount val="16"/>
                <c:pt idx="0">
                  <c:v>0.21824911696215463</c:v>
                </c:pt>
                <c:pt idx="1">
                  <c:v>0.26953116824420592</c:v>
                </c:pt>
                <c:pt idx="2">
                  <c:v>0.28235168106471875</c:v>
                </c:pt>
                <c:pt idx="3">
                  <c:v>0.29837732209035978</c:v>
                </c:pt>
                <c:pt idx="4">
                  <c:v>0.31840937337241104</c:v>
                </c:pt>
                <c:pt idx="5">
                  <c:v>0.34344943747497519</c:v>
                </c:pt>
                <c:pt idx="6">
                  <c:v>0.37474951760318032</c:v>
                </c:pt>
                <c:pt idx="7">
                  <c:v>0.4138746177634367</c:v>
                </c:pt>
                <c:pt idx="8">
                  <c:v>0.46278099296375713</c:v>
                </c:pt>
                <c:pt idx="9">
                  <c:v>0.52391396196415785</c:v>
                </c:pt>
                <c:pt idx="10">
                  <c:v>0.60033017321465865</c:v>
                </c:pt>
                <c:pt idx="11">
                  <c:v>0.69585043727778451</c:v>
                </c:pt>
                <c:pt idx="12">
                  <c:v>0.81525076735669177</c:v>
                </c:pt>
                <c:pt idx="13">
                  <c:v>0.96450117995532625</c:v>
                </c:pt>
                <c:pt idx="14">
                  <c:v>1.1510641957036192</c:v>
                </c:pt>
                <c:pt idx="15">
                  <c:v>1.3842679653889851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D634-47AC-BCA0-153CB9A43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Uncompetitive!$X$21:$X$260</c:f>
              <c:numCache>
                <c:formatCode>General</c:formatCode>
                <c:ptCount val="240"/>
                <c:pt idx="0">
                  <c:v>13.636363636363631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12.056514913657766</c:v>
                </c:pt>
                <c:pt idx="5">
                  <c:v>11.492704826038159</c:v>
                </c:pt>
                <c:pt idx="6">
                  <c:v>10.858001237076961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8.5957025422089295</c:v>
                </c:pt>
                <c:pt idx="10">
                  <c:v>7.7666984258113709</c:v>
                </c:pt>
                <c:pt idx="11">
                  <c:v>6.931117387333301</c:v>
                </c:pt>
                <c:pt idx="12">
                  <c:v>6.109503010449167</c:v>
                </c:pt>
                <c:pt idx="13">
                  <c:v>5.3210558298418222</c:v>
                </c:pt>
                <c:pt idx="14">
                  <c:v>4.5819200275316785</c:v>
                </c:pt>
                <c:pt idx="15">
                  <c:v>13.229483335473507</c:v>
                </c:pt>
                <c:pt idx="16">
                  <c:v>12.850289150718007</c:v>
                </c:pt>
                <c:pt idx="17">
                  <c:v>12.405807501065595</c:v>
                </c:pt>
                <c:pt idx="18">
                  <c:v>11.891653528026701</c:v>
                </c:pt>
                <c:pt idx="19">
                  <c:v>11.305940522438981</c:v>
                </c:pt>
                <c:pt idx="20">
                  <c:v>10.650230757945636</c:v>
                </c:pt>
                <c:pt idx="21">
                  <c:v>9.9303206989454864</c:v>
                </c:pt>
                <c:pt idx="22">
                  <c:v>9.1566340626958276</c:v>
                </c:pt>
                <c:pt idx="23">
                  <c:v>8.344015162968498</c:v>
                </c:pt>
                <c:pt idx="24">
                  <c:v>7.5108170856996024</c:v>
                </c:pt>
                <c:pt idx="25">
                  <c:v>6.6773519204436456</c:v>
                </c:pt>
                <c:pt idx="26">
                  <c:v>5.8639576551556321</c:v>
                </c:pt>
                <c:pt idx="27">
                  <c:v>5.0890598792798167</c:v>
                </c:pt>
                <c:pt idx="28">
                  <c:v>4.3676081630361505</c:v>
                </c:pt>
                <c:pt idx="29">
                  <c:v>3.7101460529194172</c:v>
                </c:pt>
                <c:pt idx="30">
                  <c:v>13.131529059732367</c:v>
                </c:pt>
                <c:pt idx="31">
                  <c:v>12.734947730397778</c:v>
                </c:pt>
                <c:pt idx="32">
                  <c:v>12.271681079064933</c:v>
                </c:pt>
                <c:pt idx="33">
                  <c:v>11.737933957260276</c:v>
                </c:pt>
                <c:pt idx="34">
                  <c:v>11.132675258500237</c:v>
                </c:pt>
                <c:pt idx="35">
                  <c:v>10.45856419089974</c:v>
                </c:pt>
                <c:pt idx="36">
                  <c:v>9.722650938693647</c:v>
                </c:pt>
                <c:pt idx="37">
                  <c:v>8.9366229589646355</c:v>
                </c:pt>
                <c:pt idx="38">
                  <c:v>8.1164088418431639</c:v>
                </c:pt>
                <c:pt idx="39">
                  <c:v>7.2810763010472588</c:v>
                </c:pt>
                <c:pt idx="40">
                  <c:v>6.4511447347411348</c:v>
                </c:pt>
                <c:pt idx="41">
                  <c:v>5.6466104734594706</c:v>
                </c:pt>
                <c:pt idx="42">
                  <c:v>4.8850767168043854</c:v>
                </c:pt>
                <c:pt idx="43">
                  <c:v>4.1803454854312205</c:v>
                </c:pt>
                <c:pt idx="44">
                  <c:v>3.5416824728264564</c:v>
                </c:pt>
                <c:pt idx="45">
                  <c:v>13.011107350435086</c:v>
                </c:pt>
                <c:pt idx="46">
                  <c:v>12.593650372807305</c:v>
                </c:pt>
                <c:pt idx="47">
                  <c:v>12.108047127935007</c:v>
                </c:pt>
                <c:pt idx="48">
                  <c:v>11.551284297911911</c:v>
                </c:pt>
                <c:pt idx="49">
                  <c:v>10.923421383798091</c:v>
                </c:pt>
                <c:pt idx="50">
                  <c:v>10.228468766310893</c:v>
                </c:pt>
                <c:pt idx="51">
                  <c:v>9.4749670771940977</c:v>
                </c:pt>
                <c:pt idx="52">
                  <c:v>8.6760433268516675</c:v>
                </c:pt>
                <c:pt idx="53">
                  <c:v>7.8487868595730657</c:v>
                </c:pt>
                <c:pt idx="54">
                  <c:v>7.0129367668991893</c:v>
                </c:pt>
                <c:pt idx="55">
                  <c:v>6.1890628305458018</c:v>
                </c:pt>
                <c:pt idx="56">
                  <c:v>5.3965806179659337</c:v>
                </c:pt>
                <c:pt idx="57">
                  <c:v>4.651996122499888</c:v>
                </c:pt>
                <c:pt idx="58">
                  <c:v>3.9676998914714923</c:v>
                </c:pt>
                <c:pt idx="59">
                  <c:v>3.3514611398555374</c:v>
                </c:pt>
                <c:pt idx="60">
                  <c:v>12.863650909596135</c:v>
                </c:pt>
                <c:pt idx="61">
                  <c:v>12.421377597399996</c:v>
                </c:pt>
                <c:pt idx="62">
                  <c:v>11.909540786136496</c:v>
                </c:pt>
                <c:pt idx="63">
                  <c:v>11.326157014421755</c:v>
                </c:pt>
                <c:pt idx="64">
                  <c:v>10.672662258177567</c:v>
                </c:pt>
                <c:pt idx="65">
                  <c:v>9.9547060078987872</c:v>
                </c:pt>
                <c:pt idx="66">
                  <c:v>9.1825607021848228</c:v>
                </c:pt>
                <c:pt idx="67">
                  <c:v>8.3709370648423036</c:v>
                </c:pt>
                <c:pt idx="68">
                  <c:v>7.5380952660151577</c:v>
                </c:pt>
                <c:pt idx="69">
                  <c:v>6.7043128673042691</c:v>
                </c:pt>
                <c:pt idx="70">
                  <c:v>5.8899586332103793</c:v>
                </c:pt>
                <c:pt idx="71">
                  <c:v>5.113548060505801</c:v>
                </c:pt>
                <c:pt idx="72">
                  <c:v>4.3901625438930338</c:v>
                </c:pt>
                <c:pt idx="73">
                  <c:v>3.7304965161168209</c:v>
                </c:pt>
                <c:pt idx="74">
                  <c:v>3.1406110611900919</c:v>
                </c:pt>
                <c:pt idx="75">
                  <c:v>12.683964790899816</c:v>
                </c:pt>
                <c:pt idx="76">
                  <c:v>12.212553075630407</c:v>
                </c:pt>
                <c:pt idx="77">
                  <c:v>11.670377128416446</c:v>
                </c:pt>
                <c:pt idx="78">
                  <c:v>11.056794529234148</c:v>
                </c:pt>
                <c:pt idx="79">
                  <c:v>10.374951753980362</c:v>
                </c:pt>
                <c:pt idx="80">
                  <c:v>9.6324431800662129</c:v>
                </c:pt>
                <c:pt idx="81">
                  <c:v>8.8414898601155656</c:v>
                </c:pt>
                <c:pt idx="82">
                  <c:v>8.0184603686702793</c:v>
                </c:pt>
                <c:pt idx="83">
                  <c:v>7.1826898092856775</c:v>
                </c:pt>
                <c:pt idx="84">
                  <c:v>6.3547402181714467</c:v>
                </c:pt>
                <c:pt idx="85">
                  <c:v>5.5544172212633773</c:v>
                </c:pt>
                <c:pt idx="86">
                  <c:v>4.7989378149166351</c:v>
                </c:pt>
                <c:pt idx="87">
                  <c:v>4.1015941914933034</c:v>
                </c:pt>
                <c:pt idx="88">
                  <c:v>3.4711027516513022</c:v>
                </c:pt>
                <c:pt idx="89">
                  <c:v>2.9116367385893978</c:v>
                </c:pt>
                <c:pt idx="90">
                  <c:v>12.466295229202256</c:v>
                </c:pt>
                <c:pt idx="91">
                  <c:v>11.961193031720541</c:v>
                </c:pt>
                <c:pt idx="92">
                  <c:v>11.38459968419704</c:v>
                </c:pt>
                <c:pt idx="93">
                  <c:v>10.737588345917187</c:v>
                </c:pt>
                <c:pt idx="94">
                  <c:v>10.025383177696218</c:v>
                </c:pt>
                <c:pt idx="95">
                  <c:v>9.257815129665973</c:v>
                </c:pt>
                <c:pt idx="96">
                  <c:v>8.4492005989081775</c:v>
                </c:pt>
                <c:pt idx="97">
                  <c:v>7.6175198569616844</c:v>
                </c:pt>
                <c:pt idx="98">
                  <c:v>6.7829380938113442</c:v>
                </c:pt>
                <c:pt idx="99">
                  <c:v>5.965901700491731</c:v>
                </c:pt>
                <c:pt idx="100">
                  <c:v>5.1851782068116563</c:v>
                </c:pt>
                <c:pt idx="101">
                  <c:v>4.4562269789973694</c:v>
                </c:pt>
                <c:pt idx="102">
                  <c:v>3.7901802992623943</c:v>
                </c:pt>
                <c:pt idx="103">
                  <c:v>3.1935317195219377</c:v>
                </c:pt>
                <c:pt idx="104">
                  <c:v>2.6684490653805009</c:v>
                </c:pt>
                <c:pt idx="105">
                  <c:v>12.204493536800637</c:v>
                </c:pt>
                <c:pt idx="106">
                  <c:v>11.661178537307874</c:v>
                </c:pt>
                <c:pt idx="107">
                  <c:v>11.046475069805222</c:v>
                </c:pt>
                <c:pt idx="108">
                  <c:v>10.363596141287701</c:v>
                </c:pt>
                <c:pt idx="109">
                  <c:v>9.6202098408271493</c:v>
                </c:pt>
                <c:pt idx="110">
                  <c:v>8.8286087955368817</c:v>
                </c:pt>
                <c:pt idx="111">
                  <c:v>8.0052197496564759</c:v>
                </c:pt>
                <c:pt idx="112">
                  <c:v>7.1694120524699487</c:v>
                </c:pt>
                <c:pt idx="113">
                  <c:v>6.3417513567912511</c:v>
                </c:pt>
                <c:pt idx="114">
                  <c:v>5.5420155469566028</c:v>
                </c:pt>
                <c:pt idx="115">
                  <c:v>4.7873680101125702</c:v>
                </c:pt>
                <c:pt idx="116">
                  <c:v>4.0910313780592231</c:v>
                </c:pt>
                <c:pt idx="117">
                  <c:v>3.4616479051086091</c:v>
                </c:pt>
                <c:pt idx="118">
                  <c:v>2.9033220394987054</c:v>
                </c:pt>
                <c:pt idx="119">
                  <c:v>2.4161906941864748</c:v>
                </c:pt>
                <c:pt idx="120">
                  <c:v>11.892309103434544</c:v>
                </c:pt>
                <c:pt idx="121">
                  <c:v>11.306681262915706</c:v>
                </c:pt>
                <c:pt idx="122">
                  <c:v>10.651052405908873</c:v>
                </c:pt>
                <c:pt idx="123">
                  <c:v>9.9312136134020434</c:v>
                </c:pt>
                <c:pt idx="124">
                  <c:v>9.1575830731469257</c:v>
                </c:pt>
                <c:pt idx="125">
                  <c:v>8.345000229855275</c:v>
                </c:pt>
                <c:pt idx="126">
                  <c:v>7.5118148003592626</c:v>
                </c:pt>
                <c:pt idx="127">
                  <c:v>6.6783376481125929</c:v>
                </c:pt>
                <c:pt idx="128">
                  <c:v>5.8649079236826571</c:v>
                </c:pt>
                <c:pt idx="129">
                  <c:v>5.0899545347029793</c:v>
                </c:pt>
                <c:pt idx="130">
                  <c:v>4.3684318905753869</c:v>
                </c:pt>
                <c:pt idx="131">
                  <c:v>3.7108890606599685</c:v>
                </c:pt>
                <c:pt idx="132">
                  <c:v>3.1232447803852406</c:v>
                </c:pt>
                <c:pt idx="133">
                  <c:v>2.6071667571879411</c:v>
                </c:pt>
                <c:pt idx="134">
                  <c:v>2.1608493330630703</c:v>
                </c:pt>
                <c:pt idx="135">
                  <c:v>11.52384194252971</c:v>
                </c:pt>
                <c:pt idx="136">
                  <c:v>10.892759387324176</c:v>
                </c:pt>
                <c:pt idx="137">
                  <c:v>10.194879033839154</c:v>
                </c:pt>
                <c:pt idx="138">
                  <c:v>9.4389568742531242</c:v>
                </c:pt>
                <c:pt idx="139">
                  <c:v>8.6383221720396577</c:v>
                </c:pt>
                <c:pt idx="140">
                  <c:v>7.8102204056089004</c:v>
                </c:pt>
                <c:pt idx="141">
                  <c:v>6.9744718194559026</c:v>
                </c:pt>
                <c:pt idx="142">
                  <c:v>6.1516363100733695</c:v>
                </c:pt>
                <c:pt idx="143">
                  <c:v>5.3610305143447556</c:v>
                </c:pt>
                <c:pt idx="144">
                  <c:v>4.6189918265080525</c:v>
                </c:pt>
                <c:pt idx="145">
                  <c:v>3.9377030364118033</c:v>
                </c:pt>
                <c:pt idx="146">
                  <c:v>3.3247191869658712</c:v>
                </c:pt>
                <c:pt idx="147">
                  <c:v>2.7831513034222577</c:v>
                </c:pt>
                <c:pt idx="148">
                  <c:v>2.3123285108568972</c:v>
                </c:pt>
                <c:pt idx="149">
                  <c:v>1.9087103467351616</c:v>
                </c:pt>
                <c:pt idx="150">
                  <c:v>11.094169587183101</c:v>
                </c:pt>
                <c:pt idx="151">
                  <c:v>10.416110250520802</c:v>
                </c:pt>
                <c:pt idx="152">
                  <c:v>9.6768190558898297</c:v>
                </c:pt>
                <c:pt idx="153">
                  <c:v>8.888255822234882</c:v>
                </c:pt>
                <c:pt idx="154">
                  <c:v>8.0665750989739013</c:v>
                </c:pt>
                <c:pt idx="155">
                  <c:v>7.2309837223197952</c:v>
                </c:pt>
                <c:pt idx="156">
                  <c:v>6.4020262823569949</c:v>
                </c:pt>
                <c:pt idx="157">
                  <c:v>5.5996052962512781</c:v>
                </c:pt>
                <c:pt idx="158">
                  <c:v>4.8411297833285749</c:v>
                </c:pt>
                <c:pt idx="159">
                  <c:v>4.1401434501819043</c:v>
                </c:pt>
                <c:pt idx="160">
                  <c:v>3.5056323722059806</c:v>
                </c:pt>
                <c:pt idx="161">
                  <c:v>2.9420211593086147</c:v>
                </c:pt>
                <c:pt idx="162">
                  <c:v>2.4497116405218229</c:v>
                </c:pt>
                <c:pt idx="163">
                  <c:v>2.025942305053666</c:v>
                </c:pt>
                <c:pt idx="164">
                  <c:v>1.6657500232666673</c:v>
                </c:pt>
                <c:pt idx="165">
                  <c:v>10.60013046314416</c:v>
                </c:pt>
                <c:pt idx="166">
                  <c:v>9.8759179539123814</c:v>
                </c:pt>
                <c:pt idx="167">
                  <c:v>9.0988626421697276</c:v>
                </c:pt>
                <c:pt idx="168">
                  <c:v>8.2841022236973085</c:v>
                </c:pt>
                <c:pt idx="169">
                  <c:v>7.4501902843071397</c:v>
                </c:pt>
                <c:pt idx="170">
                  <c:v>6.6175081608643058</c:v>
                </c:pt>
                <c:pt idx="171">
                  <c:v>5.8063179473758808</c:v>
                </c:pt>
                <c:pt idx="172">
                  <c:v>5.0348394030772763</c:v>
                </c:pt>
                <c:pt idx="173">
                  <c:v>4.3177255880968195</c:v>
                </c:pt>
                <c:pt idx="174">
                  <c:v>3.6651839155048727</c:v>
                </c:pt>
                <c:pt idx="175">
                  <c:v>3.0828008958460162</c:v>
                </c:pt>
                <c:pt idx="176">
                  <c:v>2.5719585308499187</c:v>
                </c:pt>
                <c:pt idx="177">
                  <c:v>2.1306321242543191</c:v>
                </c:pt>
                <c:pt idx="178">
                  <c:v>1.7543438509476841</c:v>
                </c:pt>
                <c:pt idx="179">
                  <c:v>1.437090424074561</c:v>
                </c:pt>
                <c:pt idx="180">
                  <c:v>10.041194644696187</c:v>
                </c:pt>
                <c:pt idx="181">
                  <c:v>9.2746730083234237</c:v>
                </c:pt>
                <c:pt idx="182">
                  <c:v>8.4667571234735401</c:v>
                </c:pt>
                <c:pt idx="183">
                  <c:v>7.6353624961761986</c:v>
                </c:pt>
                <c:pt idx="184">
                  <c:v>6.8006266603092422</c:v>
                </c:pt>
                <c:pt idx="185">
                  <c:v>5.9830109814379249</c:v>
                </c:pt>
                <c:pt idx="186">
                  <c:v>5.2013375835582716</c:v>
                </c:pt>
                <c:pt idx="187">
                  <c:v>4.4711495064407263</c:v>
                </c:pt>
                <c:pt idx="188">
                  <c:v>3.8036770556886084</c:v>
                </c:pt>
                <c:pt idx="189">
                  <c:v>3.2055113790051624</c:v>
                </c:pt>
                <c:pt idx="190">
                  <c:v>2.6789059499487342</c:v>
                </c:pt>
                <c:pt idx="191">
                  <c:v>2.2225100312459962</c:v>
                </c:pt>
                <c:pt idx="192">
                  <c:v>1.832305592457393</c:v>
                </c:pt>
                <c:pt idx="193">
                  <c:v>1.5025529564330569</c:v>
                </c:pt>
                <c:pt idx="194">
                  <c:v>1.2266164474059011</c:v>
                </c:pt>
                <c:pt idx="195">
                  <c:v>9.4202898550724612</c:v>
                </c:pt>
                <c:pt idx="196">
                  <c:v>8.6187845303867388</c:v>
                </c:pt>
                <c:pt idx="197">
                  <c:v>7.7902621722846428</c:v>
                </c:pt>
                <c:pt idx="198">
                  <c:v>6.9545834494288092</c:v>
                </c:pt>
                <c:pt idx="199">
                  <c:v>6.1323014556845381</c:v>
                </c:pt>
                <c:pt idx="200">
                  <c:v>5.3426801696343764</c:v>
                </c:pt>
                <c:pt idx="201">
                  <c:v>4.6019687659346449</c:v>
                </c:pt>
                <c:pt idx="202">
                  <c:v>3.9222421581367484</c:v>
                </c:pt>
                <c:pt idx="203">
                  <c:v>3.3109447545009361</c:v>
                </c:pt>
                <c:pt idx="204">
                  <c:v>2.7710880634394832</c:v>
                </c:pt>
                <c:pt idx="205">
                  <c:v>2.3019214792049163</c:v>
                </c:pt>
                <c:pt idx="206">
                  <c:v>1.8998478579153575</c:v>
                </c:pt>
                <c:pt idx="207">
                  <c:v>1.5593794011995707</c:v>
                </c:pt>
                <c:pt idx="208">
                  <c:v>1.2739920129910025</c:v>
                </c:pt>
                <c:pt idx="209">
                  <c:v>1.0368053671498028</c:v>
                </c:pt>
                <c:pt idx="210">
                  <c:v>8.7443946188340789</c:v>
                </c:pt>
                <c:pt idx="211">
                  <c:v>7.9187817258883229</c:v>
                </c:pt>
                <c:pt idx="212">
                  <c:v>7.0828603859250832</c:v>
                </c:pt>
                <c:pt idx="213">
                  <c:v>6.257207320130358</c:v>
                </c:pt>
                <c:pt idx="214">
                  <c:v>5.4614080192549626</c:v>
                </c:pt>
                <c:pt idx="215">
                  <c:v>4.7122679913627294</c:v>
                </c:pt>
                <c:pt idx="216">
                  <c:v>4.0225523203255422</c:v>
                </c:pt>
                <c:pt idx="217">
                  <c:v>3.4004200927141537</c:v>
                </c:pt>
                <c:pt idx="218">
                  <c:v>2.8495307629882891</c:v>
                </c:pt>
                <c:pt idx="219">
                  <c:v>2.3696567407990226</c:v>
                </c:pt>
                <c:pt idx="220">
                  <c:v>1.9575758294372341</c:v>
                </c:pt>
                <c:pt idx="221">
                  <c:v>1.6080319225435848</c:v>
                </c:pt>
                <c:pt idx="222">
                  <c:v>1.3146113652489879</c:v>
                </c:pt>
                <c:pt idx="223">
                  <c:v>1.0704521395133142</c:v>
                </c:pt>
                <c:pt idx="224">
                  <c:v>0.86876127650614909</c:v>
                </c:pt>
                <c:pt idx="225">
                  <c:v>8.0246913580246897</c:v>
                </c:pt>
                <c:pt idx="226">
                  <c:v>7.1889400921658977</c:v>
                </c:pt>
                <c:pt idx="227">
                  <c:v>6.3608562691131487</c:v>
                </c:pt>
                <c:pt idx="228">
                  <c:v>5.5602584094453107</c:v>
                </c:pt>
                <c:pt idx="229">
                  <c:v>4.8043886242240506</c:v>
                </c:pt>
                <c:pt idx="230">
                  <c:v>4.1065717899412855</c:v>
                </c:pt>
                <c:pt idx="231">
                  <c:v>3.4755592107410234</c:v>
                </c:pt>
                <c:pt idx="232">
                  <c:v>2.9155565614121866</c:v>
                </c:pt>
                <c:pt idx="233">
                  <c:v>2.4267842732775669</c:v>
                </c:pt>
                <c:pt idx="234">
                  <c:v>2.0063470377961976</c:v>
                </c:pt>
                <c:pt idx="235">
                  <c:v>1.6491957503497627</c:v>
                </c:pt>
                <c:pt idx="236">
                  <c:v>1.3490205872072305</c:v>
                </c:pt>
                <c:pt idx="237">
                  <c:v>1.0989838272045407</c:v>
                </c:pt>
                <c:pt idx="238">
                  <c:v>0.89226147416016199</c:v>
                </c:pt>
                <c:pt idx="239">
                  <c:v>0.72240348328728088</c:v>
                </c:pt>
              </c:numCache>
            </c:numRef>
          </c:xVal>
          <c:yVal>
            <c:numRef>
              <c:f>Uncompetitive!$Y$21:$Y$260</c:f>
              <c:numCache>
                <c:formatCode>General</c:formatCode>
                <c:ptCount val="240"/>
                <c:pt idx="0">
                  <c:v>15.342821919364221</c:v>
                </c:pt>
                <c:pt idx="1">
                  <c:v>14.57720232346921</c:v>
                </c:pt>
                <c:pt idx="2">
                  <c:v>13.72132065834897</c:v>
                </c:pt>
                <c:pt idx="3">
                  <c:v>12.783138743334531</c:v>
                </c:pt>
                <c:pt idx="4">
                  <c:v>11.77662010379548</c:v>
                </c:pt>
                <c:pt idx="5">
                  <c:v>10.721393861968014</c:v>
                </c:pt>
                <c:pt idx="6">
                  <c:v>9.6415034363764676</c:v>
                </c:pt>
                <c:pt idx="7">
                  <c:v>8.5633465239775202</c:v>
                </c:pt>
                <c:pt idx="8">
                  <c:v>7.5131527424028475</c:v>
                </c:pt>
                <c:pt idx="9">
                  <c:v>6.51449496285721</c:v>
                </c:pt>
                <c:pt idx="10">
                  <c:v>5.5863191849353067</c:v>
                </c:pt>
                <c:pt idx="11">
                  <c:v>4.7418112182163448</c:v>
                </c:pt>
                <c:pt idx="12">
                  <c:v>3.9881743246072481</c:v>
                </c:pt>
                <c:pt idx="13">
                  <c:v>3.3271717844528546</c:v>
                </c:pt>
                <c:pt idx="14">
                  <c:v>2.7561617834858096</c:v>
                </c:pt>
                <c:pt idx="15">
                  <c:v>14.255997961799141</c:v>
                </c:pt>
                <c:pt idx="16">
                  <c:v>13.592658775086434</c:v>
                </c:pt>
                <c:pt idx="17">
                  <c:v>12.845522510258828</c:v>
                </c:pt>
                <c:pt idx="18">
                  <c:v>12.019678066948895</c:v>
                </c:pt>
                <c:pt idx="19">
                  <c:v>11.125591444036493</c:v>
                </c:pt>
                <c:pt idx="20">
                  <c:v>10.179121010528611</c:v>
                </c:pt>
                <c:pt idx="21">
                  <c:v>9.2007222831728654</c:v>
                </c:pt>
                <c:pt idx="22">
                  <c:v>8.2138470978193361</c:v>
                </c:pt>
                <c:pt idx="23">
                  <c:v>7.2427674324917106</c:v>
                </c:pt>
                <c:pt idx="24">
                  <c:v>6.3102352863181936</c:v>
                </c:pt>
                <c:pt idx="25">
                  <c:v>5.43544423968385</c:v>
                </c:pt>
                <c:pt idx="26">
                  <c:v>4.6326594021828589</c:v>
                </c:pt>
                <c:pt idx="27">
                  <c:v>3.9106777515451538</c:v>
                </c:pt>
                <c:pt idx="28">
                  <c:v>3.2730607759337236</c:v>
                </c:pt>
                <c:pt idx="29">
                  <c:v>2.718926174886366</c:v>
                </c:pt>
                <c:pt idx="30">
                  <c:v>14.007931542269505</c:v>
                </c:pt>
                <c:pt idx="31">
                  <c:v>13.36695785144358</c:v>
                </c:pt>
                <c:pt idx="32">
                  <c:v>12.643767367279782</c:v>
                </c:pt>
                <c:pt idx="33">
                  <c:v>11.842852323545621</c:v>
                </c:pt>
                <c:pt idx="34">
                  <c:v>10.973927778423795</c:v>
                </c:pt>
                <c:pt idx="35">
                  <c:v>10.05201683218014</c:v>
                </c:pt>
                <c:pt idx="36">
                  <c:v>9.0967530903998064</c:v>
                </c:pt>
                <c:pt idx="37">
                  <c:v>8.1308848013539716</c:v>
                </c:pt>
                <c:pt idx="38">
                  <c:v>7.1781848332394373</c:v>
                </c:pt>
                <c:pt idx="39">
                  <c:v>6.2611562038928055</c:v>
                </c:pt>
                <c:pt idx="40">
                  <c:v>5.3989903446549192</c:v>
                </c:pt>
                <c:pt idx="41">
                  <c:v>4.6061521327514621</c:v>
                </c:pt>
                <c:pt idx="42">
                  <c:v>3.8917719213022712</c:v>
                </c:pt>
                <c:pt idx="43">
                  <c:v>3.2598069186509351</c:v>
                </c:pt>
                <c:pt idx="44">
                  <c:v>2.7097739470771263</c:v>
                </c:pt>
                <c:pt idx="45">
                  <c:v>13.709730414423543</c:v>
                </c:pt>
                <c:pt idx="46">
                  <c:v>13.095157716462653</c:v>
                </c:pt>
                <c:pt idx="47">
                  <c:v>12.400314137773778</c:v>
                </c:pt>
                <c:pt idx="48">
                  <c:v>11.629004319221716</c:v>
                </c:pt>
                <c:pt idx="49">
                  <c:v>10.790065542800852</c:v>
                </c:pt>
                <c:pt idx="50">
                  <c:v>9.8975317785239856</c:v>
                </c:pt>
                <c:pt idx="51">
                  <c:v>8.970049879445698</c:v>
                </c:pt>
                <c:pt idx="52">
                  <c:v>8.0295092643902084</c:v>
                </c:pt>
                <c:pt idx="53">
                  <c:v>7.0990583725638166</c:v>
                </c:pt>
                <c:pt idx="54">
                  <c:v>6.2008706071933721</c:v>
                </c:pt>
                <c:pt idx="55">
                  <c:v>5.354104874292541</c:v>
                </c:pt>
                <c:pt idx="56">
                  <c:v>4.5734415884695965</c:v>
                </c:pt>
                <c:pt idx="57">
                  <c:v>3.8683951479442089</c:v>
                </c:pt>
                <c:pt idx="58">
                  <c:v>3.2433897833440617</c:v>
                </c:pt>
                <c:pt idx="59">
                  <c:v>2.6984199453150373</c:v>
                </c:pt>
                <c:pt idx="60">
                  <c:v>13.354370286042544</c:v>
                </c:pt>
                <c:pt idx="61">
                  <c:v>12.770566134215708</c:v>
                </c:pt>
                <c:pt idx="62">
                  <c:v>12.108871737292473</c:v>
                </c:pt>
                <c:pt idx="63">
                  <c:v>11.372315009616569</c:v>
                </c:pt>
                <c:pt idx="64">
                  <c:v>10.568723962259009</c:v>
                </c:pt>
                <c:pt idx="65">
                  <c:v>9.7109770751795175</c:v>
                </c:pt>
                <c:pt idx="66">
                  <c:v>8.8165493527430918</c:v>
                </c:pt>
                <c:pt idx="67">
                  <c:v>7.9062901394336427</c:v>
                </c:pt>
                <c:pt idx="68">
                  <c:v>7.002570089026614</c:v>
                </c:pt>
                <c:pt idx="69">
                  <c:v>6.1271267411219696</c:v>
                </c:pt>
                <c:pt idx="70">
                  <c:v>5.2990367637696165</c:v>
                </c:pt>
                <c:pt idx="71">
                  <c:v>4.5332009854404181</c:v>
                </c:pt>
                <c:pt idx="72">
                  <c:v>3.839566162781523</c:v>
                </c:pt>
                <c:pt idx="73">
                  <c:v>3.2230994482605428</c:v>
                </c:pt>
                <c:pt idx="74">
                  <c:v>2.684360546372154</c:v>
                </c:pt>
                <c:pt idx="75">
                  <c:v>12.935263141724695</c:v>
                </c:pt>
                <c:pt idx="76">
                  <c:v>12.386775134250421</c:v>
                </c:pt>
                <c:pt idx="77">
                  <c:v>11.763283752946752</c:v>
                </c:pt>
                <c:pt idx="78">
                  <c:v>11.066960989420501</c:v>
                </c:pt>
                <c:pt idx="79">
                  <c:v>10.304497829070881</c:v>
                </c:pt>
                <c:pt idx="80">
                  <c:v>9.4874456374932326</c:v>
                </c:pt>
                <c:pt idx="81">
                  <c:v>8.6319068117512394</c:v>
                </c:pt>
                <c:pt idx="82">
                  <c:v>7.7574842794941787</c:v>
                </c:pt>
                <c:pt idx="83">
                  <c:v>6.8855865414100759</c:v>
                </c:pt>
                <c:pt idx="84">
                  <c:v>6.0373773385620781</c:v>
                </c:pt>
                <c:pt idx="85">
                  <c:v>5.2317743697770167</c:v>
                </c:pt>
                <c:pt idx="86">
                  <c:v>4.483885212684366</c:v>
                </c:pt>
                <c:pt idx="87">
                  <c:v>3.8041286095304723</c:v>
                </c:pt>
                <c:pt idx="88">
                  <c:v>3.1980907623140933</c:v>
                </c:pt>
                <c:pt idx="89">
                  <c:v>2.666990987965399</c:v>
                </c:pt>
                <c:pt idx="90">
                  <c:v>12.446975754152355</c:v>
                </c:pt>
                <c:pt idx="91">
                  <c:v>11.938301225850228</c:v>
                </c:pt>
                <c:pt idx="92">
                  <c:v>11.358083213923566</c:v>
                </c:pt>
                <c:pt idx="93">
                  <c:v>10.707579197779468</c:v>
                </c:pt>
                <c:pt idx="94">
                  <c:v>9.9922311119555616</c:v>
                </c:pt>
                <c:pt idx="95">
                  <c:v>9.222097879296026</c:v>
                </c:pt>
                <c:pt idx="96">
                  <c:v>8.4117018951442954</c:v>
                </c:pt>
                <c:pt idx="97">
                  <c:v>7.5791728783962009</c:v>
                </c:pt>
                <c:pt idx="98">
                  <c:v>6.7447411556950296</c:v>
                </c:pt>
                <c:pt idx="99">
                  <c:v>5.9288215235558086</c:v>
                </c:pt>
                <c:pt idx="100">
                  <c:v>5.1500601381300228</c:v>
                </c:pt>
                <c:pt idx="101">
                  <c:v>4.4237291490796924</c:v>
                </c:pt>
                <c:pt idx="102">
                  <c:v>3.7607410703226485</c:v>
                </c:pt>
                <c:pt idx="103">
                  <c:v>3.1673704209911655</c:v>
                </c:pt>
                <c:pt idx="104">
                  <c:v>2.6455926071792462</c:v>
                </c:pt>
                <c:pt idx="105">
                  <c:v>11.886121008484265</c:v>
                </c:pt>
                <c:pt idx="106">
                  <c:v>11.421399179715316</c:v>
                </c:pt>
                <c:pt idx="107">
                  <c:v>10.889217861394698</c:v>
                </c:pt>
                <c:pt idx="108">
                  <c:v>10.289894443965339</c:v>
                </c:pt>
                <c:pt idx="109">
                  <c:v>9.6275407839587963</c:v>
                </c:pt>
                <c:pt idx="110">
                  <c:v>8.9105806019761378</c:v>
                </c:pt>
                <c:pt idx="111">
                  <c:v>8.1517568762899799</c:v>
                </c:pt>
                <c:pt idx="112">
                  <c:v>7.3674890314742161</c:v>
                </c:pt>
                <c:pt idx="113">
                  <c:v>6.5765852405591598</c:v>
                </c:pt>
                <c:pt idx="114">
                  <c:v>5.798495803774987</c:v>
                </c:pt>
                <c:pt idx="115">
                  <c:v>5.0514381511006263</c:v>
                </c:pt>
                <c:pt idx="116">
                  <c:v>4.3507664803486366</c:v>
                </c:pt>
                <c:pt idx="117">
                  <c:v>3.7078788528418514</c:v>
                </c:pt>
                <c:pt idx="118">
                  <c:v>3.1297901006890938</c:v>
                </c:pt>
                <c:pt idx="119">
                  <c:v>2.6193227092923697</c:v>
                </c:pt>
                <c:pt idx="120">
                  <c:v>11.252339732656607</c:v>
                </c:pt>
                <c:pt idx="121">
                  <c:v>10.834985534400495</c:v>
                </c:pt>
                <c:pt idx="122">
                  <c:v>10.354900789823335</c:v>
                </c:pt>
                <c:pt idx="123">
                  <c:v>9.8114825412716211</c:v>
                </c:pt>
                <c:pt idx="124">
                  <c:v>9.2074795987647082</c:v>
                </c:pt>
                <c:pt idx="125">
                  <c:v>8.5495805754696139</c:v>
                </c:pt>
                <c:pt idx="126">
                  <c:v>7.8485782155314432</c:v>
                </c:pt>
                <c:pt idx="127">
                  <c:v>7.1189515150882787</c:v>
                </c:pt>
                <c:pt idx="128">
                  <c:v>6.3778250180161153</c:v>
                </c:pt>
                <c:pt idx="129">
                  <c:v>5.6434303905312246</c:v>
                </c:pt>
                <c:pt idx="130">
                  <c:v>4.933348123603829</c:v>
                </c:pt>
                <c:pt idx="131">
                  <c:v>4.262879359531504</c:v>
                </c:pt>
                <c:pt idx="132">
                  <c:v>3.6438548206119772</c:v>
                </c:pt>
                <c:pt idx="133">
                  <c:v>3.0840504226182754</c:v>
                </c:pt>
                <c:pt idx="134">
                  <c:v>2.5872099881126287</c:v>
                </c:pt>
                <c:pt idx="135">
                  <c:v>10.549219494222436</c:v>
                </c:pt>
                <c:pt idx="136">
                  <c:v>10.181541629670379</c:v>
                </c:pt>
                <c:pt idx="137">
                  <c:v>9.756481477455198</c:v>
                </c:pt>
                <c:pt idx="138">
                  <c:v>9.2725900537593375</c:v>
                </c:pt>
                <c:pt idx="139">
                  <c:v>8.7312840656595405</c:v>
                </c:pt>
                <c:pt idx="140">
                  <c:v>8.1374818451756958</c:v>
                </c:pt>
                <c:pt idx="141">
                  <c:v>7.4999091426865512</c:v>
                </c:pt>
                <c:pt idx="142">
                  <c:v>6.8309062159496259</c:v>
                </c:pt>
                <c:pt idx="143">
                  <c:v>6.1456544460752873</c:v>
                </c:pt>
                <c:pt idx="144">
                  <c:v>5.4608842814965062</c:v>
                </c:pt>
                <c:pt idx="145">
                  <c:v>4.7932794719373755</c:v>
                </c:pt>
                <c:pt idx="146">
                  <c:v>4.157890663645734</c:v>
                </c:pt>
                <c:pt idx="147">
                  <c:v>3.5668683205871838</c:v>
                </c:pt>
                <c:pt idx="148">
                  <c:v>3.0287221216957048</c:v>
                </c:pt>
                <c:pt idx="149">
                  <c:v>2.5481596545014931</c:v>
                </c:pt>
                <c:pt idx="150">
                  <c:v>9.7849355352761869</c:v>
                </c:pt>
                <c:pt idx="151">
                  <c:v>9.4678030022230075</c:v>
                </c:pt>
                <c:pt idx="152">
                  <c:v>9.099169668457618</c:v>
                </c:pt>
                <c:pt idx="153">
                  <c:v>8.676872082412002</c:v>
                </c:pt>
                <c:pt idx="154">
                  <c:v>8.2010999984661801</c:v>
                </c:pt>
                <c:pt idx="155">
                  <c:v>7.6750500409351243</c:v>
                </c:pt>
                <c:pt idx="156">
                  <c:v>7.1053449961588289</c:v>
                </c:pt>
                <c:pt idx="157">
                  <c:v>6.5020507066712732</c:v>
                </c:pt>
                <c:pt idx="158">
                  <c:v>5.8781769553481498</c:v>
                </c:pt>
                <c:pt idx="159">
                  <c:v>5.2486633864626686</c:v>
                </c:pt>
                <c:pt idx="160">
                  <c:v>4.6289952214168899</c:v>
                </c:pt>
                <c:pt idx="161">
                  <c:v>4.0337099424927656</c:v>
                </c:pt>
                <c:pt idx="162">
                  <c:v>3.4750921671777379</c:v>
                </c:pt>
                <c:pt idx="163">
                  <c:v>2.9622921953229926</c:v>
                </c:pt>
                <c:pt idx="164">
                  <c:v>2.5009737573260562</c:v>
                </c:pt>
                <c:pt idx="165">
                  <c:v>8.972381656594191</c:v>
                </c:pt>
                <c:pt idx="166">
                  <c:v>8.7050128306047672</c:v>
                </c:pt>
                <c:pt idx="167">
                  <c:v>8.392405260560313</c:v>
                </c:pt>
                <c:pt idx="168">
                  <c:v>8.0318628389309747</c:v>
                </c:pt>
                <c:pt idx="169">
                  <c:v>7.6225277710643669</c:v>
                </c:pt>
                <c:pt idx="170">
                  <c:v>7.1660175066872167</c:v>
                </c:pt>
                <c:pt idx="171">
                  <c:v>6.66691851589301</c:v>
                </c:pt>
                <c:pt idx="172">
                  <c:v>6.1329809745556556</c:v>
                </c:pt>
                <c:pt idx="173">
                  <c:v>5.5748822592951184</c:v>
                </c:pt>
                <c:pt idx="174">
                  <c:v>5.0055082956730672</c:v>
                </c:pt>
                <c:pt idx="175">
                  <c:v>4.4388255442677318</c:v>
                </c:pt>
                <c:pt idx="176">
                  <c:v>3.8885396804497336</c:v>
                </c:pt>
                <c:pt idx="177">
                  <c:v>3.3668065077480196</c:v>
                </c:pt>
                <c:pt idx="178">
                  <c:v>2.8832433282134056</c:v>
                </c:pt>
                <c:pt idx="179">
                  <c:v>2.4443932712151621</c:v>
                </c:pt>
                <c:pt idx="180">
                  <c:v>8.1286178038542491</c:v>
                </c:pt>
                <c:pt idx="181">
                  <c:v>7.908554597709716</c:v>
                </c:pt>
                <c:pt idx="182">
                  <c:v>7.6496831272468233</c:v>
                </c:pt>
                <c:pt idx="183">
                  <c:v>7.3489891744970883</c:v>
                </c:pt>
                <c:pt idx="184">
                  <c:v>7.0048077091850818</c:v>
                </c:pt>
                <c:pt idx="185">
                  <c:v>6.617409258673784</c:v>
                </c:pt>
                <c:pt idx="186">
                  <c:v>6.1895225244937837</c:v>
                </c:pt>
                <c:pt idx="187">
                  <c:v>5.7266597830938624</c:v>
                </c:pt>
                <c:pt idx="188">
                  <c:v>5.2371100804958939</c:v>
                </c:pt>
                <c:pt idx="189">
                  <c:v>4.7315120518153915</c:v>
                </c:pt>
                <c:pt idx="190">
                  <c:v>4.2220131376591166</c:v>
                </c:pt>
                <c:pt idx="191">
                  <c:v>3.7211383794914998</c:v>
                </c:pt>
                <c:pt idx="192">
                  <c:v>3.2405836894499842</c:v>
                </c:pt>
                <c:pt idx="193">
                  <c:v>2.7901734862692917</c:v>
                </c:pt>
                <c:pt idx="194">
                  <c:v>2.3771687729827202</c:v>
                </c:pt>
                <c:pt idx="195">
                  <c:v>7.2736044988394077</c:v>
                </c:pt>
                <c:pt idx="196">
                  <c:v>7.0968982625576089</c:v>
                </c:pt>
                <c:pt idx="197">
                  <c:v>6.8877334905018675</c:v>
                </c:pt>
                <c:pt idx="198">
                  <c:v>6.6429995525595267</c:v>
                </c:pt>
                <c:pt idx="199">
                  <c:v>6.3604991470065961</c:v>
                </c:pt>
                <c:pt idx="200">
                  <c:v>6.0394565031740051</c:v>
                </c:pt>
                <c:pt idx="201">
                  <c:v>5.6810233973355739</c:v>
                </c:pt>
                <c:pt idx="202">
                  <c:v>5.2886789803131498</c:v>
                </c:pt>
                <c:pt idx="203">
                  <c:v>4.8684004489667139</c:v>
                </c:pt>
                <c:pt idx="204">
                  <c:v>4.428497921027243</c:v>
                </c:pt>
                <c:pt idx="205">
                  <c:v>3.9790684132778047</c:v>
                </c:pt>
                <c:pt idx="206">
                  <c:v>3.531120343201446</c:v>
                </c:pt>
                <c:pt idx="207">
                  <c:v>3.0955185248066859</c:v>
                </c:pt>
                <c:pt idx="208">
                  <c:v>2.6819579399397262</c:v>
                </c:pt>
                <c:pt idx="209">
                  <c:v>2.2981650216949867</c:v>
                </c:pt>
                <c:pt idx="210">
                  <c:v>6.4283874882599656</c:v>
                </c:pt>
                <c:pt idx="211">
                  <c:v>6.2899720982392342</c:v>
                </c:pt>
                <c:pt idx="212">
                  <c:v>6.1251153909187082</c:v>
                </c:pt>
                <c:pt idx="213">
                  <c:v>5.9308112664612311</c:v>
                </c:pt>
                <c:pt idx="214">
                  <c:v>5.7046056492385198</c:v>
                </c:pt>
                <c:pt idx="215">
                  <c:v>5.4450096767454612</c:v>
                </c:pt>
                <c:pt idx="216">
                  <c:v>5.1519513350945125</c:v>
                </c:pt>
                <c:pt idx="217">
                  <c:v>4.8271931390269822</c:v>
                </c:pt>
                <c:pt idx="218">
                  <c:v>4.4746159976277431</c:v>
                </c:pt>
                <c:pt idx="219">
                  <c:v>4.1002630877608155</c:v>
                </c:pt>
                <c:pt idx="220">
                  <c:v>3.7120669131365251</c:v>
                </c:pt>
                <c:pt idx="221">
                  <c:v>3.3192505448479368</c:v>
                </c:pt>
                <c:pt idx="222">
                  <c:v>2.9314832238874562</c:v>
                </c:pt>
                <c:pt idx="223">
                  <c:v>2.5579469988098609</c:v>
                </c:pt>
                <c:pt idx="224">
                  <c:v>2.2065004061626459</c:v>
                </c:pt>
                <c:pt idx="225">
                  <c:v>5.6130662958090687</c:v>
                </c:pt>
                <c:pt idx="226">
                  <c:v>5.5072461694184067</c:v>
                </c:pt>
                <c:pt idx="227">
                  <c:v>5.3804526858633182</c:v>
                </c:pt>
                <c:pt idx="228">
                  <c:v>5.2299413278834068</c:v>
                </c:pt>
                <c:pt idx="229">
                  <c:v>5.0532437021850978</c:v>
                </c:pt>
                <c:pt idx="230">
                  <c:v>4.8484815627394502</c:v>
                </c:pt>
                <c:pt idx="231">
                  <c:v>4.61473963000432</c:v>
                </c:pt>
                <c:pt idx="232">
                  <c:v>4.3524536651443908</c:v>
                </c:pt>
                <c:pt idx="233">
                  <c:v>4.0637422121398075</c:v>
                </c:pt>
                <c:pt idx="234">
                  <c:v>3.7525912617069492</c:v>
                </c:pt>
                <c:pt idx="235">
                  <c:v>3.4248049336942237</c:v>
                </c:pt>
                <c:pt idx="236">
                  <c:v>3.0876723044644958</c:v>
                </c:pt>
                <c:pt idx="237">
                  <c:v>2.7493677849369136</c:v>
                </c:pt>
                <c:pt idx="238">
                  <c:v>2.4181793796810975</c:v>
                </c:pt>
                <c:pt idx="239">
                  <c:v>2.1017141849266285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81-4D1C-9598-6B2193F0B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Uncompetitive!$AO$20:$AO$34</c:f>
              <c:numCache>
                <c:formatCode>General</c:formatCode>
                <c:ptCount val="15"/>
                <c:pt idx="0">
                  <c:v>15.342821919364221</c:v>
                </c:pt>
                <c:pt idx="1">
                  <c:v>14.57720232346921</c:v>
                </c:pt>
                <c:pt idx="2">
                  <c:v>13.72132065834897</c:v>
                </c:pt>
                <c:pt idx="3">
                  <c:v>12.783138743334531</c:v>
                </c:pt>
                <c:pt idx="4">
                  <c:v>11.77662010379548</c:v>
                </c:pt>
                <c:pt idx="5">
                  <c:v>10.721393861968014</c:v>
                </c:pt>
                <c:pt idx="6">
                  <c:v>9.6415034363764676</c:v>
                </c:pt>
                <c:pt idx="7">
                  <c:v>8.5633465239775202</c:v>
                </c:pt>
                <c:pt idx="8">
                  <c:v>7.5131527424028475</c:v>
                </c:pt>
                <c:pt idx="9">
                  <c:v>6.51449496285721</c:v>
                </c:pt>
                <c:pt idx="10">
                  <c:v>5.5863191849353067</c:v>
                </c:pt>
                <c:pt idx="11">
                  <c:v>4.7418112182163448</c:v>
                </c:pt>
                <c:pt idx="12">
                  <c:v>3.9881743246072481</c:v>
                </c:pt>
                <c:pt idx="13">
                  <c:v>3.3271717844528546</c:v>
                </c:pt>
                <c:pt idx="14">
                  <c:v>2.7561617834858096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B3-4058-A85D-55CCB5BD82DA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Uncompetitive!$AP$20:$AP$34</c:f>
              <c:numCache>
                <c:formatCode>General</c:formatCode>
                <c:ptCount val="15"/>
                <c:pt idx="0">
                  <c:v>14.255997961799141</c:v>
                </c:pt>
                <c:pt idx="1">
                  <c:v>13.592658775086434</c:v>
                </c:pt>
                <c:pt idx="2">
                  <c:v>12.845522510258828</c:v>
                </c:pt>
                <c:pt idx="3">
                  <c:v>12.019678066948895</c:v>
                </c:pt>
                <c:pt idx="4">
                  <c:v>11.125591444036493</c:v>
                </c:pt>
                <c:pt idx="5">
                  <c:v>10.179121010528611</c:v>
                </c:pt>
                <c:pt idx="6">
                  <c:v>9.2007222831728654</c:v>
                </c:pt>
                <c:pt idx="7">
                  <c:v>8.2138470978193361</c:v>
                </c:pt>
                <c:pt idx="8">
                  <c:v>7.2427674324917106</c:v>
                </c:pt>
                <c:pt idx="9">
                  <c:v>6.3102352863181936</c:v>
                </c:pt>
                <c:pt idx="10">
                  <c:v>5.43544423968385</c:v>
                </c:pt>
                <c:pt idx="11">
                  <c:v>4.6326594021828589</c:v>
                </c:pt>
                <c:pt idx="12">
                  <c:v>3.9106777515451538</c:v>
                </c:pt>
                <c:pt idx="13">
                  <c:v>3.2730607759337236</c:v>
                </c:pt>
                <c:pt idx="14">
                  <c:v>2.718926174886366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B3-4058-A85D-55CCB5BD82DA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Uncompetitive!$AQ$20:$AQ$34</c:f>
              <c:numCache>
                <c:formatCode>General</c:formatCode>
                <c:ptCount val="15"/>
                <c:pt idx="0">
                  <c:v>14.007931542269505</c:v>
                </c:pt>
                <c:pt idx="1">
                  <c:v>13.36695785144358</c:v>
                </c:pt>
                <c:pt idx="2">
                  <c:v>12.643767367279782</c:v>
                </c:pt>
                <c:pt idx="3">
                  <c:v>11.842852323545621</c:v>
                </c:pt>
                <c:pt idx="4">
                  <c:v>10.973927778423795</c:v>
                </c:pt>
                <c:pt idx="5">
                  <c:v>10.05201683218014</c:v>
                </c:pt>
                <c:pt idx="6">
                  <c:v>9.0967530903998064</c:v>
                </c:pt>
                <c:pt idx="7">
                  <c:v>8.1308848013539716</c:v>
                </c:pt>
                <c:pt idx="8">
                  <c:v>7.1781848332394373</c:v>
                </c:pt>
                <c:pt idx="9">
                  <c:v>6.2611562038928055</c:v>
                </c:pt>
                <c:pt idx="10">
                  <c:v>5.3989903446549192</c:v>
                </c:pt>
                <c:pt idx="11">
                  <c:v>4.6061521327514621</c:v>
                </c:pt>
                <c:pt idx="12">
                  <c:v>3.8917719213022712</c:v>
                </c:pt>
                <c:pt idx="13">
                  <c:v>3.2598069186509351</c:v>
                </c:pt>
                <c:pt idx="14">
                  <c:v>2.7097739470771263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B3-4058-A85D-55CCB5BD82DA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Uncompetitive!$AR$20:$AR$34</c:f>
              <c:numCache>
                <c:formatCode>General</c:formatCode>
                <c:ptCount val="15"/>
                <c:pt idx="0">
                  <c:v>13.709730414423543</c:v>
                </c:pt>
                <c:pt idx="1">
                  <c:v>13.095157716462653</c:v>
                </c:pt>
                <c:pt idx="2">
                  <c:v>12.400314137773778</c:v>
                </c:pt>
                <c:pt idx="3">
                  <c:v>11.629004319221716</c:v>
                </c:pt>
                <c:pt idx="4">
                  <c:v>10.790065542800852</c:v>
                </c:pt>
                <c:pt idx="5">
                  <c:v>9.8975317785239856</c:v>
                </c:pt>
                <c:pt idx="6">
                  <c:v>8.970049879445698</c:v>
                </c:pt>
                <c:pt idx="7">
                  <c:v>8.0295092643902084</c:v>
                </c:pt>
                <c:pt idx="8">
                  <c:v>7.0990583725638166</c:v>
                </c:pt>
                <c:pt idx="9">
                  <c:v>6.2008706071933721</c:v>
                </c:pt>
                <c:pt idx="10">
                  <c:v>5.354104874292541</c:v>
                </c:pt>
                <c:pt idx="11">
                  <c:v>4.5734415884695965</c:v>
                </c:pt>
                <c:pt idx="12">
                  <c:v>3.8683951479442089</c:v>
                </c:pt>
                <c:pt idx="13">
                  <c:v>3.2433897833440617</c:v>
                </c:pt>
                <c:pt idx="14">
                  <c:v>2.6984199453150373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B3-4058-A85D-55CCB5BD82DA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Uncompetitive!$AS$20:$AS$34</c:f>
              <c:numCache>
                <c:formatCode>General</c:formatCode>
                <c:ptCount val="15"/>
                <c:pt idx="0">
                  <c:v>13.354370286042544</c:v>
                </c:pt>
                <c:pt idx="1">
                  <c:v>12.770566134215708</c:v>
                </c:pt>
                <c:pt idx="2">
                  <c:v>12.108871737292473</c:v>
                </c:pt>
                <c:pt idx="3">
                  <c:v>11.372315009616569</c:v>
                </c:pt>
                <c:pt idx="4">
                  <c:v>10.568723962259009</c:v>
                </c:pt>
                <c:pt idx="5">
                  <c:v>9.7109770751795175</c:v>
                </c:pt>
                <c:pt idx="6">
                  <c:v>8.8165493527430918</c:v>
                </c:pt>
                <c:pt idx="7">
                  <c:v>7.9062901394336427</c:v>
                </c:pt>
                <c:pt idx="8">
                  <c:v>7.002570089026614</c:v>
                </c:pt>
                <c:pt idx="9">
                  <c:v>6.1271267411219696</c:v>
                </c:pt>
                <c:pt idx="10">
                  <c:v>5.2990367637696165</c:v>
                </c:pt>
                <c:pt idx="11">
                  <c:v>4.5332009854404181</c:v>
                </c:pt>
                <c:pt idx="12">
                  <c:v>3.839566162781523</c:v>
                </c:pt>
                <c:pt idx="13">
                  <c:v>3.2230994482605428</c:v>
                </c:pt>
                <c:pt idx="14">
                  <c:v>2.684360546372154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4B3-4058-A85D-55CCB5BD82DA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Uncompetitive!$AT$20:$AT$34</c:f>
              <c:numCache>
                <c:formatCode>General</c:formatCode>
                <c:ptCount val="15"/>
                <c:pt idx="0">
                  <c:v>12.935263141724695</c:v>
                </c:pt>
                <c:pt idx="1">
                  <c:v>12.386775134250421</c:v>
                </c:pt>
                <c:pt idx="2">
                  <c:v>11.763283752946752</c:v>
                </c:pt>
                <c:pt idx="3">
                  <c:v>11.066960989420501</c:v>
                </c:pt>
                <c:pt idx="4">
                  <c:v>10.304497829070881</c:v>
                </c:pt>
                <c:pt idx="5">
                  <c:v>9.4874456374932326</c:v>
                </c:pt>
                <c:pt idx="6">
                  <c:v>8.6319068117512394</c:v>
                </c:pt>
                <c:pt idx="7">
                  <c:v>7.7574842794941787</c:v>
                </c:pt>
                <c:pt idx="8">
                  <c:v>6.8855865414100759</c:v>
                </c:pt>
                <c:pt idx="9">
                  <c:v>6.0373773385620781</c:v>
                </c:pt>
                <c:pt idx="10">
                  <c:v>5.2317743697770167</c:v>
                </c:pt>
                <c:pt idx="11">
                  <c:v>4.483885212684366</c:v>
                </c:pt>
                <c:pt idx="12">
                  <c:v>3.8041286095304723</c:v>
                </c:pt>
                <c:pt idx="13">
                  <c:v>3.1980907623140933</c:v>
                </c:pt>
                <c:pt idx="14">
                  <c:v>2.666990987965399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4B3-4058-A85D-55CCB5BD82DA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Uncompetitive!$AU$20:$AU$34</c:f>
              <c:numCache>
                <c:formatCode>General</c:formatCode>
                <c:ptCount val="15"/>
                <c:pt idx="0">
                  <c:v>12.446975754152355</c:v>
                </c:pt>
                <c:pt idx="1">
                  <c:v>11.938301225850228</c:v>
                </c:pt>
                <c:pt idx="2">
                  <c:v>11.358083213923566</c:v>
                </c:pt>
                <c:pt idx="3">
                  <c:v>10.707579197779468</c:v>
                </c:pt>
                <c:pt idx="4">
                  <c:v>9.9922311119555616</c:v>
                </c:pt>
                <c:pt idx="5">
                  <c:v>9.222097879296026</c:v>
                </c:pt>
                <c:pt idx="6">
                  <c:v>8.4117018951442954</c:v>
                </c:pt>
                <c:pt idx="7">
                  <c:v>7.5791728783962009</c:v>
                </c:pt>
                <c:pt idx="8">
                  <c:v>6.7447411556950296</c:v>
                </c:pt>
                <c:pt idx="9">
                  <c:v>5.9288215235558086</c:v>
                </c:pt>
                <c:pt idx="10">
                  <c:v>5.1500601381300228</c:v>
                </c:pt>
                <c:pt idx="11">
                  <c:v>4.4237291490796924</c:v>
                </c:pt>
                <c:pt idx="12">
                  <c:v>3.7607410703226485</c:v>
                </c:pt>
                <c:pt idx="13">
                  <c:v>3.1673704209911655</c:v>
                </c:pt>
                <c:pt idx="14">
                  <c:v>2.6455926071792462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A4B3-4058-A85D-55CCB5BD82DA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Uncompetitive!$AV$20:$AV$34</c:f>
              <c:numCache>
                <c:formatCode>General</c:formatCode>
                <c:ptCount val="15"/>
                <c:pt idx="0">
                  <c:v>11.886121008484265</c:v>
                </c:pt>
                <c:pt idx="1">
                  <c:v>11.421399179715316</c:v>
                </c:pt>
                <c:pt idx="2">
                  <c:v>10.889217861394698</c:v>
                </c:pt>
                <c:pt idx="3">
                  <c:v>10.289894443965339</c:v>
                </c:pt>
                <c:pt idx="4">
                  <c:v>9.6275407839587963</c:v>
                </c:pt>
                <c:pt idx="5">
                  <c:v>8.9105806019761378</c:v>
                </c:pt>
                <c:pt idx="6">
                  <c:v>8.1517568762899799</c:v>
                </c:pt>
                <c:pt idx="7">
                  <c:v>7.3674890314742161</c:v>
                </c:pt>
                <c:pt idx="8">
                  <c:v>6.5765852405591598</c:v>
                </c:pt>
                <c:pt idx="9">
                  <c:v>5.798495803774987</c:v>
                </c:pt>
                <c:pt idx="10">
                  <c:v>5.0514381511006263</c:v>
                </c:pt>
                <c:pt idx="11">
                  <c:v>4.3507664803486366</c:v>
                </c:pt>
                <c:pt idx="12">
                  <c:v>3.7078788528418514</c:v>
                </c:pt>
                <c:pt idx="13">
                  <c:v>3.1297901006890938</c:v>
                </c:pt>
                <c:pt idx="14">
                  <c:v>2.6193227092923697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4B3-4058-A85D-55CCB5BD82DA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Uncompetitive!$AW$20:$AW$34</c:f>
              <c:numCache>
                <c:formatCode>General</c:formatCode>
                <c:ptCount val="15"/>
                <c:pt idx="0">
                  <c:v>11.252339732656607</c:v>
                </c:pt>
                <c:pt idx="1">
                  <c:v>10.834985534400495</c:v>
                </c:pt>
                <c:pt idx="2">
                  <c:v>10.354900789823335</c:v>
                </c:pt>
                <c:pt idx="3">
                  <c:v>9.8114825412716211</c:v>
                </c:pt>
                <c:pt idx="4">
                  <c:v>9.2074795987647082</c:v>
                </c:pt>
                <c:pt idx="5">
                  <c:v>8.5495805754696139</c:v>
                </c:pt>
                <c:pt idx="6">
                  <c:v>7.8485782155314432</c:v>
                </c:pt>
                <c:pt idx="7">
                  <c:v>7.1189515150882787</c:v>
                </c:pt>
                <c:pt idx="8">
                  <c:v>6.3778250180161153</c:v>
                </c:pt>
                <c:pt idx="9">
                  <c:v>5.6434303905312246</c:v>
                </c:pt>
                <c:pt idx="10">
                  <c:v>4.933348123603829</c:v>
                </c:pt>
                <c:pt idx="11">
                  <c:v>4.262879359531504</c:v>
                </c:pt>
                <c:pt idx="12">
                  <c:v>3.6438548206119772</c:v>
                </c:pt>
                <c:pt idx="13">
                  <c:v>3.0840504226182754</c:v>
                </c:pt>
                <c:pt idx="14">
                  <c:v>2.5872099881126287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A4B3-4058-A85D-55CCB5BD82DA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Uncompetitive!$AX$20:$AX$34</c:f>
              <c:numCache>
                <c:formatCode>General</c:formatCode>
                <c:ptCount val="15"/>
                <c:pt idx="0">
                  <c:v>10.549219494222436</c:v>
                </c:pt>
                <c:pt idx="1">
                  <c:v>10.181541629670379</c:v>
                </c:pt>
                <c:pt idx="2">
                  <c:v>9.756481477455198</c:v>
                </c:pt>
                <c:pt idx="3">
                  <c:v>9.2725900537593375</c:v>
                </c:pt>
                <c:pt idx="4">
                  <c:v>8.7312840656595405</c:v>
                </c:pt>
                <c:pt idx="5">
                  <c:v>8.1374818451756958</c:v>
                </c:pt>
                <c:pt idx="6">
                  <c:v>7.4999091426865512</c:v>
                </c:pt>
                <c:pt idx="7">
                  <c:v>6.8309062159496259</c:v>
                </c:pt>
                <c:pt idx="8">
                  <c:v>6.1456544460752873</c:v>
                </c:pt>
                <c:pt idx="9">
                  <c:v>5.4608842814965062</c:v>
                </c:pt>
                <c:pt idx="10">
                  <c:v>4.7932794719373755</c:v>
                </c:pt>
                <c:pt idx="11">
                  <c:v>4.157890663645734</c:v>
                </c:pt>
                <c:pt idx="12">
                  <c:v>3.5668683205871838</c:v>
                </c:pt>
                <c:pt idx="13">
                  <c:v>3.0287221216957048</c:v>
                </c:pt>
                <c:pt idx="14">
                  <c:v>2.5481596545014931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A4B3-4058-A85D-55CCB5BD82DA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Uncompetitive!$AY$20:$AY$34</c:f>
              <c:numCache>
                <c:formatCode>General</c:formatCode>
                <c:ptCount val="15"/>
                <c:pt idx="0">
                  <c:v>9.7849355352761869</c:v>
                </c:pt>
                <c:pt idx="1">
                  <c:v>9.4678030022230075</c:v>
                </c:pt>
                <c:pt idx="2">
                  <c:v>9.099169668457618</c:v>
                </c:pt>
                <c:pt idx="3">
                  <c:v>8.676872082412002</c:v>
                </c:pt>
                <c:pt idx="4">
                  <c:v>8.2010999984661801</c:v>
                </c:pt>
                <c:pt idx="5">
                  <c:v>7.6750500409351243</c:v>
                </c:pt>
                <c:pt idx="6">
                  <c:v>7.1053449961588289</c:v>
                </c:pt>
                <c:pt idx="7">
                  <c:v>6.5020507066712732</c:v>
                </c:pt>
                <c:pt idx="8">
                  <c:v>5.8781769553481498</c:v>
                </c:pt>
                <c:pt idx="9">
                  <c:v>5.2486633864626686</c:v>
                </c:pt>
                <c:pt idx="10">
                  <c:v>4.6289952214168899</c:v>
                </c:pt>
                <c:pt idx="11">
                  <c:v>4.0337099424927656</c:v>
                </c:pt>
                <c:pt idx="12">
                  <c:v>3.4750921671777379</c:v>
                </c:pt>
                <c:pt idx="13">
                  <c:v>2.9622921953229926</c:v>
                </c:pt>
                <c:pt idx="14">
                  <c:v>2.5009737573260562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A4B3-4058-A85D-55CCB5BD82DA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Uncompetitive!$AZ$20:$AZ$34</c:f>
              <c:numCache>
                <c:formatCode>General</c:formatCode>
                <c:ptCount val="15"/>
                <c:pt idx="0">
                  <c:v>8.972381656594191</c:v>
                </c:pt>
                <c:pt idx="1">
                  <c:v>8.7050128306047672</c:v>
                </c:pt>
                <c:pt idx="2">
                  <c:v>8.392405260560313</c:v>
                </c:pt>
                <c:pt idx="3">
                  <c:v>8.0318628389309747</c:v>
                </c:pt>
                <c:pt idx="4">
                  <c:v>7.6225277710643669</c:v>
                </c:pt>
                <c:pt idx="5">
                  <c:v>7.1660175066872167</c:v>
                </c:pt>
                <c:pt idx="6">
                  <c:v>6.66691851589301</c:v>
                </c:pt>
                <c:pt idx="7">
                  <c:v>6.1329809745556556</c:v>
                </c:pt>
                <c:pt idx="8">
                  <c:v>5.5748822592951184</c:v>
                </c:pt>
                <c:pt idx="9">
                  <c:v>5.0055082956730672</c:v>
                </c:pt>
                <c:pt idx="10">
                  <c:v>4.4388255442677318</c:v>
                </c:pt>
                <c:pt idx="11">
                  <c:v>3.8885396804497336</c:v>
                </c:pt>
                <c:pt idx="12">
                  <c:v>3.3668065077480196</c:v>
                </c:pt>
                <c:pt idx="13">
                  <c:v>2.8832433282134056</c:v>
                </c:pt>
                <c:pt idx="14">
                  <c:v>2.4443932712151621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A4B3-4058-A85D-55CCB5BD82DA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Uncompetitive!$BA$20:$BA$34</c:f>
              <c:numCache>
                <c:formatCode>General</c:formatCode>
                <c:ptCount val="15"/>
                <c:pt idx="0">
                  <c:v>8.1286178038542491</c:v>
                </c:pt>
                <c:pt idx="1">
                  <c:v>7.908554597709716</c:v>
                </c:pt>
                <c:pt idx="2">
                  <c:v>7.6496831272468233</c:v>
                </c:pt>
                <c:pt idx="3">
                  <c:v>7.3489891744970883</c:v>
                </c:pt>
                <c:pt idx="4">
                  <c:v>7.0048077091850818</c:v>
                </c:pt>
                <c:pt idx="5">
                  <c:v>6.617409258673784</c:v>
                </c:pt>
                <c:pt idx="6">
                  <c:v>6.1895225244937837</c:v>
                </c:pt>
                <c:pt idx="7">
                  <c:v>5.7266597830938624</c:v>
                </c:pt>
                <c:pt idx="8">
                  <c:v>5.2371100804958939</c:v>
                </c:pt>
                <c:pt idx="9">
                  <c:v>4.7315120518153915</c:v>
                </c:pt>
                <c:pt idx="10">
                  <c:v>4.2220131376591166</c:v>
                </c:pt>
                <c:pt idx="11">
                  <c:v>3.7211383794914998</c:v>
                </c:pt>
                <c:pt idx="12">
                  <c:v>3.2405836894499842</c:v>
                </c:pt>
                <c:pt idx="13">
                  <c:v>2.7901734862692917</c:v>
                </c:pt>
                <c:pt idx="14">
                  <c:v>2.3771687729827202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A4B3-4058-A85D-55CCB5BD82DA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Uncompetitive!$BB$20:$BB$34</c:f>
              <c:numCache>
                <c:formatCode>General</c:formatCode>
                <c:ptCount val="15"/>
                <c:pt idx="0">
                  <c:v>7.2736044988394077</c:v>
                </c:pt>
                <c:pt idx="1">
                  <c:v>7.0968982625576089</c:v>
                </c:pt>
                <c:pt idx="2">
                  <c:v>6.8877334905018675</c:v>
                </c:pt>
                <c:pt idx="3">
                  <c:v>6.6429995525595267</c:v>
                </c:pt>
                <c:pt idx="4">
                  <c:v>6.3604991470065961</c:v>
                </c:pt>
                <c:pt idx="5">
                  <c:v>6.0394565031740051</c:v>
                </c:pt>
                <c:pt idx="6">
                  <c:v>5.6810233973355739</c:v>
                </c:pt>
                <c:pt idx="7">
                  <c:v>5.2886789803131498</c:v>
                </c:pt>
                <c:pt idx="8">
                  <c:v>4.8684004489667139</c:v>
                </c:pt>
                <c:pt idx="9">
                  <c:v>4.428497921027243</c:v>
                </c:pt>
                <c:pt idx="10">
                  <c:v>3.9790684132778047</c:v>
                </c:pt>
                <c:pt idx="11">
                  <c:v>3.531120343201446</c:v>
                </c:pt>
                <c:pt idx="12">
                  <c:v>3.0955185248066859</c:v>
                </c:pt>
                <c:pt idx="13">
                  <c:v>2.6819579399397262</c:v>
                </c:pt>
                <c:pt idx="14">
                  <c:v>2.2981650216949867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A4B3-4058-A85D-55CCB5BD82DA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Uncompetitive!$BC$20:$BC$34</c:f>
              <c:numCache>
                <c:formatCode>General</c:formatCode>
                <c:ptCount val="15"/>
                <c:pt idx="0">
                  <c:v>6.4283874882599656</c:v>
                </c:pt>
                <c:pt idx="1">
                  <c:v>6.2899720982392342</c:v>
                </c:pt>
                <c:pt idx="2">
                  <c:v>6.1251153909187082</c:v>
                </c:pt>
                <c:pt idx="3">
                  <c:v>5.9308112664612311</c:v>
                </c:pt>
                <c:pt idx="4">
                  <c:v>5.7046056492385198</c:v>
                </c:pt>
                <c:pt idx="5">
                  <c:v>5.4450096767454612</c:v>
                </c:pt>
                <c:pt idx="6">
                  <c:v>5.1519513350945125</c:v>
                </c:pt>
                <c:pt idx="7">
                  <c:v>4.8271931390269822</c:v>
                </c:pt>
                <c:pt idx="8">
                  <c:v>4.4746159976277431</c:v>
                </c:pt>
                <c:pt idx="9">
                  <c:v>4.1002630877608155</c:v>
                </c:pt>
                <c:pt idx="10">
                  <c:v>3.7120669131365251</c:v>
                </c:pt>
                <c:pt idx="11">
                  <c:v>3.3192505448479368</c:v>
                </c:pt>
                <c:pt idx="12">
                  <c:v>2.9314832238874562</c:v>
                </c:pt>
                <c:pt idx="13">
                  <c:v>2.5579469988098609</c:v>
                </c:pt>
                <c:pt idx="14">
                  <c:v>2.2065004061626459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A4B3-4058-A85D-55CCB5BD82DA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Uncompetitive!$BD$20:$BD$34</c:f>
              <c:numCache>
                <c:formatCode>General</c:formatCode>
                <c:ptCount val="15"/>
                <c:pt idx="0">
                  <c:v>5.6130662958090687</c:v>
                </c:pt>
                <c:pt idx="1">
                  <c:v>5.5072461694184067</c:v>
                </c:pt>
                <c:pt idx="2">
                  <c:v>5.3804526858633182</c:v>
                </c:pt>
                <c:pt idx="3">
                  <c:v>5.2299413278834068</c:v>
                </c:pt>
                <c:pt idx="4">
                  <c:v>5.0532437021850978</c:v>
                </c:pt>
                <c:pt idx="5">
                  <c:v>4.8484815627394502</c:v>
                </c:pt>
                <c:pt idx="6">
                  <c:v>4.61473963000432</c:v>
                </c:pt>
                <c:pt idx="7">
                  <c:v>4.3524536651443908</c:v>
                </c:pt>
                <c:pt idx="8">
                  <c:v>4.0637422121398075</c:v>
                </c:pt>
                <c:pt idx="9">
                  <c:v>3.7525912617069492</c:v>
                </c:pt>
                <c:pt idx="10">
                  <c:v>3.4248049336942237</c:v>
                </c:pt>
                <c:pt idx="11">
                  <c:v>3.0876723044644958</c:v>
                </c:pt>
                <c:pt idx="12">
                  <c:v>2.7493677849369136</c:v>
                </c:pt>
                <c:pt idx="13">
                  <c:v>2.4181793796810975</c:v>
                </c:pt>
                <c:pt idx="14">
                  <c:v>2.1017141849266285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A4B3-4058-A85D-55CCB5BD82DA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Uncompetitive!$BE$20:$BE$34</c:f>
              <c:numCache>
                <c:formatCode>General</c:formatCode>
                <c:ptCount val="15"/>
                <c:pt idx="0">
                  <c:v>13.636363636363631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12.056514913657766</c:v>
                </c:pt>
                <c:pt idx="5">
                  <c:v>11.492704826038159</c:v>
                </c:pt>
                <c:pt idx="6">
                  <c:v>10.858001237076961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8.5957025422089295</c:v>
                </c:pt>
                <c:pt idx="10">
                  <c:v>7.7666984258113709</c:v>
                </c:pt>
                <c:pt idx="11">
                  <c:v>6.931117387333301</c:v>
                </c:pt>
                <c:pt idx="12">
                  <c:v>6.109503010449167</c:v>
                </c:pt>
                <c:pt idx="13">
                  <c:v>5.3210558298418222</c:v>
                </c:pt>
                <c:pt idx="14">
                  <c:v>4.5819200275316785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A4B3-4058-A85D-55CCB5BD82DA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Uncompetitive!$BF$20:$BF$34</c:f>
              <c:numCache>
                <c:formatCode>General</c:formatCode>
                <c:ptCount val="15"/>
                <c:pt idx="0">
                  <c:v>13.229483335473507</c:v>
                </c:pt>
                <c:pt idx="1">
                  <c:v>12.850289150718007</c:v>
                </c:pt>
                <c:pt idx="2">
                  <c:v>12.405807501065595</c:v>
                </c:pt>
                <c:pt idx="3">
                  <c:v>11.891653528026701</c:v>
                </c:pt>
                <c:pt idx="4">
                  <c:v>11.305940522438981</c:v>
                </c:pt>
                <c:pt idx="5">
                  <c:v>10.650230757945636</c:v>
                </c:pt>
                <c:pt idx="6">
                  <c:v>9.9303206989454864</c:v>
                </c:pt>
                <c:pt idx="7">
                  <c:v>9.1566340626958276</c:v>
                </c:pt>
                <c:pt idx="8">
                  <c:v>8.344015162968498</c:v>
                </c:pt>
                <c:pt idx="9">
                  <c:v>7.5108170856996024</c:v>
                </c:pt>
                <c:pt idx="10">
                  <c:v>6.6773519204436456</c:v>
                </c:pt>
                <c:pt idx="11">
                  <c:v>5.8639576551556321</c:v>
                </c:pt>
                <c:pt idx="12">
                  <c:v>5.0890598792798167</c:v>
                </c:pt>
                <c:pt idx="13">
                  <c:v>4.3676081630361505</c:v>
                </c:pt>
                <c:pt idx="14">
                  <c:v>3.7101460529194172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A4B3-4058-A85D-55CCB5BD82DA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Uncompetitive!$BG$20:$BG$34</c:f>
              <c:numCache>
                <c:formatCode>General</c:formatCode>
                <c:ptCount val="15"/>
                <c:pt idx="0">
                  <c:v>13.131529059732367</c:v>
                </c:pt>
                <c:pt idx="1">
                  <c:v>12.734947730397778</c:v>
                </c:pt>
                <c:pt idx="2">
                  <c:v>12.271681079064933</c:v>
                </c:pt>
                <c:pt idx="3">
                  <c:v>11.737933957260276</c:v>
                </c:pt>
                <c:pt idx="4">
                  <c:v>11.132675258500237</c:v>
                </c:pt>
                <c:pt idx="5">
                  <c:v>10.45856419089974</c:v>
                </c:pt>
                <c:pt idx="6">
                  <c:v>9.722650938693647</c:v>
                </c:pt>
                <c:pt idx="7">
                  <c:v>8.9366229589646355</c:v>
                </c:pt>
                <c:pt idx="8">
                  <c:v>8.1164088418431639</c:v>
                </c:pt>
                <c:pt idx="9">
                  <c:v>7.2810763010472588</c:v>
                </c:pt>
                <c:pt idx="10">
                  <c:v>6.4511447347411348</c:v>
                </c:pt>
                <c:pt idx="11">
                  <c:v>5.6466104734594706</c:v>
                </c:pt>
                <c:pt idx="12">
                  <c:v>4.8850767168043854</c:v>
                </c:pt>
                <c:pt idx="13">
                  <c:v>4.1803454854312205</c:v>
                </c:pt>
                <c:pt idx="14">
                  <c:v>3.5416824728264564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A4B3-4058-A85D-55CCB5BD82DA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Uncompetitive!$BH$20:$BH$34</c:f>
              <c:numCache>
                <c:formatCode>General</c:formatCode>
                <c:ptCount val="15"/>
                <c:pt idx="0">
                  <c:v>13.011107350435086</c:v>
                </c:pt>
                <c:pt idx="1">
                  <c:v>12.593650372807305</c:v>
                </c:pt>
                <c:pt idx="2">
                  <c:v>12.108047127935007</c:v>
                </c:pt>
                <c:pt idx="3">
                  <c:v>11.551284297911911</c:v>
                </c:pt>
                <c:pt idx="4">
                  <c:v>10.923421383798091</c:v>
                </c:pt>
                <c:pt idx="5">
                  <c:v>10.228468766310893</c:v>
                </c:pt>
                <c:pt idx="6">
                  <c:v>9.4749670771940977</c:v>
                </c:pt>
                <c:pt idx="7">
                  <c:v>8.6760433268516675</c:v>
                </c:pt>
                <c:pt idx="8">
                  <c:v>7.8487868595730657</c:v>
                </c:pt>
                <c:pt idx="9">
                  <c:v>7.0129367668991893</c:v>
                </c:pt>
                <c:pt idx="10">
                  <c:v>6.1890628305458018</c:v>
                </c:pt>
                <c:pt idx="11">
                  <c:v>5.3965806179659337</c:v>
                </c:pt>
                <c:pt idx="12">
                  <c:v>4.651996122499888</c:v>
                </c:pt>
                <c:pt idx="13">
                  <c:v>3.9676998914714923</c:v>
                </c:pt>
                <c:pt idx="14">
                  <c:v>3.3514611398555374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A4B3-4058-A85D-55CCB5BD82DA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Uncompetitive!$BI$20:$BI$34</c:f>
              <c:numCache>
                <c:formatCode>General</c:formatCode>
                <c:ptCount val="15"/>
                <c:pt idx="0">
                  <c:v>12.863650909596135</c:v>
                </c:pt>
                <c:pt idx="1">
                  <c:v>12.421377597399996</c:v>
                </c:pt>
                <c:pt idx="2">
                  <c:v>11.909540786136496</c:v>
                </c:pt>
                <c:pt idx="3">
                  <c:v>11.326157014421755</c:v>
                </c:pt>
                <c:pt idx="4">
                  <c:v>10.672662258177567</c:v>
                </c:pt>
                <c:pt idx="5">
                  <c:v>9.9547060078987872</c:v>
                </c:pt>
                <c:pt idx="6">
                  <c:v>9.1825607021848228</c:v>
                </c:pt>
                <c:pt idx="7">
                  <c:v>8.3709370648423036</c:v>
                </c:pt>
                <c:pt idx="8">
                  <c:v>7.5380952660151577</c:v>
                </c:pt>
                <c:pt idx="9">
                  <c:v>6.7043128673042691</c:v>
                </c:pt>
                <c:pt idx="10">
                  <c:v>5.8899586332103793</c:v>
                </c:pt>
                <c:pt idx="11">
                  <c:v>5.113548060505801</c:v>
                </c:pt>
                <c:pt idx="12">
                  <c:v>4.3901625438930338</c:v>
                </c:pt>
                <c:pt idx="13">
                  <c:v>3.7304965161168209</c:v>
                </c:pt>
                <c:pt idx="14">
                  <c:v>3.1406110611900919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A4B3-4058-A85D-55CCB5BD82DA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Uncompetitive!$BJ$20:$BJ$34</c:f>
              <c:numCache>
                <c:formatCode>General</c:formatCode>
                <c:ptCount val="15"/>
                <c:pt idx="0">
                  <c:v>12.683964790899816</c:v>
                </c:pt>
                <c:pt idx="1">
                  <c:v>12.212553075630407</c:v>
                </c:pt>
                <c:pt idx="2">
                  <c:v>11.670377128416446</c:v>
                </c:pt>
                <c:pt idx="3">
                  <c:v>11.056794529234148</c:v>
                </c:pt>
                <c:pt idx="4">
                  <c:v>10.374951753980362</c:v>
                </c:pt>
                <c:pt idx="5">
                  <c:v>9.6324431800662129</c:v>
                </c:pt>
                <c:pt idx="6">
                  <c:v>8.8414898601155656</c:v>
                </c:pt>
                <c:pt idx="7">
                  <c:v>8.0184603686702793</c:v>
                </c:pt>
                <c:pt idx="8">
                  <c:v>7.1826898092856775</c:v>
                </c:pt>
                <c:pt idx="9">
                  <c:v>6.3547402181714467</c:v>
                </c:pt>
                <c:pt idx="10">
                  <c:v>5.5544172212633773</c:v>
                </c:pt>
                <c:pt idx="11">
                  <c:v>4.7989378149166351</c:v>
                </c:pt>
                <c:pt idx="12">
                  <c:v>4.1015941914933034</c:v>
                </c:pt>
                <c:pt idx="13">
                  <c:v>3.4711027516513022</c:v>
                </c:pt>
                <c:pt idx="14">
                  <c:v>2.9116367385893978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A4B3-4058-A85D-55CCB5BD82DA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Uncompetitive!$BK$20:$BK$34</c:f>
              <c:numCache>
                <c:formatCode>General</c:formatCode>
                <c:ptCount val="15"/>
                <c:pt idx="0">
                  <c:v>12.466295229202256</c:v>
                </c:pt>
                <c:pt idx="1">
                  <c:v>11.961193031720541</c:v>
                </c:pt>
                <c:pt idx="2">
                  <c:v>11.38459968419704</c:v>
                </c:pt>
                <c:pt idx="3">
                  <c:v>10.737588345917187</c:v>
                </c:pt>
                <c:pt idx="4">
                  <c:v>10.025383177696218</c:v>
                </c:pt>
                <c:pt idx="5">
                  <c:v>9.257815129665973</c:v>
                </c:pt>
                <c:pt idx="6">
                  <c:v>8.4492005989081775</c:v>
                </c:pt>
                <c:pt idx="7">
                  <c:v>7.6175198569616844</c:v>
                </c:pt>
                <c:pt idx="8">
                  <c:v>6.7829380938113442</c:v>
                </c:pt>
                <c:pt idx="9">
                  <c:v>5.965901700491731</c:v>
                </c:pt>
                <c:pt idx="10">
                  <c:v>5.1851782068116563</c:v>
                </c:pt>
                <c:pt idx="11">
                  <c:v>4.4562269789973694</c:v>
                </c:pt>
                <c:pt idx="12">
                  <c:v>3.7901802992623943</c:v>
                </c:pt>
                <c:pt idx="13">
                  <c:v>3.1935317195219377</c:v>
                </c:pt>
                <c:pt idx="14">
                  <c:v>2.6684490653805009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A4B3-4058-A85D-55CCB5BD82DA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Uncompetitive!$BL$20:$BL$34</c:f>
              <c:numCache>
                <c:formatCode>General</c:formatCode>
                <c:ptCount val="15"/>
                <c:pt idx="0">
                  <c:v>12.204493536800637</c:v>
                </c:pt>
                <c:pt idx="1">
                  <c:v>11.661178537307874</c:v>
                </c:pt>
                <c:pt idx="2">
                  <c:v>11.046475069805222</c:v>
                </c:pt>
                <c:pt idx="3">
                  <c:v>10.363596141287701</c:v>
                </c:pt>
                <c:pt idx="4">
                  <c:v>9.6202098408271493</c:v>
                </c:pt>
                <c:pt idx="5">
                  <c:v>8.8286087955368817</c:v>
                </c:pt>
                <c:pt idx="6">
                  <c:v>8.0052197496564759</c:v>
                </c:pt>
                <c:pt idx="7">
                  <c:v>7.1694120524699487</c:v>
                </c:pt>
                <c:pt idx="8">
                  <c:v>6.3417513567912511</c:v>
                </c:pt>
                <c:pt idx="9">
                  <c:v>5.5420155469566028</c:v>
                </c:pt>
                <c:pt idx="10">
                  <c:v>4.7873680101125702</c:v>
                </c:pt>
                <c:pt idx="11">
                  <c:v>4.0910313780592231</c:v>
                </c:pt>
                <c:pt idx="12">
                  <c:v>3.4616479051086091</c:v>
                </c:pt>
                <c:pt idx="13">
                  <c:v>2.9033220394987054</c:v>
                </c:pt>
                <c:pt idx="14">
                  <c:v>2.4161906941864748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A4B3-4058-A85D-55CCB5BD82DA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Uncompetitive!$BM$20:$BM$34</c:f>
              <c:numCache>
                <c:formatCode>General</c:formatCode>
                <c:ptCount val="15"/>
                <c:pt idx="0">
                  <c:v>11.892309103434544</c:v>
                </c:pt>
                <c:pt idx="1">
                  <c:v>11.306681262915706</c:v>
                </c:pt>
                <c:pt idx="2">
                  <c:v>10.651052405908873</c:v>
                </c:pt>
                <c:pt idx="3">
                  <c:v>9.9312136134020434</c:v>
                </c:pt>
                <c:pt idx="4">
                  <c:v>9.1575830731469257</c:v>
                </c:pt>
                <c:pt idx="5">
                  <c:v>8.345000229855275</c:v>
                </c:pt>
                <c:pt idx="6">
                  <c:v>7.5118148003592626</c:v>
                </c:pt>
                <c:pt idx="7">
                  <c:v>6.6783376481125929</c:v>
                </c:pt>
                <c:pt idx="8">
                  <c:v>5.8649079236826571</c:v>
                </c:pt>
                <c:pt idx="9">
                  <c:v>5.0899545347029793</c:v>
                </c:pt>
                <c:pt idx="10">
                  <c:v>4.3684318905753869</c:v>
                </c:pt>
                <c:pt idx="11">
                  <c:v>3.7108890606599685</c:v>
                </c:pt>
                <c:pt idx="12">
                  <c:v>3.1232447803852406</c:v>
                </c:pt>
                <c:pt idx="13">
                  <c:v>2.6071667571879411</c:v>
                </c:pt>
                <c:pt idx="14">
                  <c:v>2.1608493330630703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A4B3-4058-A85D-55CCB5BD82DA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Uncompetitive!$BN$20:$BN$34</c:f>
              <c:numCache>
                <c:formatCode>General</c:formatCode>
                <c:ptCount val="15"/>
                <c:pt idx="0">
                  <c:v>11.52384194252971</c:v>
                </c:pt>
                <c:pt idx="1">
                  <c:v>10.892759387324176</c:v>
                </c:pt>
                <c:pt idx="2">
                  <c:v>10.194879033839154</c:v>
                </c:pt>
                <c:pt idx="3">
                  <c:v>9.4389568742531242</c:v>
                </c:pt>
                <c:pt idx="4">
                  <c:v>8.6383221720396577</c:v>
                </c:pt>
                <c:pt idx="5">
                  <c:v>7.8102204056089004</c:v>
                </c:pt>
                <c:pt idx="6">
                  <c:v>6.9744718194559026</c:v>
                </c:pt>
                <c:pt idx="7">
                  <c:v>6.1516363100733695</c:v>
                </c:pt>
                <c:pt idx="8">
                  <c:v>5.3610305143447556</c:v>
                </c:pt>
                <c:pt idx="9">
                  <c:v>4.6189918265080525</c:v>
                </c:pt>
                <c:pt idx="10">
                  <c:v>3.9377030364118033</c:v>
                </c:pt>
                <c:pt idx="11">
                  <c:v>3.3247191869658712</c:v>
                </c:pt>
                <c:pt idx="12">
                  <c:v>2.7831513034222577</c:v>
                </c:pt>
                <c:pt idx="13">
                  <c:v>2.3123285108568972</c:v>
                </c:pt>
                <c:pt idx="14">
                  <c:v>1.9087103467351616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A4B3-4058-A85D-55CCB5BD82DA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Uncompetitive!$BO$20:$BO$34</c:f>
              <c:numCache>
                <c:formatCode>General</c:formatCode>
                <c:ptCount val="15"/>
                <c:pt idx="0">
                  <c:v>11.094169587183101</c:v>
                </c:pt>
                <c:pt idx="1">
                  <c:v>10.416110250520802</c:v>
                </c:pt>
                <c:pt idx="2">
                  <c:v>9.6768190558898297</c:v>
                </c:pt>
                <c:pt idx="3">
                  <c:v>8.888255822234882</c:v>
                </c:pt>
                <c:pt idx="4">
                  <c:v>8.0665750989739013</c:v>
                </c:pt>
                <c:pt idx="5">
                  <c:v>7.2309837223197952</c:v>
                </c:pt>
                <c:pt idx="6">
                  <c:v>6.4020262823569949</c:v>
                </c:pt>
                <c:pt idx="7">
                  <c:v>5.5996052962512781</c:v>
                </c:pt>
                <c:pt idx="8">
                  <c:v>4.8411297833285749</c:v>
                </c:pt>
                <c:pt idx="9">
                  <c:v>4.1401434501819043</c:v>
                </c:pt>
                <c:pt idx="10">
                  <c:v>3.5056323722059806</c:v>
                </c:pt>
                <c:pt idx="11">
                  <c:v>2.9420211593086147</c:v>
                </c:pt>
                <c:pt idx="12">
                  <c:v>2.4497116405218229</c:v>
                </c:pt>
                <c:pt idx="13">
                  <c:v>2.025942305053666</c:v>
                </c:pt>
                <c:pt idx="14">
                  <c:v>1.6657500232666673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A4B3-4058-A85D-55CCB5BD82DA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Uncompetitive!$BP$20:$BP$34</c:f>
              <c:numCache>
                <c:formatCode>General</c:formatCode>
                <c:ptCount val="15"/>
                <c:pt idx="0">
                  <c:v>10.60013046314416</c:v>
                </c:pt>
                <c:pt idx="1">
                  <c:v>9.8759179539123814</c:v>
                </c:pt>
                <c:pt idx="2">
                  <c:v>9.0988626421697276</c:v>
                </c:pt>
                <c:pt idx="3">
                  <c:v>8.2841022236973085</c:v>
                </c:pt>
                <c:pt idx="4">
                  <c:v>7.4501902843071397</c:v>
                </c:pt>
                <c:pt idx="5">
                  <c:v>6.6175081608643058</c:v>
                </c:pt>
                <c:pt idx="6">
                  <c:v>5.8063179473758808</c:v>
                </c:pt>
                <c:pt idx="7">
                  <c:v>5.0348394030772763</c:v>
                </c:pt>
                <c:pt idx="8">
                  <c:v>4.3177255880968195</c:v>
                </c:pt>
                <c:pt idx="9">
                  <c:v>3.6651839155048727</c:v>
                </c:pt>
                <c:pt idx="10">
                  <c:v>3.0828008958460162</c:v>
                </c:pt>
                <c:pt idx="11">
                  <c:v>2.5719585308499187</c:v>
                </c:pt>
                <c:pt idx="12">
                  <c:v>2.1306321242543191</c:v>
                </c:pt>
                <c:pt idx="13">
                  <c:v>1.7543438509476841</c:v>
                </c:pt>
                <c:pt idx="14">
                  <c:v>1.437090424074561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A4B3-4058-A85D-55CCB5BD82DA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Uncompetitive!$BQ$20:$BQ$34</c:f>
              <c:numCache>
                <c:formatCode>General</c:formatCode>
                <c:ptCount val="15"/>
                <c:pt idx="0">
                  <c:v>10.041194644696187</c:v>
                </c:pt>
                <c:pt idx="1">
                  <c:v>9.2746730083234237</c:v>
                </c:pt>
                <c:pt idx="2">
                  <c:v>8.4667571234735401</c:v>
                </c:pt>
                <c:pt idx="3">
                  <c:v>7.6353624961761986</c:v>
                </c:pt>
                <c:pt idx="4">
                  <c:v>6.8006266603092422</c:v>
                </c:pt>
                <c:pt idx="5">
                  <c:v>5.9830109814379249</c:v>
                </c:pt>
                <c:pt idx="6">
                  <c:v>5.2013375835582716</c:v>
                </c:pt>
                <c:pt idx="7">
                  <c:v>4.4711495064407263</c:v>
                </c:pt>
                <c:pt idx="8">
                  <c:v>3.8036770556886084</c:v>
                </c:pt>
                <c:pt idx="9">
                  <c:v>3.2055113790051624</c:v>
                </c:pt>
                <c:pt idx="10">
                  <c:v>2.6789059499487342</c:v>
                </c:pt>
                <c:pt idx="11">
                  <c:v>2.2225100312459962</c:v>
                </c:pt>
                <c:pt idx="12">
                  <c:v>1.832305592457393</c:v>
                </c:pt>
                <c:pt idx="13">
                  <c:v>1.5025529564330569</c:v>
                </c:pt>
                <c:pt idx="14">
                  <c:v>1.2266164474059011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A4B3-4058-A85D-55CCB5BD82DA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Uncompetitive!$BR$20:$BR$34</c:f>
              <c:numCache>
                <c:formatCode>General</c:formatCode>
                <c:ptCount val="15"/>
                <c:pt idx="0">
                  <c:v>9.4202898550724612</c:v>
                </c:pt>
                <c:pt idx="1">
                  <c:v>8.6187845303867388</c:v>
                </c:pt>
                <c:pt idx="2">
                  <c:v>7.7902621722846428</c:v>
                </c:pt>
                <c:pt idx="3">
                  <c:v>6.9545834494288092</c:v>
                </c:pt>
                <c:pt idx="4">
                  <c:v>6.1323014556845381</c:v>
                </c:pt>
                <c:pt idx="5">
                  <c:v>5.3426801696343764</c:v>
                </c:pt>
                <c:pt idx="6">
                  <c:v>4.6019687659346449</c:v>
                </c:pt>
                <c:pt idx="7">
                  <c:v>3.9222421581367484</c:v>
                </c:pt>
                <c:pt idx="8">
                  <c:v>3.3109447545009361</c:v>
                </c:pt>
                <c:pt idx="9">
                  <c:v>2.7710880634394832</c:v>
                </c:pt>
                <c:pt idx="10">
                  <c:v>2.3019214792049163</c:v>
                </c:pt>
                <c:pt idx="11">
                  <c:v>1.8998478579153575</c:v>
                </c:pt>
                <c:pt idx="12">
                  <c:v>1.5593794011995707</c:v>
                </c:pt>
                <c:pt idx="13">
                  <c:v>1.2739920129910025</c:v>
                </c:pt>
                <c:pt idx="14">
                  <c:v>1.0368053671498028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A4B3-4058-A85D-55CCB5BD82DA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Uncompetitive!$BS$20:$BS$34</c:f>
              <c:numCache>
                <c:formatCode>General</c:formatCode>
                <c:ptCount val="15"/>
                <c:pt idx="0">
                  <c:v>8.7443946188340789</c:v>
                </c:pt>
                <c:pt idx="1">
                  <c:v>7.9187817258883229</c:v>
                </c:pt>
                <c:pt idx="2">
                  <c:v>7.0828603859250832</c:v>
                </c:pt>
                <c:pt idx="3">
                  <c:v>6.257207320130358</c:v>
                </c:pt>
                <c:pt idx="4">
                  <c:v>5.4614080192549626</c:v>
                </c:pt>
                <c:pt idx="5">
                  <c:v>4.7122679913627294</c:v>
                </c:pt>
                <c:pt idx="6">
                  <c:v>4.0225523203255422</c:v>
                </c:pt>
                <c:pt idx="7">
                  <c:v>3.4004200927141537</c:v>
                </c:pt>
                <c:pt idx="8">
                  <c:v>2.8495307629882891</c:v>
                </c:pt>
                <c:pt idx="9">
                  <c:v>2.3696567407990226</c:v>
                </c:pt>
                <c:pt idx="10">
                  <c:v>1.9575758294372341</c:v>
                </c:pt>
                <c:pt idx="11">
                  <c:v>1.6080319225435848</c:v>
                </c:pt>
                <c:pt idx="12">
                  <c:v>1.3146113652489879</c:v>
                </c:pt>
                <c:pt idx="13">
                  <c:v>1.0704521395133142</c:v>
                </c:pt>
                <c:pt idx="14">
                  <c:v>0.86876127650614909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A4B3-4058-A85D-55CCB5BD82DA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Uncompetitive!$BT$20:$BT$34</c:f>
              <c:numCache>
                <c:formatCode>General</c:formatCode>
                <c:ptCount val="15"/>
                <c:pt idx="0">
                  <c:v>8.0246913580246897</c:v>
                </c:pt>
                <c:pt idx="1">
                  <c:v>7.1889400921658977</c:v>
                </c:pt>
                <c:pt idx="2">
                  <c:v>6.3608562691131487</c:v>
                </c:pt>
                <c:pt idx="3">
                  <c:v>5.5602584094453107</c:v>
                </c:pt>
                <c:pt idx="4">
                  <c:v>4.8043886242240506</c:v>
                </c:pt>
                <c:pt idx="5">
                  <c:v>4.1065717899412855</c:v>
                </c:pt>
                <c:pt idx="6">
                  <c:v>3.4755592107410234</c:v>
                </c:pt>
                <c:pt idx="7">
                  <c:v>2.9155565614121866</c:v>
                </c:pt>
                <c:pt idx="8">
                  <c:v>2.4267842732775669</c:v>
                </c:pt>
                <c:pt idx="9">
                  <c:v>2.0063470377961976</c:v>
                </c:pt>
                <c:pt idx="10">
                  <c:v>1.6491957503497627</c:v>
                </c:pt>
                <c:pt idx="11">
                  <c:v>1.3490205872072305</c:v>
                </c:pt>
                <c:pt idx="12">
                  <c:v>1.0989838272045407</c:v>
                </c:pt>
                <c:pt idx="13">
                  <c:v>0.89226147416016199</c:v>
                </c:pt>
                <c:pt idx="14">
                  <c:v>0.72240348328728088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A4B3-4058-A85D-55CCB5BD8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Uncompetitive!$AO$36:$AO$50</c:f>
              <c:numCache>
                <c:formatCode>General</c:formatCode>
                <c:ptCount val="15"/>
                <c:pt idx="0">
                  <c:v>6.5177058383105987E-2</c:v>
                </c:pt>
                <c:pt idx="1">
                  <c:v>6.8600268954901303E-2</c:v>
                </c:pt>
                <c:pt idx="2">
                  <c:v>7.2879282169645454E-2</c:v>
                </c:pt>
                <c:pt idx="3">
                  <c:v>7.822804868807566E-2</c:v>
                </c:pt>
                <c:pt idx="4">
                  <c:v>8.4914006836113415E-2</c:v>
                </c:pt>
                <c:pt idx="5">
                  <c:v>9.3271454521160591E-2</c:v>
                </c:pt>
                <c:pt idx="6">
                  <c:v>0.10371826412746957</c:v>
                </c:pt>
                <c:pt idx="7">
                  <c:v>0.11677677613535578</c:v>
                </c:pt>
                <c:pt idx="8">
                  <c:v>0.13309991614521352</c:v>
                </c:pt>
                <c:pt idx="9">
                  <c:v>0.15350384115753576</c:v>
                </c:pt>
                <c:pt idx="10">
                  <c:v>0.17900874742293851</c:v>
                </c:pt>
                <c:pt idx="11">
                  <c:v>0.21088988025469196</c:v>
                </c:pt>
                <c:pt idx="12">
                  <c:v>0.2507412962943838</c:v>
                </c:pt>
                <c:pt idx="13">
                  <c:v>0.30055556634399855</c:v>
                </c:pt>
                <c:pt idx="14">
                  <c:v>0.36282340390601697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F7-4891-B388-AA51F607164D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Uncompetitive!$AP$36:$AP$50</c:f>
              <c:numCache>
                <c:formatCode>General</c:formatCode>
                <c:ptCount val="15"/>
                <c:pt idx="0">
                  <c:v>7.0145913508099136E-2</c:v>
                </c:pt>
                <c:pt idx="1">
                  <c:v>7.3569124079894452E-2</c:v>
                </c:pt>
                <c:pt idx="2">
                  <c:v>7.7848137294638603E-2</c:v>
                </c:pt>
                <c:pt idx="3">
                  <c:v>8.3196903813068809E-2</c:v>
                </c:pt>
                <c:pt idx="4">
                  <c:v>8.9882861961106536E-2</c:v>
                </c:pt>
                <c:pt idx="5">
                  <c:v>9.8240309646153726E-2</c:v>
                </c:pt>
                <c:pt idx="6">
                  <c:v>0.10868711925246269</c:v>
                </c:pt>
                <c:pt idx="7">
                  <c:v>0.12174563126034892</c:v>
                </c:pt>
                <c:pt idx="8">
                  <c:v>0.13806877127020667</c:v>
                </c:pt>
                <c:pt idx="9">
                  <c:v>0.15847269628252891</c:v>
                </c:pt>
                <c:pt idx="10">
                  <c:v>0.18397760254793166</c:v>
                </c:pt>
                <c:pt idx="11">
                  <c:v>0.21585873537968511</c:v>
                </c:pt>
                <c:pt idx="12">
                  <c:v>0.25571015141937697</c:v>
                </c:pt>
                <c:pt idx="13">
                  <c:v>0.30552442146899172</c:v>
                </c:pt>
                <c:pt idx="14">
                  <c:v>0.36779225903101015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F7-4891-B388-AA51F607164D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Uncompetitive!$AQ$36:$AQ$50</c:f>
              <c:numCache>
                <c:formatCode>General</c:formatCode>
                <c:ptCount val="15"/>
                <c:pt idx="0">
                  <c:v>7.1388127289347417E-2</c:v>
                </c:pt>
                <c:pt idx="1">
                  <c:v>7.4811337861142718E-2</c:v>
                </c:pt>
                <c:pt idx="2">
                  <c:v>7.9090351075886883E-2</c:v>
                </c:pt>
                <c:pt idx="3">
                  <c:v>8.4439117594317076E-2</c:v>
                </c:pt>
                <c:pt idx="4">
                  <c:v>9.112507574235483E-2</c:v>
                </c:pt>
                <c:pt idx="5">
                  <c:v>9.9482523427401992E-2</c:v>
                </c:pt>
                <c:pt idx="6">
                  <c:v>0.109929333033711</c:v>
                </c:pt>
                <c:pt idx="7">
                  <c:v>0.12298784504159718</c:v>
                </c:pt>
                <c:pt idx="8">
                  <c:v>0.13931098505145498</c:v>
                </c:pt>
                <c:pt idx="9">
                  <c:v>0.15971491006377719</c:v>
                </c:pt>
                <c:pt idx="10">
                  <c:v>0.18521981632917994</c:v>
                </c:pt>
                <c:pt idx="11">
                  <c:v>0.21710094916093337</c:v>
                </c:pt>
                <c:pt idx="12">
                  <c:v>0.2569523652006252</c:v>
                </c:pt>
                <c:pt idx="13">
                  <c:v>0.30676663525023995</c:v>
                </c:pt>
                <c:pt idx="14">
                  <c:v>0.36903447281225843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EF7-4891-B388-AA51F607164D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Uncompetitive!$AR$36:$AR$50</c:f>
              <c:numCache>
                <c:formatCode>General</c:formatCode>
                <c:ptCount val="15"/>
                <c:pt idx="0">
                  <c:v>7.2940894515907753E-2</c:v>
                </c:pt>
                <c:pt idx="1">
                  <c:v>7.6364105087703082E-2</c:v>
                </c:pt>
                <c:pt idx="2">
                  <c:v>8.0643118302447248E-2</c:v>
                </c:pt>
                <c:pt idx="3">
                  <c:v>8.599188482087744E-2</c:v>
                </c:pt>
                <c:pt idx="4">
                  <c:v>9.2677842968915194E-2</c:v>
                </c:pt>
                <c:pt idx="5">
                  <c:v>0.10103529065396237</c:v>
                </c:pt>
                <c:pt idx="6">
                  <c:v>0.11148210026027132</c:v>
                </c:pt>
                <c:pt idx="7">
                  <c:v>0.12454061226815756</c:v>
                </c:pt>
                <c:pt idx="8">
                  <c:v>0.14086375227801531</c:v>
                </c:pt>
                <c:pt idx="9">
                  <c:v>0.16126767729033753</c:v>
                </c:pt>
                <c:pt idx="10">
                  <c:v>0.18677258355574031</c:v>
                </c:pt>
                <c:pt idx="11">
                  <c:v>0.21865371638749373</c:v>
                </c:pt>
                <c:pt idx="12">
                  <c:v>0.25850513242718559</c:v>
                </c:pt>
                <c:pt idx="13">
                  <c:v>0.30831940247680034</c:v>
                </c:pt>
                <c:pt idx="14">
                  <c:v>0.37058724003881882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EF7-4891-B388-AA51F607164D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Uncompetitive!$AS$36:$AS$50</c:f>
              <c:numCache>
                <c:formatCode>General</c:formatCode>
                <c:ptCount val="15"/>
                <c:pt idx="0">
                  <c:v>7.4881853549108202E-2</c:v>
                </c:pt>
                <c:pt idx="1">
                  <c:v>7.8305064120903517E-2</c:v>
                </c:pt>
                <c:pt idx="2">
                  <c:v>8.2584077335647668E-2</c:v>
                </c:pt>
                <c:pt idx="3">
                  <c:v>8.7932843854077888E-2</c:v>
                </c:pt>
                <c:pt idx="4">
                  <c:v>9.4618802002115615E-2</c:v>
                </c:pt>
                <c:pt idx="5">
                  <c:v>0.1029762496871628</c:v>
                </c:pt>
                <c:pt idx="6">
                  <c:v>0.11342305929347178</c:v>
                </c:pt>
                <c:pt idx="7">
                  <c:v>0.12648157130135801</c:v>
                </c:pt>
                <c:pt idx="8">
                  <c:v>0.14280471131121575</c:v>
                </c:pt>
                <c:pt idx="9">
                  <c:v>0.16320863632353799</c:v>
                </c:pt>
                <c:pt idx="10">
                  <c:v>0.18871354258894069</c:v>
                </c:pt>
                <c:pt idx="11">
                  <c:v>0.22059467542069416</c:v>
                </c:pt>
                <c:pt idx="12">
                  <c:v>0.26044609146038605</c:v>
                </c:pt>
                <c:pt idx="13">
                  <c:v>0.31026036151000075</c:v>
                </c:pt>
                <c:pt idx="14">
                  <c:v>0.37252819907201917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EF7-4891-B388-AA51F607164D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Uncompetitive!$AT$36:$AT$50</c:f>
              <c:numCache>
                <c:formatCode>General</c:formatCode>
                <c:ptCount val="15"/>
                <c:pt idx="0">
                  <c:v>7.7308052340608752E-2</c:v>
                </c:pt>
                <c:pt idx="1">
                  <c:v>8.0731262912404081E-2</c:v>
                </c:pt>
                <c:pt idx="2">
                  <c:v>8.5010276127148246E-2</c:v>
                </c:pt>
                <c:pt idx="3">
                  <c:v>9.0359042645578438E-2</c:v>
                </c:pt>
                <c:pt idx="4">
                  <c:v>9.7045000793616193E-2</c:v>
                </c:pt>
                <c:pt idx="5">
                  <c:v>0.10540244847866337</c:v>
                </c:pt>
                <c:pt idx="6">
                  <c:v>0.11584925808497233</c:v>
                </c:pt>
                <c:pt idx="7">
                  <c:v>0.12890777009285853</c:v>
                </c:pt>
                <c:pt idx="8">
                  <c:v>0.1452309101027163</c:v>
                </c:pt>
                <c:pt idx="9">
                  <c:v>0.16563483511503854</c:v>
                </c:pt>
                <c:pt idx="10">
                  <c:v>0.19113974138044126</c:v>
                </c:pt>
                <c:pt idx="11">
                  <c:v>0.22302087421219474</c:v>
                </c:pt>
                <c:pt idx="12">
                  <c:v>0.26287229025188658</c:v>
                </c:pt>
                <c:pt idx="13">
                  <c:v>0.31268656030150133</c:v>
                </c:pt>
                <c:pt idx="14">
                  <c:v>0.37495439786351981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EF7-4891-B388-AA51F607164D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Uncompetitive!$AU$36:$AU$50</c:f>
              <c:numCache>
                <c:formatCode>General</c:formatCode>
                <c:ptCount val="15"/>
                <c:pt idx="0">
                  <c:v>8.034080082998446E-2</c:v>
                </c:pt>
                <c:pt idx="1">
                  <c:v>8.3764011401779775E-2</c:v>
                </c:pt>
                <c:pt idx="2">
                  <c:v>8.8043024616523954E-2</c:v>
                </c:pt>
                <c:pt idx="3">
                  <c:v>9.3391791134954147E-2</c:v>
                </c:pt>
                <c:pt idx="4">
                  <c:v>0.10007774928299189</c:v>
                </c:pt>
                <c:pt idx="5">
                  <c:v>0.10843519696803908</c:v>
                </c:pt>
                <c:pt idx="6">
                  <c:v>0.11888200657434804</c:v>
                </c:pt>
                <c:pt idx="7">
                  <c:v>0.13194051858223427</c:v>
                </c:pt>
                <c:pt idx="8">
                  <c:v>0.14826365859209201</c:v>
                </c:pt>
                <c:pt idx="9">
                  <c:v>0.16866758360441425</c:v>
                </c:pt>
                <c:pt idx="10">
                  <c:v>0.19417248986981697</c:v>
                </c:pt>
                <c:pt idx="11">
                  <c:v>0.22605362270157042</c:v>
                </c:pt>
                <c:pt idx="12">
                  <c:v>0.26590503874126226</c:v>
                </c:pt>
                <c:pt idx="13">
                  <c:v>0.31571930879087706</c:v>
                </c:pt>
                <c:pt idx="14">
                  <c:v>0.37798714635289549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EF7-4891-B388-AA51F607164D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Uncompetitive!$AV$36:$AV$50</c:f>
              <c:numCache>
                <c:formatCode>General</c:formatCode>
                <c:ptCount val="15"/>
                <c:pt idx="0">
                  <c:v>8.4131736441704075E-2</c:v>
                </c:pt>
                <c:pt idx="1">
                  <c:v>8.7554947013499404E-2</c:v>
                </c:pt>
                <c:pt idx="2">
                  <c:v>9.1833960228243555E-2</c:v>
                </c:pt>
                <c:pt idx="3">
                  <c:v>9.7182726746673748E-2</c:v>
                </c:pt>
                <c:pt idx="4">
                  <c:v>0.1038686848947115</c:v>
                </c:pt>
                <c:pt idx="5">
                  <c:v>0.11222613257975869</c:v>
                </c:pt>
                <c:pt idx="6">
                  <c:v>0.12267294218606764</c:v>
                </c:pt>
                <c:pt idx="7">
                  <c:v>0.13573145419395385</c:v>
                </c:pt>
                <c:pt idx="8">
                  <c:v>0.15205459420381165</c:v>
                </c:pt>
                <c:pt idx="9">
                  <c:v>0.17245851921613384</c:v>
                </c:pt>
                <c:pt idx="10">
                  <c:v>0.19796342548153661</c:v>
                </c:pt>
                <c:pt idx="11">
                  <c:v>0.22984455831329006</c:v>
                </c:pt>
                <c:pt idx="12">
                  <c:v>0.26969597435298193</c:v>
                </c:pt>
                <c:pt idx="13">
                  <c:v>0.31951024440259668</c:v>
                </c:pt>
                <c:pt idx="14">
                  <c:v>0.3817780819646151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EF7-4891-B388-AA51F607164D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Uncompetitive!$AW$36:$AW$50</c:f>
              <c:numCache>
                <c:formatCode>General</c:formatCode>
                <c:ptCount val="15"/>
                <c:pt idx="0">
                  <c:v>8.8870405956353607E-2</c:v>
                </c:pt>
                <c:pt idx="1">
                  <c:v>9.2293616528148922E-2</c:v>
                </c:pt>
                <c:pt idx="2">
                  <c:v>9.6572629742893074E-2</c:v>
                </c:pt>
                <c:pt idx="3">
                  <c:v>0.10192139626132328</c:v>
                </c:pt>
                <c:pt idx="4">
                  <c:v>0.10860735440936103</c:v>
                </c:pt>
                <c:pt idx="5">
                  <c:v>0.11696480209440821</c:v>
                </c:pt>
                <c:pt idx="6">
                  <c:v>0.12741161170071719</c:v>
                </c:pt>
                <c:pt idx="7">
                  <c:v>0.14047012370860337</c:v>
                </c:pt>
                <c:pt idx="8">
                  <c:v>0.15679326371846114</c:v>
                </c:pt>
                <c:pt idx="9">
                  <c:v>0.17719718873078338</c:v>
                </c:pt>
                <c:pt idx="10">
                  <c:v>0.20270209499618613</c:v>
                </c:pt>
                <c:pt idx="11">
                  <c:v>0.23458322782793958</c:v>
                </c:pt>
                <c:pt idx="12">
                  <c:v>0.27443464386763144</c:v>
                </c:pt>
                <c:pt idx="13">
                  <c:v>0.3242489139172462</c:v>
                </c:pt>
                <c:pt idx="14">
                  <c:v>0.38651675147926456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9EF7-4891-B388-AA51F607164D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Uncompetitive!$AX$36:$AX$50</c:f>
              <c:numCache>
                <c:formatCode>General</c:formatCode>
                <c:ptCount val="15"/>
                <c:pt idx="0">
                  <c:v>9.4793742849665505E-2</c:v>
                </c:pt>
                <c:pt idx="1">
                  <c:v>9.8216953421460834E-2</c:v>
                </c:pt>
                <c:pt idx="2">
                  <c:v>0.102495966636205</c:v>
                </c:pt>
                <c:pt idx="3">
                  <c:v>0.10784473315463518</c:v>
                </c:pt>
                <c:pt idx="4">
                  <c:v>0.11453069130267295</c:v>
                </c:pt>
                <c:pt idx="5">
                  <c:v>0.12288813898772011</c:v>
                </c:pt>
                <c:pt idx="6">
                  <c:v>0.13333494859402908</c:v>
                </c:pt>
                <c:pt idx="7">
                  <c:v>0.14639346060191533</c:v>
                </c:pt>
                <c:pt idx="8">
                  <c:v>0.16271660061177307</c:v>
                </c:pt>
                <c:pt idx="9">
                  <c:v>0.18312052562409525</c:v>
                </c:pt>
                <c:pt idx="10">
                  <c:v>0.20862543188949803</c:v>
                </c:pt>
                <c:pt idx="11">
                  <c:v>0.24050656472125148</c:v>
                </c:pt>
                <c:pt idx="12">
                  <c:v>0.28035798076094337</c:v>
                </c:pt>
                <c:pt idx="13">
                  <c:v>0.33017225081055812</c:v>
                </c:pt>
                <c:pt idx="14">
                  <c:v>0.39244008837257655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9EF7-4891-B388-AA51F607164D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Uncompetitive!$AY$36:$AY$50</c:f>
              <c:numCache>
                <c:formatCode>General</c:formatCode>
                <c:ptCount val="15"/>
                <c:pt idx="0">
                  <c:v>0.10219791396630537</c:v>
                </c:pt>
                <c:pt idx="1">
                  <c:v>0.1056211245381007</c:v>
                </c:pt>
                <c:pt idx="2">
                  <c:v>0.10990013775284486</c:v>
                </c:pt>
                <c:pt idx="3">
                  <c:v>0.11524890427127507</c:v>
                </c:pt>
                <c:pt idx="4">
                  <c:v>0.12193486241931278</c:v>
                </c:pt>
                <c:pt idx="5">
                  <c:v>0.13029231010435999</c:v>
                </c:pt>
                <c:pt idx="6">
                  <c:v>0.14073911971066894</c:v>
                </c:pt>
                <c:pt idx="7">
                  <c:v>0.15379763171855521</c:v>
                </c:pt>
                <c:pt idx="8">
                  <c:v>0.17012077172841295</c:v>
                </c:pt>
                <c:pt idx="9">
                  <c:v>0.19052469674073516</c:v>
                </c:pt>
                <c:pt idx="10">
                  <c:v>0.21602960300613788</c:v>
                </c:pt>
                <c:pt idx="11">
                  <c:v>0.24791073583789136</c:v>
                </c:pt>
                <c:pt idx="12">
                  <c:v>0.28776215187758319</c:v>
                </c:pt>
                <c:pt idx="13">
                  <c:v>0.33757642192719794</c:v>
                </c:pt>
                <c:pt idx="14">
                  <c:v>0.39984425948921637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9EF7-4891-B388-AA51F607164D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Uncompetitive!$AZ$36:$AZ$50</c:f>
              <c:numCache>
                <c:formatCode>General</c:formatCode>
                <c:ptCount val="15"/>
                <c:pt idx="0">
                  <c:v>0.11145312786210525</c:v>
                </c:pt>
                <c:pt idx="1">
                  <c:v>0.11487633843390056</c:v>
                </c:pt>
                <c:pt idx="2">
                  <c:v>0.11915535164864473</c:v>
                </c:pt>
                <c:pt idx="3">
                  <c:v>0.12450411816707493</c:v>
                </c:pt>
                <c:pt idx="4">
                  <c:v>0.13119007631511267</c:v>
                </c:pt>
                <c:pt idx="5">
                  <c:v>0.13954752400015985</c:v>
                </c:pt>
                <c:pt idx="6">
                  <c:v>0.1499943336064688</c:v>
                </c:pt>
                <c:pt idx="7">
                  <c:v>0.16305284561435504</c:v>
                </c:pt>
                <c:pt idx="8">
                  <c:v>0.17937598562421278</c:v>
                </c:pt>
                <c:pt idx="9">
                  <c:v>0.199779910636535</c:v>
                </c:pt>
                <c:pt idx="10">
                  <c:v>0.22528481690193772</c:v>
                </c:pt>
                <c:pt idx="11">
                  <c:v>0.25716594973369122</c:v>
                </c:pt>
                <c:pt idx="12">
                  <c:v>0.29701736577338306</c:v>
                </c:pt>
                <c:pt idx="13">
                  <c:v>0.34683163582299781</c:v>
                </c:pt>
                <c:pt idx="14">
                  <c:v>0.40909947338501623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9EF7-4891-B388-AA51F607164D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Uncompetitive!$BA$36:$BA$50</c:f>
              <c:numCache>
                <c:formatCode>General</c:formatCode>
                <c:ptCount val="15"/>
                <c:pt idx="0">
                  <c:v>0.12302214523185503</c:v>
                </c:pt>
                <c:pt idx="1">
                  <c:v>0.12644535580365035</c:v>
                </c:pt>
                <c:pt idx="2">
                  <c:v>0.13072436901839452</c:v>
                </c:pt>
                <c:pt idx="3">
                  <c:v>0.13607313553682474</c:v>
                </c:pt>
                <c:pt idx="4">
                  <c:v>0.14275909368486248</c:v>
                </c:pt>
                <c:pt idx="5">
                  <c:v>0.15111654136990965</c:v>
                </c:pt>
                <c:pt idx="6">
                  <c:v>0.16156335097621863</c:v>
                </c:pt>
                <c:pt idx="7">
                  <c:v>0.17462186298410484</c:v>
                </c:pt>
                <c:pt idx="8">
                  <c:v>0.19094500299396255</c:v>
                </c:pt>
                <c:pt idx="9">
                  <c:v>0.2113489280062848</c:v>
                </c:pt>
                <c:pt idx="10">
                  <c:v>0.23685383427168757</c:v>
                </c:pt>
                <c:pt idx="11">
                  <c:v>0.26873496710344102</c:v>
                </c:pt>
                <c:pt idx="12">
                  <c:v>0.30858638314313291</c:v>
                </c:pt>
                <c:pt idx="13">
                  <c:v>0.35840065319274761</c:v>
                </c:pt>
                <c:pt idx="14">
                  <c:v>0.42066849075476603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9EF7-4891-B388-AA51F607164D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Uncompetitive!$BB$36:$BB$50</c:f>
              <c:numCache>
                <c:formatCode>General</c:formatCode>
                <c:ptCount val="15"/>
                <c:pt idx="0">
                  <c:v>0.13748341694404229</c:v>
                </c:pt>
                <c:pt idx="1">
                  <c:v>0.1409066275158376</c:v>
                </c:pt>
                <c:pt idx="2">
                  <c:v>0.14518564073058177</c:v>
                </c:pt>
                <c:pt idx="3">
                  <c:v>0.15053440724901196</c:v>
                </c:pt>
                <c:pt idx="4">
                  <c:v>0.1572203653970497</c:v>
                </c:pt>
                <c:pt idx="5">
                  <c:v>0.1655778130820969</c:v>
                </c:pt>
                <c:pt idx="6">
                  <c:v>0.17602462268840585</c:v>
                </c:pt>
                <c:pt idx="7">
                  <c:v>0.18908313469629209</c:v>
                </c:pt>
                <c:pt idx="8">
                  <c:v>0.20540627470614983</c:v>
                </c:pt>
                <c:pt idx="9">
                  <c:v>0.22581019971847205</c:v>
                </c:pt>
                <c:pt idx="10">
                  <c:v>0.2513151059838748</c:v>
                </c:pt>
                <c:pt idx="11">
                  <c:v>0.28319623881562828</c:v>
                </c:pt>
                <c:pt idx="12">
                  <c:v>0.32304765485532011</c:v>
                </c:pt>
                <c:pt idx="13">
                  <c:v>0.37286192490493486</c:v>
                </c:pt>
                <c:pt idx="14">
                  <c:v>0.43512976246695323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9EF7-4891-B388-AA51F607164D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Uncompetitive!$BC$36:$BC$50</c:f>
              <c:numCache>
                <c:formatCode>General</c:formatCode>
                <c:ptCount val="15"/>
                <c:pt idx="0">
                  <c:v>0.15556000658427635</c:v>
                </c:pt>
                <c:pt idx="1">
                  <c:v>0.15898321715607169</c:v>
                </c:pt>
                <c:pt idx="2">
                  <c:v>0.16326223037081586</c:v>
                </c:pt>
                <c:pt idx="3">
                  <c:v>0.16861099688924605</c:v>
                </c:pt>
                <c:pt idx="4">
                  <c:v>0.17529695503728382</c:v>
                </c:pt>
                <c:pt idx="5">
                  <c:v>0.18365440272233094</c:v>
                </c:pt>
                <c:pt idx="6">
                  <c:v>0.19410121232863994</c:v>
                </c:pt>
                <c:pt idx="7">
                  <c:v>0.20715972433652616</c:v>
                </c:pt>
                <c:pt idx="8">
                  <c:v>0.22348286434638387</c:v>
                </c:pt>
                <c:pt idx="9">
                  <c:v>0.24388678935870614</c:v>
                </c:pt>
                <c:pt idx="10">
                  <c:v>0.26939169562410881</c:v>
                </c:pt>
                <c:pt idx="11">
                  <c:v>0.30127282845586234</c:v>
                </c:pt>
                <c:pt idx="12">
                  <c:v>0.34112424449555417</c:v>
                </c:pt>
                <c:pt idx="13">
                  <c:v>0.39093851454516892</c:v>
                </c:pt>
                <c:pt idx="14">
                  <c:v>0.45320635210718735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9EF7-4891-B388-AA51F607164D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Uncompetitive!$BD$36:$BD$50</c:f>
              <c:numCache>
                <c:formatCode>General</c:formatCode>
                <c:ptCount val="15"/>
                <c:pt idx="0">
                  <c:v>0.17815574363456896</c:v>
                </c:pt>
                <c:pt idx="1">
                  <c:v>0.18157895420636427</c:v>
                </c:pt>
                <c:pt idx="2">
                  <c:v>0.18585796742110844</c:v>
                </c:pt>
                <c:pt idx="3">
                  <c:v>0.19120673393953863</c:v>
                </c:pt>
                <c:pt idx="4">
                  <c:v>0.19789269208757637</c:v>
                </c:pt>
                <c:pt idx="5">
                  <c:v>0.20625013977262358</c:v>
                </c:pt>
                <c:pt idx="6">
                  <c:v>0.21669694937893255</c:v>
                </c:pt>
                <c:pt idx="7">
                  <c:v>0.22975546138681879</c:v>
                </c:pt>
                <c:pt idx="8">
                  <c:v>0.24607860139667648</c:v>
                </c:pt>
                <c:pt idx="9">
                  <c:v>0.26648252640899872</c:v>
                </c:pt>
                <c:pt idx="10">
                  <c:v>0.29198743267440141</c:v>
                </c:pt>
                <c:pt idx="11">
                  <c:v>0.32386856550615495</c:v>
                </c:pt>
                <c:pt idx="12">
                  <c:v>0.36371998154584684</c:v>
                </c:pt>
                <c:pt idx="13">
                  <c:v>0.41353425159546148</c:v>
                </c:pt>
                <c:pt idx="14">
                  <c:v>0.47580208915747996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9EF7-4891-B388-AA51F607164D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Uncompetitive!$BE$36:$BE$50</c:f>
              <c:numCache>
                <c:formatCode>General</c:formatCode>
                <c:ptCount val="15"/>
                <c:pt idx="0">
                  <c:v>7.3333333333333361E-2</c:v>
                </c:pt>
                <c:pt idx="1">
                  <c:v>7.5000000000000011E-2</c:v>
                </c:pt>
                <c:pt idx="2">
                  <c:v>7.7083333333333351E-2</c:v>
                </c:pt>
                <c:pt idx="3">
                  <c:v>7.9687500000000008E-2</c:v>
                </c:pt>
                <c:pt idx="4">
                  <c:v>8.2942708333333365E-2</c:v>
                </c:pt>
                <c:pt idx="5">
                  <c:v>8.7011718750000008E-2</c:v>
                </c:pt>
                <c:pt idx="6">
                  <c:v>9.2097981770833365E-2</c:v>
                </c:pt>
                <c:pt idx="7">
                  <c:v>9.8455810546874994E-2</c:v>
                </c:pt>
                <c:pt idx="8">
                  <c:v>0.10640309651692709</c:v>
                </c:pt>
                <c:pt idx="9">
                  <c:v>0.11633720397949221</c:v>
                </c:pt>
                <c:pt idx="10">
                  <c:v>0.12875483830769857</c:v>
                </c:pt>
                <c:pt idx="11">
                  <c:v>0.14427688121795654</c:v>
                </c:pt>
                <c:pt idx="12">
                  <c:v>0.16367943485577899</c:v>
                </c:pt>
                <c:pt idx="13">
                  <c:v>0.18793262690305709</c:v>
                </c:pt>
                <c:pt idx="14">
                  <c:v>0.21824911696215463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9EF7-4891-B388-AA51F607164D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Uncompetitive!$BF$36:$BF$50</c:f>
              <c:numCache>
                <c:formatCode>General</c:formatCode>
                <c:ptCount val="15"/>
                <c:pt idx="0">
                  <c:v>7.5588741800566184E-2</c:v>
                </c:pt>
                <c:pt idx="1">
                  <c:v>7.7819260584041039E-2</c:v>
                </c:pt>
                <c:pt idx="2">
                  <c:v>8.0607409063384636E-2</c:v>
                </c:pt>
                <c:pt idx="3">
                  <c:v>8.4092594662564121E-2</c:v>
                </c:pt>
                <c:pt idx="4">
                  <c:v>8.8449076661538492E-2</c:v>
                </c:pt>
                <c:pt idx="5">
                  <c:v>9.3894679160256414E-2</c:v>
                </c:pt>
                <c:pt idx="6">
                  <c:v>0.10070168228365386</c:v>
                </c:pt>
                <c:pt idx="7">
                  <c:v>0.10921043618790063</c:v>
                </c:pt>
                <c:pt idx="8">
                  <c:v>0.11984637856820915</c:v>
                </c:pt>
                <c:pt idx="9">
                  <c:v>0.1331413065435948</c:v>
                </c:pt>
                <c:pt idx="10">
                  <c:v>0.14975996651282678</c:v>
                </c:pt>
                <c:pt idx="11">
                  <c:v>0.17053329147436683</c:v>
                </c:pt>
                <c:pt idx="12">
                  <c:v>0.19649994767629184</c:v>
                </c:pt>
                <c:pt idx="13">
                  <c:v>0.22895826792869814</c:v>
                </c:pt>
                <c:pt idx="14">
                  <c:v>0.26953116824420592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9EF7-4891-B388-AA51F607164D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Uncompetitive!$BG$36:$BG$50</c:f>
              <c:numCache>
                <c:formatCode>General</c:formatCode>
                <c:ptCount val="15"/>
                <c:pt idx="0">
                  <c:v>7.6152593917374389E-2</c:v>
                </c:pt>
                <c:pt idx="1">
                  <c:v>7.8524075730051296E-2</c:v>
                </c:pt>
                <c:pt idx="2">
                  <c:v>8.148842799589745E-2</c:v>
                </c:pt>
                <c:pt idx="3">
                  <c:v>8.519386832820515E-2</c:v>
                </c:pt>
                <c:pt idx="4">
                  <c:v>8.9825668743589784E-2</c:v>
                </c:pt>
                <c:pt idx="5">
                  <c:v>9.5615419262820536E-2</c:v>
                </c:pt>
                <c:pt idx="6">
                  <c:v>0.10285260741185899</c:v>
                </c:pt>
                <c:pt idx="7">
                  <c:v>0.11189909259815704</c:v>
                </c:pt>
                <c:pt idx="8">
                  <c:v>0.12320719908102964</c:v>
                </c:pt>
                <c:pt idx="9">
                  <c:v>0.13734233218462044</c:v>
                </c:pt>
                <c:pt idx="10">
                  <c:v>0.15501124856410883</c:v>
                </c:pt>
                <c:pt idx="11">
                  <c:v>0.17709739403846939</c:v>
                </c:pt>
                <c:pt idx="12">
                  <c:v>0.20470507588142003</c:v>
                </c:pt>
                <c:pt idx="13">
                  <c:v>0.23921467818510836</c:v>
                </c:pt>
                <c:pt idx="14">
                  <c:v>0.28235168106471875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9EF7-4891-B388-AA51F607164D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Uncompetitive!$BH$36:$BH$50</c:f>
              <c:numCache>
                <c:formatCode>General</c:formatCode>
                <c:ptCount val="15"/>
                <c:pt idx="0">
                  <c:v>7.6857409063384632E-2</c:v>
                </c:pt>
                <c:pt idx="1">
                  <c:v>7.9405094662564124E-2</c:v>
                </c:pt>
                <c:pt idx="2">
                  <c:v>8.2589701661538464E-2</c:v>
                </c:pt>
                <c:pt idx="3">
                  <c:v>8.6570460410256442E-2</c:v>
                </c:pt>
                <c:pt idx="4">
                  <c:v>9.1546408846153879E-2</c:v>
                </c:pt>
                <c:pt idx="5">
                  <c:v>9.7766344391025647E-2</c:v>
                </c:pt>
                <c:pt idx="6">
                  <c:v>0.10554126382211541</c:v>
                </c:pt>
                <c:pt idx="7">
                  <c:v>0.11525991311097758</c:v>
                </c:pt>
                <c:pt idx="8">
                  <c:v>0.12740822472205532</c:v>
                </c:pt>
                <c:pt idx="9">
                  <c:v>0.14259361423590247</c:v>
                </c:pt>
                <c:pt idx="10">
                  <c:v>0.16157535112821142</c:v>
                </c:pt>
                <c:pt idx="11">
                  <c:v>0.18530252224359758</c:v>
                </c:pt>
                <c:pt idx="12">
                  <c:v>0.21496148613783031</c:v>
                </c:pt>
                <c:pt idx="13">
                  <c:v>0.25203519100562116</c:v>
                </c:pt>
                <c:pt idx="14">
                  <c:v>0.29837732209035978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9EF7-4891-B388-AA51F607164D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Uncompetitive!$BI$36:$BI$50</c:f>
              <c:numCache>
                <c:formatCode>General</c:formatCode>
                <c:ptCount val="15"/>
                <c:pt idx="0">
                  <c:v>7.7738427995897461E-2</c:v>
                </c:pt>
                <c:pt idx="1">
                  <c:v>8.0506368328205152E-2</c:v>
                </c:pt>
                <c:pt idx="2">
                  <c:v>8.396629374358977E-2</c:v>
                </c:pt>
                <c:pt idx="3">
                  <c:v>8.8291200512820536E-2</c:v>
                </c:pt>
                <c:pt idx="4">
                  <c:v>9.3697333974359004E-2</c:v>
                </c:pt>
                <c:pt idx="5">
                  <c:v>0.10045500080128206</c:v>
                </c:pt>
                <c:pt idx="6">
                  <c:v>0.10890208433493592</c:v>
                </c:pt>
                <c:pt idx="7">
                  <c:v>0.11946093875200321</c:v>
                </c:pt>
                <c:pt idx="8">
                  <c:v>0.13265950677333735</c:v>
                </c:pt>
                <c:pt idx="9">
                  <c:v>0.14915771680000506</c:v>
                </c:pt>
                <c:pt idx="10">
                  <c:v>0.16978047933333962</c:v>
                </c:pt>
                <c:pt idx="11">
                  <c:v>0.19555893250000786</c:v>
                </c:pt>
                <c:pt idx="12">
                  <c:v>0.22778199895834311</c:v>
                </c:pt>
                <c:pt idx="13">
                  <c:v>0.26806083203126224</c:v>
                </c:pt>
                <c:pt idx="14">
                  <c:v>0.31840937337241104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9EF7-4891-B388-AA51F607164D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Uncompetitive!$BJ$36:$BJ$50</c:f>
              <c:numCache>
                <c:formatCode>General</c:formatCode>
                <c:ptCount val="15"/>
                <c:pt idx="0">
                  <c:v>7.8839701661538489E-2</c:v>
                </c:pt>
                <c:pt idx="1">
                  <c:v>8.1882960410256431E-2</c:v>
                </c:pt>
                <c:pt idx="2">
                  <c:v>8.5687033846153865E-2</c:v>
                </c:pt>
                <c:pt idx="3">
                  <c:v>9.0442125641025661E-2</c:v>
                </c:pt>
                <c:pt idx="4">
                  <c:v>9.6385990384615414E-2</c:v>
                </c:pt>
                <c:pt idx="5">
                  <c:v>0.10381582131410258</c:v>
                </c:pt>
                <c:pt idx="6">
                  <c:v>0.11310310997596158</c:v>
                </c:pt>
                <c:pt idx="7">
                  <c:v>0.12471222080328526</c:v>
                </c:pt>
                <c:pt idx="8">
                  <c:v>0.13922360933743991</c:v>
                </c:pt>
                <c:pt idx="9">
                  <c:v>0.15736284500513326</c:v>
                </c:pt>
                <c:pt idx="10">
                  <c:v>0.18003688958974989</c:v>
                </c:pt>
                <c:pt idx="11">
                  <c:v>0.20837944532052069</c:v>
                </c:pt>
                <c:pt idx="12">
                  <c:v>0.24380763998398419</c:v>
                </c:pt>
                <c:pt idx="13">
                  <c:v>0.28809288331331351</c:v>
                </c:pt>
                <c:pt idx="14">
                  <c:v>0.34344943747497519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9EF7-4891-B388-AA51F607164D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Uncompetitive!$BK$36:$BK$50</c:f>
              <c:numCache>
                <c:formatCode>General</c:formatCode>
                <c:ptCount val="15"/>
                <c:pt idx="0">
                  <c:v>8.0216293743589781E-2</c:v>
                </c:pt>
                <c:pt idx="1">
                  <c:v>8.3603700512820539E-2</c:v>
                </c:pt>
                <c:pt idx="2">
                  <c:v>8.7837958974359004E-2</c:v>
                </c:pt>
                <c:pt idx="3">
                  <c:v>9.3130782051282085E-2</c:v>
                </c:pt>
                <c:pt idx="4">
                  <c:v>9.9746810897435936E-2</c:v>
                </c:pt>
                <c:pt idx="5">
                  <c:v>0.10801684695512823</c:v>
                </c:pt>
                <c:pt idx="6">
                  <c:v>0.11835439202724361</c:v>
                </c:pt>
                <c:pt idx="7">
                  <c:v>0.13127632336738784</c:v>
                </c:pt>
                <c:pt idx="8">
                  <c:v>0.14742873754256813</c:v>
                </c:pt>
                <c:pt idx="9">
                  <c:v>0.16761925526154353</c:v>
                </c:pt>
                <c:pt idx="10">
                  <c:v>0.1928574024102627</c:v>
                </c:pt>
                <c:pt idx="11">
                  <c:v>0.22440508634616171</c:v>
                </c:pt>
                <c:pt idx="12">
                  <c:v>0.26383969126603546</c:v>
                </c:pt>
                <c:pt idx="13">
                  <c:v>0.31313294741587755</c:v>
                </c:pt>
                <c:pt idx="14">
                  <c:v>0.37474951760318032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9EF7-4891-B388-AA51F607164D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Uncompetitive!$BL$36:$BL$50</c:f>
              <c:numCache>
                <c:formatCode>General</c:formatCode>
                <c:ptCount val="15"/>
                <c:pt idx="0">
                  <c:v>8.1937033846153876E-2</c:v>
                </c:pt>
                <c:pt idx="1">
                  <c:v>8.5754625641025664E-2</c:v>
                </c:pt>
                <c:pt idx="2">
                  <c:v>9.0526615384615414E-2</c:v>
                </c:pt>
                <c:pt idx="3">
                  <c:v>9.6491602564102594E-2</c:v>
                </c:pt>
                <c:pt idx="4">
                  <c:v>0.10394783653846158</c:v>
                </c:pt>
                <c:pt idx="5">
                  <c:v>0.11326812900641028</c:v>
                </c:pt>
                <c:pt idx="6">
                  <c:v>0.12491849459134617</c:v>
                </c:pt>
                <c:pt idx="7">
                  <c:v>0.13948145157251604</c:v>
                </c:pt>
                <c:pt idx="8">
                  <c:v>0.15768514779897835</c:v>
                </c:pt>
                <c:pt idx="9">
                  <c:v>0.18043976808205633</c:v>
                </c:pt>
                <c:pt idx="10">
                  <c:v>0.20888304343590372</c:v>
                </c:pt>
                <c:pt idx="11">
                  <c:v>0.24443713762821295</c:v>
                </c:pt>
                <c:pt idx="12">
                  <c:v>0.2888797553685995</c:v>
                </c:pt>
                <c:pt idx="13">
                  <c:v>0.34443302754408273</c:v>
                </c:pt>
                <c:pt idx="14">
                  <c:v>0.4138746177634367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9EF7-4891-B388-AA51F607164D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Uncompetitive!$BM$36:$BM$50</c:f>
              <c:numCache>
                <c:formatCode>General</c:formatCode>
                <c:ptCount val="15"/>
                <c:pt idx="0">
                  <c:v>8.4087958974359001E-2</c:v>
                </c:pt>
                <c:pt idx="1">
                  <c:v>8.8443282051282074E-2</c:v>
                </c:pt>
                <c:pt idx="2">
                  <c:v>9.3887435897435922E-2</c:v>
                </c:pt>
                <c:pt idx="3">
                  <c:v>0.10069262820512823</c:v>
                </c:pt>
                <c:pt idx="4">
                  <c:v>0.10919911858974363</c:v>
                </c:pt>
                <c:pt idx="5">
                  <c:v>0.11983223157051281</c:v>
                </c:pt>
                <c:pt idx="6">
                  <c:v>0.13312362279647438</c:v>
                </c:pt>
                <c:pt idx="7">
                  <c:v>0.14973786182892629</c:v>
                </c:pt>
                <c:pt idx="8">
                  <c:v>0.17050566061949121</c:v>
                </c:pt>
                <c:pt idx="9">
                  <c:v>0.19646540910769733</c:v>
                </c:pt>
                <c:pt idx="10">
                  <c:v>0.22891509471795501</c:v>
                </c:pt>
                <c:pt idx="11">
                  <c:v>0.26947720173077705</c:v>
                </c:pt>
                <c:pt idx="12">
                  <c:v>0.32017983549680462</c:v>
                </c:pt>
                <c:pt idx="13">
                  <c:v>0.38355812770433911</c:v>
                </c:pt>
                <c:pt idx="14">
                  <c:v>0.46278099296375713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9EF7-4891-B388-AA51F607164D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Uncompetitive!$BN$36:$BN$50</c:f>
              <c:numCache>
                <c:formatCode>General</c:formatCode>
                <c:ptCount val="15"/>
                <c:pt idx="0">
                  <c:v>8.677661538461541E-2</c:v>
                </c:pt>
                <c:pt idx="1">
                  <c:v>9.1804102564102597E-2</c:v>
                </c:pt>
                <c:pt idx="2">
                  <c:v>9.8088461538461555E-2</c:v>
                </c:pt>
                <c:pt idx="3">
                  <c:v>0.1059439102564103</c:v>
                </c:pt>
                <c:pt idx="4">
                  <c:v>0.1157632211538462</c:v>
                </c:pt>
                <c:pt idx="5">
                  <c:v>0.12803735977564107</c:v>
                </c:pt>
                <c:pt idx="6">
                  <c:v>0.14338003305288466</c:v>
                </c:pt>
                <c:pt idx="7">
                  <c:v>0.16255837464943912</c:v>
                </c:pt>
                <c:pt idx="8">
                  <c:v>0.18653130164513224</c:v>
                </c:pt>
                <c:pt idx="9">
                  <c:v>0.21649746038974868</c:v>
                </c:pt>
                <c:pt idx="10">
                  <c:v>0.25395515882051917</c:v>
                </c:pt>
                <c:pt idx="11">
                  <c:v>0.30077728185898223</c:v>
                </c:pt>
                <c:pt idx="12">
                  <c:v>0.35930493565706106</c:v>
                </c:pt>
                <c:pt idx="13">
                  <c:v>0.43246450290465965</c:v>
                </c:pt>
                <c:pt idx="14">
                  <c:v>0.52391396196415785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9EF7-4891-B388-AA51F607164D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Uncompetitive!$BO$36:$BO$50</c:f>
              <c:numCache>
                <c:formatCode>General</c:formatCode>
                <c:ptCount val="15"/>
                <c:pt idx="0">
                  <c:v>9.0137435897435933E-2</c:v>
                </c:pt>
                <c:pt idx="1">
                  <c:v>9.6005128205128243E-2</c:v>
                </c:pt>
                <c:pt idx="2">
                  <c:v>0.10333974358974363</c:v>
                </c:pt>
                <c:pt idx="3">
                  <c:v>0.11250801282051284</c:v>
                </c:pt>
                <c:pt idx="4">
                  <c:v>0.12396834935897438</c:v>
                </c:pt>
                <c:pt idx="5">
                  <c:v>0.13829377003205129</c:v>
                </c:pt>
                <c:pt idx="6">
                  <c:v>0.15620054587339746</c:v>
                </c:pt>
                <c:pt idx="7">
                  <c:v>0.17858401567508014</c:v>
                </c:pt>
                <c:pt idx="8">
                  <c:v>0.20656335292718353</c:v>
                </c:pt>
                <c:pt idx="9">
                  <c:v>0.24153752449231278</c:v>
                </c:pt>
                <c:pt idx="10">
                  <c:v>0.28525523894872423</c:v>
                </c:pt>
                <c:pt idx="11">
                  <c:v>0.33990238201923861</c:v>
                </c:pt>
                <c:pt idx="12">
                  <c:v>0.40821131085738155</c:v>
                </c:pt>
                <c:pt idx="13">
                  <c:v>0.49359747190506031</c:v>
                </c:pt>
                <c:pt idx="14">
                  <c:v>0.60033017321465865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9EF7-4891-B388-AA51F607164D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Uncompetitive!$BP$36:$BP$50</c:f>
              <c:numCache>
                <c:formatCode>General</c:formatCode>
                <c:ptCount val="15"/>
                <c:pt idx="0">
                  <c:v>9.4338461538461552E-2</c:v>
                </c:pt>
                <c:pt idx="1">
                  <c:v>0.10125641025641027</c:v>
                </c:pt>
                <c:pt idx="2">
                  <c:v>0.10990384615384617</c:v>
                </c:pt>
                <c:pt idx="3">
                  <c:v>0.12071314102564107</c:v>
                </c:pt>
                <c:pt idx="4">
                  <c:v>0.13422475961538463</c:v>
                </c:pt>
                <c:pt idx="5">
                  <c:v>0.15111428285256412</c:v>
                </c:pt>
                <c:pt idx="6">
                  <c:v>0.17222618689903849</c:v>
                </c:pt>
                <c:pt idx="7">
                  <c:v>0.19861606695713144</c:v>
                </c:pt>
                <c:pt idx="8">
                  <c:v>0.23160341702974763</c:v>
                </c:pt>
                <c:pt idx="9">
                  <c:v>0.27283760462051787</c:v>
                </c:pt>
                <c:pt idx="10">
                  <c:v>0.32438033910898062</c:v>
                </c:pt>
                <c:pt idx="11">
                  <c:v>0.38880875721955915</c:v>
                </c:pt>
                <c:pt idx="12">
                  <c:v>0.46934427985778215</c:v>
                </c:pt>
                <c:pt idx="13">
                  <c:v>0.570013683155561</c:v>
                </c:pt>
                <c:pt idx="14">
                  <c:v>0.69585043727778451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9EF7-4891-B388-AA51F607164D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Uncompetitive!$BQ$36:$BQ$50</c:f>
              <c:numCache>
                <c:formatCode>General</c:formatCode>
                <c:ptCount val="15"/>
                <c:pt idx="0">
                  <c:v>9.958974358974361E-2</c:v>
                </c:pt>
                <c:pt idx="1">
                  <c:v>0.10782051282051283</c:v>
                </c:pt>
                <c:pt idx="2">
                  <c:v>0.11810897435897437</c:v>
                </c:pt>
                <c:pt idx="3">
                  <c:v>0.13096955128205132</c:v>
                </c:pt>
                <c:pt idx="4">
                  <c:v>0.14704527243589746</c:v>
                </c:pt>
                <c:pt idx="5">
                  <c:v>0.16713992387820512</c:v>
                </c:pt>
                <c:pt idx="6">
                  <c:v>0.19225823818108975</c:v>
                </c:pt>
                <c:pt idx="7">
                  <c:v>0.22365613105969551</c:v>
                </c:pt>
                <c:pt idx="8">
                  <c:v>0.26290349715795269</c:v>
                </c:pt>
                <c:pt idx="9">
                  <c:v>0.31196270478077426</c:v>
                </c:pt>
                <c:pt idx="10">
                  <c:v>0.3732867143093011</c:v>
                </c:pt>
                <c:pt idx="11">
                  <c:v>0.44994172621995965</c:v>
                </c:pt>
                <c:pt idx="12">
                  <c:v>0.54576049110828284</c:v>
                </c:pt>
                <c:pt idx="13">
                  <c:v>0.66553394721868686</c:v>
                </c:pt>
                <c:pt idx="14">
                  <c:v>0.81525076735669177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9EF7-4891-B388-AA51F607164D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Uncompetitive!$BR$36:$BR$50</c:f>
              <c:numCache>
                <c:formatCode>General</c:formatCode>
                <c:ptCount val="15"/>
                <c:pt idx="0">
                  <c:v>0.10615384615384618</c:v>
                </c:pt>
                <c:pt idx="1">
                  <c:v>0.11602564102564104</c:v>
                </c:pt>
                <c:pt idx="2">
                  <c:v>0.12836538461538463</c:v>
                </c:pt>
                <c:pt idx="3">
                  <c:v>0.14379006410256412</c:v>
                </c:pt>
                <c:pt idx="4">
                  <c:v>0.16307091346153851</c:v>
                </c:pt>
                <c:pt idx="5">
                  <c:v>0.18717197516025641</c:v>
                </c:pt>
                <c:pt idx="6">
                  <c:v>0.21729830228365388</c:v>
                </c:pt>
                <c:pt idx="7">
                  <c:v>0.25495621118790063</c:v>
                </c:pt>
                <c:pt idx="8">
                  <c:v>0.30202859731820914</c:v>
                </c:pt>
                <c:pt idx="9">
                  <c:v>0.3608690799810948</c:v>
                </c:pt>
                <c:pt idx="10">
                  <c:v>0.43441968330970177</c:v>
                </c:pt>
                <c:pt idx="11">
                  <c:v>0.52635793747046045</c:v>
                </c:pt>
                <c:pt idx="12">
                  <c:v>0.64128075517140881</c:v>
                </c:pt>
                <c:pt idx="13">
                  <c:v>0.78493427729759435</c:v>
                </c:pt>
                <c:pt idx="14">
                  <c:v>0.96450117995532625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9EF7-4891-B388-AA51F607164D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Uncompetitive!$BS$36:$BS$50</c:f>
              <c:numCache>
                <c:formatCode>General</c:formatCode>
                <c:ptCount val="15"/>
                <c:pt idx="0">
                  <c:v>0.11435897435897438</c:v>
                </c:pt>
                <c:pt idx="1">
                  <c:v>0.12628205128205131</c:v>
                </c:pt>
                <c:pt idx="2">
                  <c:v>0.14118589743589746</c:v>
                </c:pt>
                <c:pt idx="3">
                  <c:v>0.15981570512820514</c:v>
                </c:pt>
                <c:pt idx="4">
                  <c:v>0.18310296474358981</c:v>
                </c:pt>
                <c:pt idx="5">
                  <c:v>0.21221203926282053</c:v>
                </c:pt>
                <c:pt idx="6">
                  <c:v>0.24859838241185903</c:v>
                </c:pt>
                <c:pt idx="7">
                  <c:v>0.29408131134815702</c:v>
                </c:pt>
                <c:pt idx="8">
                  <c:v>0.35093497251852962</c:v>
                </c:pt>
                <c:pt idx="9">
                  <c:v>0.42200204898149546</c:v>
                </c:pt>
                <c:pt idx="10">
                  <c:v>0.51083589456020262</c:v>
                </c:pt>
                <c:pt idx="11">
                  <c:v>0.62187820153358653</c:v>
                </c:pt>
                <c:pt idx="12">
                  <c:v>0.76068108525031619</c:v>
                </c:pt>
                <c:pt idx="13">
                  <c:v>0.93418468989622871</c:v>
                </c:pt>
                <c:pt idx="14">
                  <c:v>1.1510641957036192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9EF7-4891-B388-AA51F607164D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Uncompetitive!$BT$36:$BT$50</c:f>
              <c:numCache>
                <c:formatCode>General</c:formatCode>
                <c:ptCount val="15"/>
                <c:pt idx="0">
                  <c:v>0.12461538461538464</c:v>
                </c:pt>
                <c:pt idx="1">
                  <c:v>0.13910256410256411</c:v>
                </c:pt>
                <c:pt idx="2">
                  <c:v>0.15721153846153849</c:v>
                </c:pt>
                <c:pt idx="3">
                  <c:v>0.17984775641025641</c:v>
                </c:pt>
                <c:pt idx="4">
                  <c:v>0.20814302884615385</c:v>
                </c:pt>
                <c:pt idx="5">
                  <c:v>0.2435121193910256</c:v>
                </c:pt>
                <c:pt idx="6">
                  <c:v>0.28772348257211539</c:v>
                </c:pt>
                <c:pt idx="7">
                  <c:v>0.3429876865484775</c:v>
                </c:pt>
                <c:pt idx="8">
                  <c:v>0.41206794151893023</c:v>
                </c:pt>
                <c:pt idx="9">
                  <c:v>0.49841826023199626</c:v>
                </c:pt>
                <c:pt idx="10">
                  <c:v>0.60635615862332848</c:v>
                </c:pt>
                <c:pt idx="11">
                  <c:v>0.7412785316124938</c:v>
                </c:pt>
                <c:pt idx="12">
                  <c:v>0.90993149784895055</c:v>
                </c:pt>
                <c:pt idx="13">
                  <c:v>1.1207477056445214</c:v>
                </c:pt>
                <c:pt idx="14">
                  <c:v>1.3842679653889851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9EF7-4891-B388-AA51F6071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Uncompetitive!$AP$69:$BE$69</c:f>
              <c:numCache>
                <c:formatCode>General</c:formatCode>
                <c:ptCount val="16"/>
                <c:pt idx="0">
                  <c:v>6.5177058383105987E-2</c:v>
                </c:pt>
                <c:pt idx="1">
                  <c:v>7.0145913508099136E-2</c:v>
                </c:pt>
                <c:pt idx="2">
                  <c:v>7.1388127289347417E-2</c:v>
                </c:pt>
                <c:pt idx="3">
                  <c:v>7.2940894515907753E-2</c:v>
                </c:pt>
                <c:pt idx="4">
                  <c:v>7.4881853549108202E-2</c:v>
                </c:pt>
                <c:pt idx="5">
                  <c:v>7.7308052340608752E-2</c:v>
                </c:pt>
                <c:pt idx="6">
                  <c:v>8.034080082998446E-2</c:v>
                </c:pt>
                <c:pt idx="7">
                  <c:v>8.4131736441704075E-2</c:v>
                </c:pt>
                <c:pt idx="8">
                  <c:v>8.8870405956353607E-2</c:v>
                </c:pt>
                <c:pt idx="9">
                  <c:v>9.4793742849665505E-2</c:v>
                </c:pt>
                <c:pt idx="10">
                  <c:v>0.10219791396630537</c:v>
                </c:pt>
                <c:pt idx="11">
                  <c:v>0.11145312786210525</c:v>
                </c:pt>
                <c:pt idx="12">
                  <c:v>0.12302214523185503</c:v>
                </c:pt>
                <c:pt idx="13">
                  <c:v>0.13748341694404229</c:v>
                </c:pt>
                <c:pt idx="14">
                  <c:v>0.15556000658427635</c:v>
                </c:pt>
                <c:pt idx="15">
                  <c:v>0.17815574363456896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45-4399-AB17-947129210C72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Uncompetitive!$AP$70:$BE$70</c:f>
              <c:numCache>
                <c:formatCode>General</c:formatCode>
                <c:ptCount val="16"/>
                <c:pt idx="0">
                  <c:v>6.8600268954901303E-2</c:v>
                </c:pt>
                <c:pt idx="1">
                  <c:v>7.3569124079894452E-2</c:v>
                </c:pt>
                <c:pt idx="2">
                  <c:v>7.4811337861142718E-2</c:v>
                </c:pt>
                <c:pt idx="3">
                  <c:v>7.6364105087703082E-2</c:v>
                </c:pt>
                <c:pt idx="4">
                  <c:v>7.8305064120903517E-2</c:v>
                </c:pt>
                <c:pt idx="5">
                  <c:v>8.0731262912404081E-2</c:v>
                </c:pt>
                <c:pt idx="6">
                  <c:v>8.3764011401779775E-2</c:v>
                </c:pt>
                <c:pt idx="7">
                  <c:v>8.7554947013499404E-2</c:v>
                </c:pt>
                <c:pt idx="8">
                  <c:v>9.2293616528148922E-2</c:v>
                </c:pt>
                <c:pt idx="9">
                  <c:v>9.8216953421460834E-2</c:v>
                </c:pt>
                <c:pt idx="10">
                  <c:v>0.1056211245381007</c:v>
                </c:pt>
                <c:pt idx="11">
                  <c:v>0.11487633843390056</c:v>
                </c:pt>
                <c:pt idx="12">
                  <c:v>0.12644535580365035</c:v>
                </c:pt>
                <c:pt idx="13">
                  <c:v>0.1409066275158376</c:v>
                </c:pt>
                <c:pt idx="14">
                  <c:v>0.15898321715607169</c:v>
                </c:pt>
                <c:pt idx="15">
                  <c:v>0.18157895420636427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45-4399-AB17-947129210C72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Uncompetitive!$AP$71:$BE$71</c:f>
              <c:numCache>
                <c:formatCode>General</c:formatCode>
                <c:ptCount val="16"/>
                <c:pt idx="0">
                  <c:v>7.2879282169645454E-2</c:v>
                </c:pt>
                <c:pt idx="1">
                  <c:v>7.7848137294638603E-2</c:v>
                </c:pt>
                <c:pt idx="2">
                  <c:v>7.9090351075886883E-2</c:v>
                </c:pt>
                <c:pt idx="3">
                  <c:v>8.0643118302447248E-2</c:v>
                </c:pt>
                <c:pt idx="4">
                  <c:v>8.2584077335647668E-2</c:v>
                </c:pt>
                <c:pt idx="5">
                  <c:v>8.5010276127148246E-2</c:v>
                </c:pt>
                <c:pt idx="6">
                  <c:v>8.8043024616523954E-2</c:v>
                </c:pt>
                <c:pt idx="7">
                  <c:v>9.1833960228243555E-2</c:v>
                </c:pt>
                <c:pt idx="8">
                  <c:v>9.6572629742893074E-2</c:v>
                </c:pt>
                <c:pt idx="9">
                  <c:v>0.102495966636205</c:v>
                </c:pt>
                <c:pt idx="10">
                  <c:v>0.10990013775284486</c:v>
                </c:pt>
                <c:pt idx="11">
                  <c:v>0.11915535164864473</c:v>
                </c:pt>
                <c:pt idx="12">
                  <c:v>0.13072436901839452</c:v>
                </c:pt>
                <c:pt idx="13">
                  <c:v>0.14518564073058177</c:v>
                </c:pt>
                <c:pt idx="14">
                  <c:v>0.16326223037081586</c:v>
                </c:pt>
                <c:pt idx="15">
                  <c:v>0.18585796742110844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45-4399-AB17-947129210C72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Uncompetitive!$AP$72:$BE$72</c:f>
              <c:numCache>
                <c:formatCode>General</c:formatCode>
                <c:ptCount val="16"/>
                <c:pt idx="0">
                  <c:v>7.822804868807566E-2</c:v>
                </c:pt>
                <c:pt idx="1">
                  <c:v>8.3196903813068809E-2</c:v>
                </c:pt>
                <c:pt idx="2">
                  <c:v>8.4439117594317076E-2</c:v>
                </c:pt>
                <c:pt idx="3">
                  <c:v>8.599188482087744E-2</c:v>
                </c:pt>
                <c:pt idx="4">
                  <c:v>8.7932843854077888E-2</c:v>
                </c:pt>
                <c:pt idx="5">
                  <c:v>9.0359042645578438E-2</c:v>
                </c:pt>
                <c:pt idx="6">
                  <c:v>9.3391791134954147E-2</c:v>
                </c:pt>
                <c:pt idx="7">
                  <c:v>9.7182726746673748E-2</c:v>
                </c:pt>
                <c:pt idx="8">
                  <c:v>0.10192139626132328</c:v>
                </c:pt>
                <c:pt idx="9">
                  <c:v>0.10784473315463518</c:v>
                </c:pt>
                <c:pt idx="10">
                  <c:v>0.11524890427127507</c:v>
                </c:pt>
                <c:pt idx="11">
                  <c:v>0.12450411816707493</c:v>
                </c:pt>
                <c:pt idx="12">
                  <c:v>0.13607313553682474</c:v>
                </c:pt>
                <c:pt idx="13">
                  <c:v>0.15053440724901196</c:v>
                </c:pt>
                <c:pt idx="14">
                  <c:v>0.16861099688924605</c:v>
                </c:pt>
                <c:pt idx="15">
                  <c:v>0.19120673393953863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445-4399-AB17-947129210C72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Uncompetitive!$AP$73:$BE$73</c:f>
              <c:numCache>
                <c:formatCode>General</c:formatCode>
                <c:ptCount val="16"/>
                <c:pt idx="0">
                  <c:v>8.4914006836113415E-2</c:v>
                </c:pt>
                <c:pt idx="1">
                  <c:v>8.9882861961106536E-2</c:v>
                </c:pt>
                <c:pt idx="2">
                  <c:v>9.112507574235483E-2</c:v>
                </c:pt>
                <c:pt idx="3">
                  <c:v>9.2677842968915194E-2</c:v>
                </c:pt>
                <c:pt idx="4">
                  <c:v>9.4618802002115615E-2</c:v>
                </c:pt>
                <c:pt idx="5">
                  <c:v>9.7045000793616193E-2</c:v>
                </c:pt>
                <c:pt idx="6">
                  <c:v>0.10007774928299189</c:v>
                </c:pt>
                <c:pt idx="7">
                  <c:v>0.1038686848947115</c:v>
                </c:pt>
                <c:pt idx="8">
                  <c:v>0.10860735440936103</c:v>
                </c:pt>
                <c:pt idx="9">
                  <c:v>0.11453069130267295</c:v>
                </c:pt>
                <c:pt idx="10">
                  <c:v>0.12193486241931278</c:v>
                </c:pt>
                <c:pt idx="11">
                  <c:v>0.13119007631511267</c:v>
                </c:pt>
                <c:pt idx="12">
                  <c:v>0.14275909368486248</c:v>
                </c:pt>
                <c:pt idx="13">
                  <c:v>0.1572203653970497</c:v>
                </c:pt>
                <c:pt idx="14">
                  <c:v>0.17529695503728382</c:v>
                </c:pt>
                <c:pt idx="15">
                  <c:v>0.19789269208757637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445-4399-AB17-947129210C72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Uncompetitive!$AP$74:$BE$74</c:f>
              <c:numCache>
                <c:formatCode>General</c:formatCode>
                <c:ptCount val="16"/>
                <c:pt idx="0">
                  <c:v>9.3271454521160591E-2</c:v>
                </c:pt>
                <c:pt idx="1">
                  <c:v>9.8240309646153726E-2</c:v>
                </c:pt>
                <c:pt idx="2">
                  <c:v>9.9482523427401992E-2</c:v>
                </c:pt>
                <c:pt idx="3">
                  <c:v>0.10103529065396237</c:v>
                </c:pt>
                <c:pt idx="4">
                  <c:v>0.1029762496871628</c:v>
                </c:pt>
                <c:pt idx="5">
                  <c:v>0.10540244847866337</c:v>
                </c:pt>
                <c:pt idx="6">
                  <c:v>0.10843519696803908</c:v>
                </c:pt>
                <c:pt idx="7">
                  <c:v>0.11222613257975869</c:v>
                </c:pt>
                <c:pt idx="8">
                  <c:v>0.11696480209440821</c:v>
                </c:pt>
                <c:pt idx="9">
                  <c:v>0.12288813898772011</c:v>
                </c:pt>
                <c:pt idx="10">
                  <c:v>0.13029231010435999</c:v>
                </c:pt>
                <c:pt idx="11">
                  <c:v>0.13954752400015985</c:v>
                </c:pt>
                <c:pt idx="12">
                  <c:v>0.15111654136990965</c:v>
                </c:pt>
                <c:pt idx="13">
                  <c:v>0.1655778130820969</c:v>
                </c:pt>
                <c:pt idx="14">
                  <c:v>0.18365440272233094</c:v>
                </c:pt>
                <c:pt idx="15">
                  <c:v>0.20625013977262358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445-4399-AB17-947129210C72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Uncompetitive!$AP$75:$BE$75</c:f>
              <c:numCache>
                <c:formatCode>General</c:formatCode>
                <c:ptCount val="16"/>
                <c:pt idx="0">
                  <c:v>0.10371826412746957</c:v>
                </c:pt>
                <c:pt idx="1">
                  <c:v>0.10868711925246269</c:v>
                </c:pt>
                <c:pt idx="2">
                  <c:v>0.109929333033711</c:v>
                </c:pt>
                <c:pt idx="3">
                  <c:v>0.11148210026027132</c:v>
                </c:pt>
                <c:pt idx="4">
                  <c:v>0.11342305929347178</c:v>
                </c:pt>
                <c:pt idx="5">
                  <c:v>0.11584925808497233</c:v>
                </c:pt>
                <c:pt idx="6">
                  <c:v>0.11888200657434804</c:v>
                </c:pt>
                <c:pt idx="7">
                  <c:v>0.12267294218606764</c:v>
                </c:pt>
                <c:pt idx="8">
                  <c:v>0.12741161170071719</c:v>
                </c:pt>
                <c:pt idx="9">
                  <c:v>0.13333494859402908</c:v>
                </c:pt>
                <c:pt idx="10">
                  <c:v>0.14073911971066894</c:v>
                </c:pt>
                <c:pt idx="11">
                  <c:v>0.1499943336064688</c:v>
                </c:pt>
                <c:pt idx="12">
                  <c:v>0.16156335097621863</c:v>
                </c:pt>
                <c:pt idx="13">
                  <c:v>0.17602462268840585</c:v>
                </c:pt>
                <c:pt idx="14">
                  <c:v>0.19410121232863994</c:v>
                </c:pt>
                <c:pt idx="15">
                  <c:v>0.21669694937893255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445-4399-AB17-947129210C72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Uncompetitive!$AP$76:$BE$76</c:f>
              <c:numCache>
                <c:formatCode>General</c:formatCode>
                <c:ptCount val="16"/>
                <c:pt idx="0">
                  <c:v>0.11677677613535578</c:v>
                </c:pt>
                <c:pt idx="1">
                  <c:v>0.12174563126034892</c:v>
                </c:pt>
                <c:pt idx="2">
                  <c:v>0.12298784504159718</c:v>
                </c:pt>
                <c:pt idx="3">
                  <c:v>0.12454061226815756</c:v>
                </c:pt>
                <c:pt idx="4">
                  <c:v>0.12648157130135801</c:v>
                </c:pt>
                <c:pt idx="5">
                  <c:v>0.12890777009285853</c:v>
                </c:pt>
                <c:pt idx="6">
                  <c:v>0.13194051858223427</c:v>
                </c:pt>
                <c:pt idx="7">
                  <c:v>0.13573145419395385</c:v>
                </c:pt>
                <c:pt idx="8">
                  <c:v>0.14047012370860337</c:v>
                </c:pt>
                <c:pt idx="9">
                  <c:v>0.14639346060191533</c:v>
                </c:pt>
                <c:pt idx="10">
                  <c:v>0.15379763171855521</c:v>
                </c:pt>
                <c:pt idx="11">
                  <c:v>0.16305284561435504</c:v>
                </c:pt>
                <c:pt idx="12">
                  <c:v>0.17462186298410484</c:v>
                </c:pt>
                <c:pt idx="13">
                  <c:v>0.18908313469629209</c:v>
                </c:pt>
                <c:pt idx="14">
                  <c:v>0.20715972433652616</c:v>
                </c:pt>
                <c:pt idx="15">
                  <c:v>0.22975546138681879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445-4399-AB17-947129210C72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Uncompetitive!$AP$77:$BE$77</c:f>
              <c:numCache>
                <c:formatCode>General</c:formatCode>
                <c:ptCount val="16"/>
                <c:pt idx="0">
                  <c:v>0.13309991614521352</c:v>
                </c:pt>
                <c:pt idx="1">
                  <c:v>0.13806877127020667</c:v>
                </c:pt>
                <c:pt idx="2">
                  <c:v>0.13931098505145498</c:v>
                </c:pt>
                <c:pt idx="3">
                  <c:v>0.14086375227801531</c:v>
                </c:pt>
                <c:pt idx="4">
                  <c:v>0.14280471131121575</c:v>
                </c:pt>
                <c:pt idx="5">
                  <c:v>0.1452309101027163</c:v>
                </c:pt>
                <c:pt idx="6">
                  <c:v>0.14826365859209201</c:v>
                </c:pt>
                <c:pt idx="7">
                  <c:v>0.15205459420381165</c:v>
                </c:pt>
                <c:pt idx="8">
                  <c:v>0.15679326371846114</c:v>
                </c:pt>
                <c:pt idx="9">
                  <c:v>0.16271660061177307</c:v>
                </c:pt>
                <c:pt idx="10">
                  <c:v>0.17012077172841295</c:v>
                </c:pt>
                <c:pt idx="11">
                  <c:v>0.17937598562421278</c:v>
                </c:pt>
                <c:pt idx="12">
                  <c:v>0.19094500299396255</c:v>
                </c:pt>
                <c:pt idx="13">
                  <c:v>0.20540627470614983</c:v>
                </c:pt>
                <c:pt idx="14">
                  <c:v>0.22348286434638387</c:v>
                </c:pt>
                <c:pt idx="15">
                  <c:v>0.24607860139667648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445-4399-AB17-947129210C72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Uncompetitive!$AP$78:$BE$78</c:f>
              <c:numCache>
                <c:formatCode>General</c:formatCode>
                <c:ptCount val="16"/>
                <c:pt idx="0">
                  <c:v>0.15350384115753576</c:v>
                </c:pt>
                <c:pt idx="1">
                  <c:v>0.15847269628252891</c:v>
                </c:pt>
                <c:pt idx="2">
                  <c:v>0.15971491006377719</c:v>
                </c:pt>
                <c:pt idx="3">
                  <c:v>0.16126767729033753</c:v>
                </c:pt>
                <c:pt idx="4">
                  <c:v>0.16320863632353799</c:v>
                </c:pt>
                <c:pt idx="5">
                  <c:v>0.16563483511503854</c:v>
                </c:pt>
                <c:pt idx="6">
                  <c:v>0.16866758360441425</c:v>
                </c:pt>
                <c:pt idx="7">
                  <c:v>0.17245851921613384</c:v>
                </c:pt>
                <c:pt idx="8">
                  <c:v>0.17719718873078338</c:v>
                </c:pt>
                <c:pt idx="9">
                  <c:v>0.18312052562409525</c:v>
                </c:pt>
                <c:pt idx="10">
                  <c:v>0.19052469674073516</c:v>
                </c:pt>
                <c:pt idx="11">
                  <c:v>0.199779910636535</c:v>
                </c:pt>
                <c:pt idx="12">
                  <c:v>0.2113489280062848</c:v>
                </c:pt>
                <c:pt idx="13">
                  <c:v>0.22581019971847205</c:v>
                </c:pt>
                <c:pt idx="14">
                  <c:v>0.24388678935870614</c:v>
                </c:pt>
                <c:pt idx="15">
                  <c:v>0.26648252640899872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445-4399-AB17-947129210C72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Uncompetitive!$AP$79:$BE$79</c:f>
              <c:numCache>
                <c:formatCode>General</c:formatCode>
                <c:ptCount val="16"/>
                <c:pt idx="0">
                  <c:v>0.17900874742293851</c:v>
                </c:pt>
                <c:pt idx="1">
                  <c:v>0.18397760254793166</c:v>
                </c:pt>
                <c:pt idx="2">
                  <c:v>0.18521981632917994</c:v>
                </c:pt>
                <c:pt idx="3">
                  <c:v>0.18677258355574031</c:v>
                </c:pt>
                <c:pt idx="4">
                  <c:v>0.18871354258894069</c:v>
                </c:pt>
                <c:pt idx="5">
                  <c:v>0.19113974138044126</c:v>
                </c:pt>
                <c:pt idx="6">
                  <c:v>0.19417248986981697</c:v>
                </c:pt>
                <c:pt idx="7">
                  <c:v>0.19796342548153661</c:v>
                </c:pt>
                <c:pt idx="8">
                  <c:v>0.20270209499618613</c:v>
                </c:pt>
                <c:pt idx="9">
                  <c:v>0.20862543188949803</c:v>
                </c:pt>
                <c:pt idx="10">
                  <c:v>0.21602960300613788</c:v>
                </c:pt>
                <c:pt idx="11">
                  <c:v>0.22528481690193772</c:v>
                </c:pt>
                <c:pt idx="12">
                  <c:v>0.23685383427168757</c:v>
                </c:pt>
                <c:pt idx="13">
                  <c:v>0.2513151059838748</c:v>
                </c:pt>
                <c:pt idx="14">
                  <c:v>0.26939169562410881</c:v>
                </c:pt>
                <c:pt idx="15">
                  <c:v>0.29198743267440141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445-4399-AB17-947129210C72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Uncompetitive!$AP$80:$BE$80</c:f>
              <c:numCache>
                <c:formatCode>General</c:formatCode>
                <c:ptCount val="16"/>
                <c:pt idx="0">
                  <c:v>0.21088988025469196</c:v>
                </c:pt>
                <c:pt idx="1">
                  <c:v>0.21585873537968511</c:v>
                </c:pt>
                <c:pt idx="2">
                  <c:v>0.21710094916093337</c:v>
                </c:pt>
                <c:pt idx="3">
                  <c:v>0.21865371638749373</c:v>
                </c:pt>
                <c:pt idx="4">
                  <c:v>0.22059467542069416</c:v>
                </c:pt>
                <c:pt idx="5">
                  <c:v>0.22302087421219474</c:v>
                </c:pt>
                <c:pt idx="6">
                  <c:v>0.22605362270157042</c:v>
                </c:pt>
                <c:pt idx="7">
                  <c:v>0.22984455831329006</c:v>
                </c:pt>
                <c:pt idx="8">
                  <c:v>0.23458322782793958</c:v>
                </c:pt>
                <c:pt idx="9">
                  <c:v>0.24050656472125148</c:v>
                </c:pt>
                <c:pt idx="10">
                  <c:v>0.24791073583789136</c:v>
                </c:pt>
                <c:pt idx="11">
                  <c:v>0.25716594973369122</c:v>
                </c:pt>
                <c:pt idx="12">
                  <c:v>0.26873496710344102</c:v>
                </c:pt>
                <c:pt idx="13">
                  <c:v>0.28319623881562828</c:v>
                </c:pt>
                <c:pt idx="14">
                  <c:v>0.30127282845586234</c:v>
                </c:pt>
                <c:pt idx="15">
                  <c:v>0.32386856550615495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445-4399-AB17-947129210C72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Uncompetitive!$AP$81:$BF$81</c:f>
              <c:numCache>
                <c:formatCode>General</c:formatCode>
                <c:ptCount val="17"/>
                <c:pt idx="0">
                  <c:v>0.2507412962943838</c:v>
                </c:pt>
                <c:pt idx="1">
                  <c:v>0.25571015141937697</c:v>
                </c:pt>
                <c:pt idx="2">
                  <c:v>0.2569523652006252</c:v>
                </c:pt>
                <c:pt idx="3">
                  <c:v>0.25850513242718559</c:v>
                </c:pt>
                <c:pt idx="4">
                  <c:v>0.26044609146038605</c:v>
                </c:pt>
                <c:pt idx="5">
                  <c:v>0.26287229025188658</c:v>
                </c:pt>
                <c:pt idx="6">
                  <c:v>0.26590503874126226</c:v>
                </c:pt>
                <c:pt idx="7">
                  <c:v>0.26969597435298193</c:v>
                </c:pt>
                <c:pt idx="8">
                  <c:v>0.27443464386763144</c:v>
                </c:pt>
                <c:pt idx="9">
                  <c:v>0.28035798076094337</c:v>
                </c:pt>
                <c:pt idx="10">
                  <c:v>0.28776215187758319</c:v>
                </c:pt>
                <c:pt idx="11">
                  <c:v>0.29701736577338306</c:v>
                </c:pt>
                <c:pt idx="12">
                  <c:v>0.30858638314313291</c:v>
                </c:pt>
                <c:pt idx="13">
                  <c:v>0.32304765485532011</c:v>
                </c:pt>
                <c:pt idx="14">
                  <c:v>0.34112424449555417</c:v>
                </c:pt>
                <c:pt idx="15">
                  <c:v>0.36371998154584684</c:v>
                </c:pt>
                <c:pt idx="16">
                  <c:v>0.16367943485577899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445-4399-AB17-947129210C72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Uncompetitive!$AP$82:$BE$82</c:f>
              <c:numCache>
                <c:formatCode>General</c:formatCode>
                <c:ptCount val="16"/>
                <c:pt idx="0">
                  <c:v>0.30055556634399855</c:v>
                </c:pt>
                <c:pt idx="1">
                  <c:v>0.30552442146899172</c:v>
                </c:pt>
                <c:pt idx="2">
                  <c:v>0.30676663525023995</c:v>
                </c:pt>
                <c:pt idx="3">
                  <c:v>0.30831940247680034</c:v>
                </c:pt>
                <c:pt idx="4">
                  <c:v>0.31026036151000075</c:v>
                </c:pt>
                <c:pt idx="5">
                  <c:v>0.31268656030150133</c:v>
                </c:pt>
                <c:pt idx="6">
                  <c:v>0.31571930879087706</c:v>
                </c:pt>
                <c:pt idx="7">
                  <c:v>0.31951024440259668</c:v>
                </c:pt>
                <c:pt idx="8">
                  <c:v>0.3242489139172462</c:v>
                </c:pt>
                <c:pt idx="9">
                  <c:v>0.33017225081055812</c:v>
                </c:pt>
                <c:pt idx="10">
                  <c:v>0.33757642192719794</c:v>
                </c:pt>
                <c:pt idx="11">
                  <c:v>0.34683163582299781</c:v>
                </c:pt>
                <c:pt idx="12">
                  <c:v>0.35840065319274761</c:v>
                </c:pt>
                <c:pt idx="13">
                  <c:v>0.37286192490493486</c:v>
                </c:pt>
                <c:pt idx="14">
                  <c:v>0.39093851454516892</c:v>
                </c:pt>
                <c:pt idx="15">
                  <c:v>0.41353425159546148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445-4399-AB17-947129210C72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Uncompetitive!$AP$83:$BE$83</c:f>
              <c:numCache>
                <c:formatCode>General</c:formatCode>
                <c:ptCount val="16"/>
                <c:pt idx="0">
                  <c:v>0.36282340390601697</c:v>
                </c:pt>
                <c:pt idx="1">
                  <c:v>0.36779225903101015</c:v>
                </c:pt>
                <c:pt idx="2">
                  <c:v>0.36903447281225843</c:v>
                </c:pt>
                <c:pt idx="3">
                  <c:v>0.37058724003881882</c:v>
                </c:pt>
                <c:pt idx="4">
                  <c:v>0.37252819907201917</c:v>
                </c:pt>
                <c:pt idx="5">
                  <c:v>0.37495439786351981</c:v>
                </c:pt>
                <c:pt idx="6">
                  <c:v>0.37798714635289549</c:v>
                </c:pt>
                <c:pt idx="7">
                  <c:v>0.3817780819646151</c:v>
                </c:pt>
                <c:pt idx="8">
                  <c:v>0.38651675147926456</c:v>
                </c:pt>
                <c:pt idx="9">
                  <c:v>0.39244008837257655</c:v>
                </c:pt>
                <c:pt idx="10">
                  <c:v>0.39984425948921637</c:v>
                </c:pt>
                <c:pt idx="11">
                  <c:v>0.40909947338501623</c:v>
                </c:pt>
                <c:pt idx="12">
                  <c:v>0.42066849075476603</c:v>
                </c:pt>
                <c:pt idx="13">
                  <c:v>0.43512976246695323</c:v>
                </c:pt>
                <c:pt idx="14">
                  <c:v>0.45320635210718735</c:v>
                </c:pt>
                <c:pt idx="15">
                  <c:v>0.47580208915747996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445-4399-AB17-947129210C72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Uncompetitive!$BF$69:$BU$69</c:f>
              <c:numCache>
                <c:formatCode>General</c:formatCode>
                <c:ptCount val="16"/>
                <c:pt idx="0">
                  <c:v>7.3333333333333361E-2</c:v>
                </c:pt>
                <c:pt idx="1">
                  <c:v>7.5588741800566184E-2</c:v>
                </c:pt>
                <c:pt idx="2">
                  <c:v>7.6152593917374389E-2</c:v>
                </c:pt>
                <c:pt idx="3">
                  <c:v>7.6857409063384632E-2</c:v>
                </c:pt>
                <c:pt idx="4">
                  <c:v>7.7738427995897461E-2</c:v>
                </c:pt>
                <c:pt idx="5">
                  <c:v>7.8839701661538489E-2</c:v>
                </c:pt>
                <c:pt idx="6">
                  <c:v>8.0216293743589781E-2</c:v>
                </c:pt>
                <c:pt idx="7">
                  <c:v>8.1937033846153876E-2</c:v>
                </c:pt>
                <c:pt idx="8">
                  <c:v>8.4087958974359001E-2</c:v>
                </c:pt>
                <c:pt idx="9">
                  <c:v>8.677661538461541E-2</c:v>
                </c:pt>
                <c:pt idx="10">
                  <c:v>9.0137435897435933E-2</c:v>
                </c:pt>
                <c:pt idx="11">
                  <c:v>9.4338461538461552E-2</c:v>
                </c:pt>
                <c:pt idx="12">
                  <c:v>9.958974358974361E-2</c:v>
                </c:pt>
                <c:pt idx="13">
                  <c:v>0.10615384615384618</c:v>
                </c:pt>
                <c:pt idx="14">
                  <c:v>0.11435897435897438</c:v>
                </c:pt>
                <c:pt idx="15">
                  <c:v>0.12461538461538464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445-4399-AB17-947129210C72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7.7819260584041039E-2</c:v>
                </c:pt>
                <c:pt idx="2">
                  <c:v>7.8524075730051296E-2</c:v>
                </c:pt>
                <c:pt idx="3">
                  <c:v>7.9405094662564124E-2</c:v>
                </c:pt>
                <c:pt idx="4">
                  <c:v>8.0506368328205152E-2</c:v>
                </c:pt>
                <c:pt idx="5">
                  <c:v>8.1882960410256431E-2</c:v>
                </c:pt>
                <c:pt idx="6">
                  <c:v>8.3603700512820539E-2</c:v>
                </c:pt>
                <c:pt idx="7">
                  <c:v>8.5754625641025664E-2</c:v>
                </c:pt>
                <c:pt idx="8">
                  <c:v>8.8443282051282074E-2</c:v>
                </c:pt>
                <c:pt idx="9">
                  <c:v>9.1804102564102597E-2</c:v>
                </c:pt>
                <c:pt idx="10">
                  <c:v>9.6005128205128243E-2</c:v>
                </c:pt>
                <c:pt idx="11">
                  <c:v>0.10125641025641027</c:v>
                </c:pt>
                <c:pt idx="12">
                  <c:v>0.10782051282051283</c:v>
                </c:pt>
                <c:pt idx="13">
                  <c:v>0.11602564102564104</c:v>
                </c:pt>
                <c:pt idx="14">
                  <c:v>0.12628205128205131</c:v>
                </c:pt>
                <c:pt idx="15">
                  <c:v>0.13910256410256411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F445-4399-AB17-947129210C72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Uncompetitive!$BF$71:$BU$71</c:f>
              <c:numCache>
                <c:formatCode>General</c:formatCode>
                <c:ptCount val="16"/>
                <c:pt idx="0">
                  <c:v>7.7083333333333351E-2</c:v>
                </c:pt>
                <c:pt idx="1">
                  <c:v>8.0607409063384636E-2</c:v>
                </c:pt>
                <c:pt idx="2">
                  <c:v>8.148842799589745E-2</c:v>
                </c:pt>
                <c:pt idx="3">
                  <c:v>8.2589701661538464E-2</c:v>
                </c:pt>
                <c:pt idx="4">
                  <c:v>8.396629374358977E-2</c:v>
                </c:pt>
                <c:pt idx="5">
                  <c:v>8.5687033846153865E-2</c:v>
                </c:pt>
                <c:pt idx="6">
                  <c:v>8.7837958974359004E-2</c:v>
                </c:pt>
                <c:pt idx="7">
                  <c:v>9.0526615384615414E-2</c:v>
                </c:pt>
                <c:pt idx="8">
                  <c:v>9.3887435897435922E-2</c:v>
                </c:pt>
                <c:pt idx="9">
                  <c:v>9.8088461538461555E-2</c:v>
                </c:pt>
                <c:pt idx="10">
                  <c:v>0.10333974358974363</c:v>
                </c:pt>
                <c:pt idx="11">
                  <c:v>0.10990384615384617</c:v>
                </c:pt>
                <c:pt idx="12">
                  <c:v>0.11810897435897437</c:v>
                </c:pt>
                <c:pt idx="13">
                  <c:v>0.12836538461538463</c:v>
                </c:pt>
                <c:pt idx="14">
                  <c:v>0.14118589743589746</c:v>
                </c:pt>
                <c:pt idx="15">
                  <c:v>0.15721153846153849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445-4399-AB17-947129210C72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Uncompetitive!$BF$72:$BU$72</c:f>
              <c:numCache>
                <c:formatCode>General</c:formatCode>
                <c:ptCount val="16"/>
                <c:pt idx="0">
                  <c:v>7.9687500000000008E-2</c:v>
                </c:pt>
                <c:pt idx="1">
                  <c:v>8.4092594662564121E-2</c:v>
                </c:pt>
                <c:pt idx="2">
                  <c:v>8.519386832820515E-2</c:v>
                </c:pt>
                <c:pt idx="3">
                  <c:v>8.6570460410256442E-2</c:v>
                </c:pt>
                <c:pt idx="4">
                  <c:v>8.8291200512820536E-2</c:v>
                </c:pt>
                <c:pt idx="5">
                  <c:v>9.0442125641025661E-2</c:v>
                </c:pt>
                <c:pt idx="6">
                  <c:v>9.3130782051282085E-2</c:v>
                </c:pt>
                <c:pt idx="7">
                  <c:v>9.6491602564102594E-2</c:v>
                </c:pt>
                <c:pt idx="8">
                  <c:v>0.10069262820512823</c:v>
                </c:pt>
                <c:pt idx="9">
                  <c:v>0.1059439102564103</c:v>
                </c:pt>
                <c:pt idx="10">
                  <c:v>0.11250801282051284</c:v>
                </c:pt>
                <c:pt idx="11">
                  <c:v>0.12071314102564107</c:v>
                </c:pt>
                <c:pt idx="12">
                  <c:v>0.13096955128205132</c:v>
                </c:pt>
                <c:pt idx="13">
                  <c:v>0.14379006410256412</c:v>
                </c:pt>
                <c:pt idx="14">
                  <c:v>0.15981570512820514</c:v>
                </c:pt>
                <c:pt idx="15">
                  <c:v>0.17984775641025641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F445-4399-AB17-947129210C72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Uncompetitive!$BF$73:$BU$73</c:f>
              <c:numCache>
                <c:formatCode>General</c:formatCode>
                <c:ptCount val="16"/>
                <c:pt idx="0">
                  <c:v>8.2942708333333365E-2</c:v>
                </c:pt>
                <c:pt idx="1">
                  <c:v>8.8449076661538492E-2</c:v>
                </c:pt>
                <c:pt idx="2">
                  <c:v>8.9825668743589784E-2</c:v>
                </c:pt>
                <c:pt idx="3">
                  <c:v>9.1546408846153879E-2</c:v>
                </c:pt>
                <c:pt idx="4">
                  <c:v>9.3697333974359004E-2</c:v>
                </c:pt>
                <c:pt idx="5">
                  <c:v>9.6385990384615414E-2</c:v>
                </c:pt>
                <c:pt idx="6">
                  <c:v>9.9746810897435936E-2</c:v>
                </c:pt>
                <c:pt idx="7">
                  <c:v>0.10394783653846158</c:v>
                </c:pt>
                <c:pt idx="8">
                  <c:v>0.10919911858974363</c:v>
                </c:pt>
                <c:pt idx="9">
                  <c:v>0.1157632211538462</c:v>
                </c:pt>
                <c:pt idx="10">
                  <c:v>0.12396834935897438</c:v>
                </c:pt>
                <c:pt idx="11">
                  <c:v>0.13422475961538463</c:v>
                </c:pt>
                <c:pt idx="12">
                  <c:v>0.14704527243589746</c:v>
                </c:pt>
                <c:pt idx="13">
                  <c:v>0.16307091346153851</c:v>
                </c:pt>
                <c:pt idx="14">
                  <c:v>0.18310296474358981</c:v>
                </c:pt>
                <c:pt idx="15">
                  <c:v>0.20814302884615385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445-4399-AB17-947129210C72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Uncompetitive!$BF$74:$BU$74</c:f>
              <c:numCache>
                <c:formatCode>General</c:formatCode>
                <c:ptCount val="16"/>
                <c:pt idx="0">
                  <c:v>8.7011718750000008E-2</c:v>
                </c:pt>
                <c:pt idx="1">
                  <c:v>9.3894679160256414E-2</c:v>
                </c:pt>
                <c:pt idx="2">
                  <c:v>9.5615419262820536E-2</c:v>
                </c:pt>
                <c:pt idx="3">
                  <c:v>9.7766344391025647E-2</c:v>
                </c:pt>
                <c:pt idx="4">
                  <c:v>0.10045500080128206</c:v>
                </c:pt>
                <c:pt idx="5">
                  <c:v>0.10381582131410258</c:v>
                </c:pt>
                <c:pt idx="6">
                  <c:v>0.10801684695512823</c:v>
                </c:pt>
                <c:pt idx="7">
                  <c:v>0.11326812900641028</c:v>
                </c:pt>
                <c:pt idx="8">
                  <c:v>0.11983223157051281</c:v>
                </c:pt>
                <c:pt idx="9">
                  <c:v>0.12803735977564107</c:v>
                </c:pt>
                <c:pt idx="10">
                  <c:v>0.13829377003205129</c:v>
                </c:pt>
                <c:pt idx="11">
                  <c:v>0.15111428285256412</c:v>
                </c:pt>
                <c:pt idx="12">
                  <c:v>0.16713992387820512</c:v>
                </c:pt>
                <c:pt idx="13">
                  <c:v>0.18717197516025641</c:v>
                </c:pt>
                <c:pt idx="14">
                  <c:v>0.21221203926282053</c:v>
                </c:pt>
                <c:pt idx="15">
                  <c:v>0.2435121193910256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F445-4399-AB17-947129210C72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Uncompetitive!$BF$75:$BU$75</c:f>
              <c:numCache>
                <c:formatCode>General</c:formatCode>
                <c:ptCount val="16"/>
                <c:pt idx="0">
                  <c:v>9.2097981770833365E-2</c:v>
                </c:pt>
                <c:pt idx="1">
                  <c:v>0.10070168228365386</c:v>
                </c:pt>
                <c:pt idx="2">
                  <c:v>0.10285260741185899</c:v>
                </c:pt>
                <c:pt idx="3">
                  <c:v>0.10554126382211541</c:v>
                </c:pt>
                <c:pt idx="4">
                  <c:v>0.10890208433493592</c:v>
                </c:pt>
                <c:pt idx="5">
                  <c:v>0.11310310997596158</c:v>
                </c:pt>
                <c:pt idx="6">
                  <c:v>0.11835439202724361</c:v>
                </c:pt>
                <c:pt idx="7">
                  <c:v>0.12491849459134617</c:v>
                </c:pt>
                <c:pt idx="8">
                  <c:v>0.13312362279647438</c:v>
                </c:pt>
                <c:pt idx="9">
                  <c:v>0.14338003305288466</c:v>
                </c:pt>
                <c:pt idx="10">
                  <c:v>0.15620054587339746</c:v>
                </c:pt>
                <c:pt idx="11">
                  <c:v>0.17222618689903849</c:v>
                </c:pt>
                <c:pt idx="12">
                  <c:v>0.19225823818108975</c:v>
                </c:pt>
                <c:pt idx="13">
                  <c:v>0.21729830228365388</c:v>
                </c:pt>
                <c:pt idx="14">
                  <c:v>0.24859838241185903</c:v>
                </c:pt>
                <c:pt idx="15">
                  <c:v>0.28772348257211539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F445-4399-AB17-947129210C72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Uncompetitive!$BF$76:$BU$76</c:f>
              <c:numCache>
                <c:formatCode>General</c:formatCode>
                <c:ptCount val="16"/>
                <c:pt idx="0">
                  <c:v>9.8455810546874994E-2</c:v>
                </c:pt>
                <c:pt idx="1">
                  <c:v>0.10921043618790063</c:v>
                </c:pt>
                <c:pt idx="2">
                  <c:v>0.11189909259815704</c:v>
                </c:pt>
                <c:pt idx="3">
                  <c:v>0.11525991311097758</c:v>
                </c:pt>
                <c:pt idx="4">
                  <c:v>0.11946093875200321</c:v>
                </c:pt>
                <c:pt idx="5">
                  <c:v>0.12471222080328526</c:v>
                </c:pt>
                <c:pt idx="6">
                  <c:v>0.13127632336738784</c:v>
                </c:pt>
                <c:pt idx="7">
                  <c:v>0.13948145157251604</c:v>
                </c:pt>
                <c:pt idx="8">
                  <c:v>0.14973786182892629</c:v>
                </c:pt>
                <c:pt idx="9">
                  <c:v>0.16255837464943912</c:v>
                </c:pt>
                <c:pt idx="10">
                  <c:v>0.17858401567508014</c:v>
                </c:pt>
                <c:pt idx="11">
                  <c:v>0.19861606695713144</c:v>
                </c:pt>
                <c:pt idx="12">
                  <c:v>0.22365613105969551</c:v>
                </c:pt>
                <c:pt idx="13">
                  <c:v>0.25495621118790063</c:v>
                </c:pt>
                <c:pt idx="14">
                  <c:v>0.29408131134815702</c:v>
                </c:pt>
                <c:pt idx="15">
                  <c:v>0.3429876865484775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F445-4399-AB17-947129210C72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Uncompetitive!$BF$77:$BU$77</c:f>
              <c:numCache>
                <c:formatCode>General</c:formatCode>
                <c:ptCount val="16"/>
                <c:pt idx="0">
                  <c:v>0.10640309651692709</c:v>
                </c:pt>
                <c:pt idx="1">
                  <c:v>0.11984637856820915</c:v>
                </c:pt>
                <c:pt idx="2">
                  <c:v>0.12320719908102964</c:v>
                </c:pt>
                <c:pt idx="3">
                  <c:v>0.12740822472205532</c:v>
                </c:pt>
                <c:pt idx="4">
                  <c:v>0.13265950677333735</c:v>
                </c:pt>
                <c:pt idx="5">
                  <c:v>0.13922360933743991</c:v>
                </c:pt>
                <c:pt idx="6">
                  <c:v>0.14742873754256813</c:v>
                </c:pt>
                <c:pt idx="7">
                  <c:v>0.15768514779897835</c:v>
                </c:pt>
                <c:pt idx="8">
                  <c:v>0.17050566061949121</c:v>
                </c:pt>
                <c:pt idx="9">
                  <c:v>0.18653130164513224</c:v>
                </c:pt>
                <c:pt idx="10">
                  <c:v>0.20656335292718353</c:v>
                </c:pt>
                <c:pt idx="11">
                  <c:v>0.23160341702974763</c:v>
                </c:pt>
                <c:pt idx="12">
                  <c:v>0.26290349715795269</c:v>
                </c:pt>
                <c:pt idx="13">
                  <c:v>0.30202859731820914</c:v>
                </c:pt>
                <c:pt idx="14">
                  <c:v>0.35093497251852962</c:v>
                </c:pt>
                <c:pt idx="15">
                  <c:v>0.41206794151893023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F445-4399-AB17-947129210C72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Uncompetitive!$BF$78:$BU$78</c:f>
              <c:numCache>
                <c:formatCode>General</c:formatCode>
                <c:ptCount val="16"/>
                <c:pt idx="0">
                  <c:v>0.11633720397949221</c:v>
                </c:pt>
                <c:pt idx="1">
                  <c:v>0.1331413065435948</c:v>
                </c:pt>
                <c:pt idx="2">
                  <c:v>0.13734233218462044</c:v>
                </c:pt>
                <c:pt idx="3">
                  <c:v>0.14259361423590247</c:v>
                </c:pt>
                <c:pt idx="4">
                  <c:v>0.14915771680000506</c:v>
                </c:pt>
                <c:pt idx="5">
                  <c:v>0.15736284500513326</c:v>
                </c:pt>
                <c:pt idx="6">
                  <c:v>0.16761925526154353</c:v>
                </c:pt>
                <c:pt idx="7">
                  <c:v>0.18043976808205633</c:v>
                </c:pt>
                <c:pt idx="8">
                  <c:v>0.19646540910769733</c:v>
                </c:pt>
                <c:pt idx="9">
                  <c:v>0.21649746038974868</c:v>
                </c:pt>
                <c:pt idx="10">
                  <c:v>0.24153752449231278</c:v>
                </c:pt>
                <c:pt idx="11">
                  <c:v>0.27283760462051787</c:v>
                </c:pt>
                <c:pt idx="12">
                  <c:v>0.31196270478077426</c:v>
                </c:pt>
                <c:pt idx="13">
                  <c:v>0.3608690799810948</c:v>
                </c:pt>
                <c:pt idx="14">
                  <c:v>0.42200204898149546</c:v>
                </c:pt>
                <c:pt idx="15">
                  <c:v>0.49841826023199626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F445-4399-AB17-947129210C72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Uncompetitive!$BF$79:$BU$79</c:f>
              <c:numCache>
                <c:formatCode>General</c:formatCode>
                <c:ptCount val="16"/>
                <c:pt idx="0">
                  <c:v>0.12875483830769857</c:v>
                </c:pt>
                <c:pt idx="1">
                  <c:v>0.14975996651282678</c:v>
                </c:pt>
                <c:pt idx="2">
                  <c:v>0.15501124856410883</c:v>
                </c:pt>
                <c:pt idx="3">
                  <c:v>0.16157535112821142</c:v>
                </c:pt>
                <c:pt idx="4">
                  <c:v>0.16978047933333962</c:v>
                </c:pt>
                <c:pt idx="5">
                  <c:v>0.18003688958974989</c:v>
                </c:pt>
                <c:pt idx="6">
                  <c:v>0.1928574024102627</c:v>
                </c:pt>
                <c:pt idx="7">
                  <c:v>0.20888304343590372</c:v>
                </c:pt>
                <c:pt idx="8">
                  <c:v>0.22891509471795501</c:v>
                </c:pt>
                <c:pt idx="9">
                  <c:v>0.25395515882051917</c:v>
                </c:pt>
                <c:pt idx="10">
                  <c:v>0.28525523894872423</c:v>
                </c:pt>
                <c:pt idx="11">
                  <c:v>0.32438033910898062</c:v>
                </c:pt>
                <c:pt idx="12">
                  <c:v>0.3732867143093011</c:v>
                </c:pt>
                <c:pt idx="13">
                  <c:v>0.43441968330970177</c:v>
                </c:pt>
                <c:pt idx="14">
                  <c:v>0.51083589456020262</c:v>
                </c:pt>
                <c:pt idx="15">
                  <c:v>0.60635615862332848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F445-4399-AB17-947129210C72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0.17053329147436683</c:v>
                </c:pt>
                <c:pt idx="2">
                  <c:v>0.17709739403846939</c:v>
                </c:pt>
                <c:pt idx="3">
                  <c:v>0.18530252224359758</c:v>
                </c:pt>
                <c:pt idx="4">
                  <c:v>0.19555893250000786</c:v>
                </c:pt>
                <c:pt idx="5">
                  <c:v>0.20837944532052069</c:v>
                </c:pt>
                <c:pt idx="6">
                  <c:v>0.22440508634616171</c:v>
                </c:pt>
                <c:pt idx="7">
                  <c:v>0.24443713762821295</c:v>
                </c:pt>
                <c:pt idx="8">
                  <c:v>0.26947720173077705</c:v>
                </c:pt>
                <c:pt idx="9">
                  <c:v>0.30077728185898223</c:v>
                </c:pt>
                <c:pt idx="10">
                  <c:v>0.33990238201923861</c:v>
                </c:pt>
                <c:pt idx="11">
                  <c:v>0.38880875721955915</c:v>
                </c:pt>
                <c:pt idx="12">
                  <c:v>0.44994172621995965</c:v>
                </c:pt>
                <c:pt idx="13">
                  <c:v>0.52635793747046045</c:v>
                </c:pt>
                <c:pt idx="14">
                  <c:v>0.62187820153358653</c:v>
                </c:pt>
                <c:pt idx="15">
                  <c:v>0.7412785316124938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F445-4399-AB17-947129210C72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Uncompetitive!$BF$81:$BU$81</c:f>
              <c:numCache>
                <c:formatCode>General</c:formatCode>
                <c:ptCount val="16"/>
                <c:pt idx="0">
                  <c:v>0.16367943485577899</c:v>
                </c:pt>
                <c:pt idx="1">
                  <c:v>0.19649994767629184</c:v>
                </c:pt>
                <c:pt idx="2">
                  <c:v>0.20470507588142003</c:v>
                </c:pt>
                <c:pt idx="3">
                  <c:v>0.21496148613783031</c:v>
                </c:pt>
                <c:pt idx="4">
                  <c:v>0.22778199895834311</c:v>
                </c:pt>
                <c:pt idx="5">
                  <c:v>0.24380763998398419</c:v>
                </c:pt>
                <c:pt idx="6">
                  <c:v>0.26383969126603546</c:v>
                </c:pt>
                <c:pt idx="7">
                  <c:v>0.2888797553685995</c:v>
                </c:pt>
                <c:pt idx="8">
                  <c:v>0.32017983549680462</c:v>
                </c:pt>
                <c:pt idx="9">
                  <c:v>0.35930493565706106</c:v>
                </c:pt>
                <c:pt idx="10">
                  <c:v>0.40821131085738155</c:v>
                </c:pt>
                <c:pt idx="11">
                  <c:v>0.46934427985778215</c:v>
                </c:pt>
                <c:pt idx="12">
                  <c:v>0.54576049110828284</c:v>
                </c:pt>
                <c:pt idx="13">
                  <c:v>0.64128075517140881</c:v>
                </c:pt>
                <c:pt idx="14">
                  <c:v>0.76068108525031619</c:v>
                </c:pt>
                <c:pt idx="15">
                  <c:v>0.90993149784895055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F445-4399-AB17-947129210C72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Uncompetitive!$BF$82:$BU$82</c:f>
              <c:numCache>
                <c:formatCode>General</c:formatCode>
                <c:ptCount val="16"/>
                <c:pt idx="0">
                  <c:v>0.18793262690305709</c:v>
                </c:pt>
                <c:pt idx="1">
                  <c:v>0.22895826792869814</c:v>
                </c:pt>
                <c:pt idx="2">
                  <c:v>0.23921467818510836</c:v>
                </c:pt>
                <c:pt idx="3">
                  <c:v>0.25203519100562116</c:v>
                </c:pt>
                <c:pt idx="4">
                  <c:v>0.26806083203126224</c:v>
                </c:pt>
                <c:pt idx="5">
                  <c:v>0.28809288331331351</c:v>
                </c:pt>
                <c:pt idx="6">
                  <c:v>0.31313294741587755</c:v>
                </c:pt>
                <c:pt idx="7">
                  <c:v>0.34443302754408273</c:v>
                </c:pt>
                <c:pt idx="8">
                  <c:v>0.38355812770433911</c:v>
                </c:pt>
                <c:pt idx="9">
                  <c:v>0.43246450290465965</c:v>
                </c:pt>
                <c:pt idx="10">
                  <c:v>0.49359747190506031</c:v>
                </c:pt>
                <c:pt idx="11">
                  <c:v>0.570013683155561</c:v>
                </c:pt>
                <c:pt idx="12">
                  <c:v>0.66553394721868686</c:v>
                </c:pt>
                <c:pt idx="13">
                  <c:v>0.78493427729759435</c:v>
                </c:pt>
                <c:pt idx="14">
                  <c:v>0.93418468989622871</c:v>
                </c:pt>
                <c:pt idx="15">
                  <c:v>1.1207477056445214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F445-4399-AB17-947129210C72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Uncompetitive!$BF$83:$BU$83</c:f>
              <c:numCache>
                <c:formatCode>General</c:formatCode>
                <c:ptCount val="16"/>
                <c:pt idx="0">
                  <c:v>0.21824911696215463</c:v>
                </c:pt>
                <c:pt idx="1">
                  <c:v>0.26953116824420592</c:v>
                </c:pt>
                <c:pt idx="2">
                  <c:v>0.28235168106471875</c:v>
                </c:pt>
                <c:pt idx="3">
                  <c:v>0.29837732209035978</c:v>
                </c:pt>
                <c:pt idx="4">
                  <c:v>0.31840937337241104</c:v>
                </c:pt>
                <c:pt idx="5">
                  <c:v>0.34344943747497519</c:v>
                </c:pt>
                <c:pt idx="6">
                  <c:v>0.37474951760318032</c:v>
                </c:pt>
                <c:pt idx="7">
                  <c:v>0.4138746177634367</c:v>
                </c:pt>
                <c:pt idx="8">
                  <c:v>0.46278099296375713</c:v>
                </c:pt>
                <c:pt idx="9">
                  <c:v>0.52391396196415785</c:v>
                </c:pt>
                <c:pt idx="10">
                  <c:v>0.60033017321465865</c:v>
                </c:pt>
                <c:pt idx="11">
                  <c:v>0.69585043727778451</c:v>
                </c:pt>
                <c:pt idx="12">
                  <c:v>0.81525076735669177</c:v>
                </c:pt>
                <c:pt idx="13">
                  <c:v>0.96450117995532625</c:v>
                </c:pt>
                <c:pt idx="14">
                  <c:v>1.1510641957036192</c:v>
                </c:pt>
                <c:pt idx="15">
                  <c:v>1.3842679653889851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F445-4399-AB17-947129210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'Mixed Non-competitive'!$X$21:$X$260</c:f>
              <c:numCache>
                <c:formatCode>General</c:formatCode>
                <c:ptCount val="240"/>
                <c:pt idx="0">
                  <c:v>13.636363636363631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12.056514913657766</c:v>
                </c:pt>
                <c:pt idx="5">
                  <c:v>11.492704826038159</c:v>
                </c:pt>
                <c:pt idx="6">
                  <c:v>10.858001237076961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8.5957025422089295</c:v>
                </c:pt>
                <c:pt idx="10">
                  <c:v>7.7666984258113709</c:v>
                </c:pt>
                <c:pt idx="11">
                  <c:v>6.931117387333301</c:v>
                </c:pt>
                <c:pt idx="12">
                  <c:v>6.109503010449167</c:v>
                </c:pt>
                <c:pt idx="13">
                  <c:v>5.3210558298418222</c:v>
                </c:pt>
                <c:pt idx="14">
                  <c:v>4.5819200275316785</c:v>
                </c:pt>
                <c:pt idx="15">
                  <c:v>13.229483335473507</c:v>
                </c:pt>
                <c:pt idx="16">
                  <c:v>12.850289150718007</c:v>
                </c:pt>
                <c:pt idx="17">
                  <c:v>12.405807501065595</c:v>
                </c:pt>
                <c:pt idx="18">
                  <c:v>11.891653528026701</c:v>
                </c:pt>
                <c:pt idx="19">
                  <c:v>11.305940522438981</c:v>
                </c:pt>
                <c:pt idx="20">
                  <c:v>10.650230757945636</c:v>
                </c:pt>
                <c:pt idx="21">
                  <c:v>9.9303206989454864</c:v>
                </c:pt>
                <c:pt idx="22">
                  <c:v>9.1566340626958276</c:v>
                </c:pt>
                <c:pt idx="23">
                  <c:v>8.344015162968498</c:v>
                </c:pt>
                <c:pt idx="24">
                  <c:v>7.5108170856996024</c:v>
                </c:pt>
                <c:pt idx="25">
                  <c:v>6.6773519204436456</c:v>
                </c:pt>
                <c:pt idx="26">
                  <c:v>5.8639576551556321</c:v>
                </c:pt>
                <c:pt idx="27">
                  <c:v>5.0890598792798167</c:v>
                </c:pt>
                <c:pt idx="28">
                  <c:v>4.3676081630361505</c:v>
                </c:pt>
                <c:pt idx="29">
                  <c:v>3.7101460529194172</c:v>
                </c:pt>
                <c:pt idx="30">
                  <c:v>13.131529059732367</c:v>
                </c:pt>
                <c:pt idx="31">
                  <c:v>12.734947730397778</c:v>
                </c:pt>
                <c:pt idx="32">
                  <c:v>12.271681079064933</c:v>
                </c:pt>
                <c:pt idx="33">
                  <c:v>11.737933957260276</c:v>
                </c:pt>
                <c:pt idx="34">
                  <c:v>11.132675258500237</c:v>
                </c:pt>
                <c:pt idx="35">
                  <c:v>10.45856419089974</c:v>
                </c:pt>
                <c:pt idx="36">
                  <c:v>9.722650938693647</c:v>
                </c:pt>
                <c:pt idx="37">
                  <c:v>8.9366229589646355</c:v>
                </c:pt>
                <c:pt idx="38">
                  <c:v>8.1164088418431639</c:v>
                </c:pt>
                <c:pt idx="39">
                  <c:v>7.2810763010472588</c:v>
                </c:pt>
                <c:pt idx="40">
                  <c:v>6.4511447347411348</c:v>
                </c:pt>
                <c:pt idx="41">
                  <c:v>5.6466104734594706</c:v>
                </c:pt>
                <c:pt idx="42">
                  <c:v>4.8850767168043854</c:v>
                </c:pt>
                <c:pt idx="43">
                  <c:v>4.1803454854312205</c:v>
                </c:pt>
                <c:pt idx="44">
                  <c:v>3.5416824728264564</c:v>
                </c:pt>
                <c:pt idx="45">
                  <c:v>13.011107350435086</c:v>
                </c:pt>
                <c:pt idx="46">
                  <c:v>12.593650372807305</c:v>
                </c:pt>
                <c:pt idx="47">
                  <c:v>12.108047127935007</c:v>
                </c:pt>
                <c:pt idx="48">
                  <c:v>11.551284297911911</c:v>
                </c:pt>
                <c:pt idx="49">
                  <c:v>10.923421383798091</c:v>
                </c:pt>
                <c:pt idx="50">
                  <c:v>10.228468766310893</c:v>
                </c:pt>
                <c:pt idx="51">
                  <c:v>9.4749670771940977</c:v>
                </c:pt>
                <c:pt idx="52">
                  <c:v>8.6760433268516675</c:v>
                </c:pt>
                <c:pt idx="53">
                  <c:v>7.8487868595730657</c:v>
                </c:pt>
                <c:pt idx="54">
                  <c:v>7.0129367668991893</c:v>
                </c:pt>
                <c:pt idx="55">
                  <c:v>6.1890628305458018</c:v>
                </c:pt>
                <c:pt idx="56">
                  <c:v>5.3965806179659337</c:v>
                </c:pt>
                <c:pt idx="57">
                  <c:v>4.651996122499888</c:v>
                </c:pt>
                <c:pt idx="58">
                  <c:v>3.9676998914714923</c:v>
                </c:pt>
                <c:pt idx="59">
                  <c:v>3.3514611398555374</c:v>
                </c:pt>
                <c:pt idx="60">
                  <c:v>12.863650909596135</c:v>
                </c:pt>
                <c:pt idx="61">
                  <c:v>12.421377597399996</c:v>
                </c:pt>
                <c:pt idx="62">
                  <c:v>11.909540786136496</c:v>
                </c:pt>
                <c:pt idx="63">
                  <c:v>11.326157014421755</c:v>
                </c:pt>
                <c:pt idx="64">
                  <c:v>10.672662258177567</c:v>
                </c:pt>
                <c:pt idx="65">
                  <c:v>9.9547060078987872</c:v>
                </c:pt>
                <c:pt idx="66">
                  <c:v>9.1825607021848228</c:v>
                </c:pt>
                <c:pt idx="67">
                  <c:v>8.3709370648423036</c:v>
                </c:pt>
                <c:pt idx="68">
                  <c:v>7.5380952660151577</c:v>
                </c:pt>
                <c:pt idx="69">
                  <c:v>6.7043128673042691</c:v>
                </c:pt>
                <c:pt idx="70">
                  <c:v>5.8899586332103793</c:v>
                </c:pt>
                <c:pt idx="71">
                  <c:v>5.113548060505801</c:v>
                </c:pt>
                <c:pt idx="72">
                  <c:v>4.3901625438930338</c:v>
                </c:pt>
                <c:pt idx="73">
                  <c:v>3.7304965161168209</c:v>
                </c:pt>
                <c:pt idx="74">
                  <c:v>3.1406110611900919</c:v>
                </c:pt>
                <c:pt idx="75">
                  <c:v>12.683964790899816</c:v>
                </c:pt>
                <c:pt idx="76">
                  <c:v>12.212553075630407</c:v>
                </c:pt>
                <c:pt idx="77">
                  <c:v>11.670377128416446</c:v>
                </c:pt>
                <c:pt idx="78">
                  <c:v>11.056794529234148</c:v>
                </c:pt>
                <c:pt idx="79">
                  <c:v>10.374951753980362</c:v>
                </c:pt>
                <c:pt idx="80">
                  <c:v>9.6324431800662129</c:v>
                </c:pt>
                <c:pt idx="81">
                  <c:v>8.8414898601155656</c:v>
                </c:pt>
                <c:pt idx="82">
                  <c:v>8.0184603686702793</c:v>
                </c:pt>
                <c:pt idx="83">
                  <c:v>7.1826898092856775</c:v>
                </c:pt>
                <c:pt idx="84">
                  <c:v>6.3547402181714467</c:v>
                </c:pt>
                <c:pt idx="85">
                  <c:v>5.5544172212633773</c:v>
                </c:pt>
                <c:pt idx="86">
                  <c:v>4.7989378149166351</c:v>
                </c:pt>
                <c:pt idx="87">
                  <c:v>4.1015941914933034</c:v>
                </c:pt>
                <c:pt idx="88">
                  <c:v>3.4711027516513022</c:v>
                </c:pt>
                <c:pt idx="89">
                  <c:v>2.9116367385893978</c:v>
                </c:pt>
                <c:pt idx="90">
                  <c:v>12.466295229202256</c:v>
                </c:pt>
                <c:pt idx="91">
                  <c:v>11.961193031720541</c:v>
                </c:pt>
                <c:pt idx="92">
                  <c:v>11.38459968419704</c:v>
                </c:pt>
                <c:pt idx="93">
                  <c:v>10.737588345917187</c:v>
                </c:pt>
                <c:pt idx="94">
                  <c:v>10.025383177696218</c:v>
                </c:pt>
                <c:pt idx="95">
                  <c:v>9.257815129665973</c:v>
                </c:pt>
                <c:pt idx="96">
                  <c:v>8.4492005989081775</c:v>
                </c:pt>
                <c:pt idx="97">
                  <c:v>7.6175198569616844</c:v>
                </c:pt>
                <c:pt idx="98">
                  <c:v>6.7829380938113442</c:v>
                </c:pt>
                <c:pt idx="99">
                  <c:v>5.965901700491731</c:v>
                </c:pt>
                <c:pt idx="100">
                  <c:v>5.1851782068116563</c:v>
                </c:pt>
                <c:pt idx="101">
                  <c:v>4.4562269789973694</c:v>
                </c:pt>
                <c:pt idx="102">
                  <c:v>3.7901802992623943</c:v>
                </c:pt>
                <c:pt idx="103">
                  <c:v>3.1935317195219377</c:v>
                </c:pt>
                <c:pt idx="104">
                  <c:v>2.6684490653805009</c:v>
                </c:pt>
                <c:pt idx="105">
                  <c:v>12.204493536800637</c:v>
                </c:pt>
                <c:pt idx="106">
                  <c:v>11.661178537307874</c:v>
                </c:pt>
                <c:pt idx="107">
                  <c:v>11.046475069805222</c:v>
                </c:pt>
                <c:pt idx="108">
                  <c:v>10.363596141287701</c:v>
                </c:pt>
                <c:pt idx="109">
                  <c:v>9.6202098408271493</c:v>
                </c:pt>
                <c:pt idx="110">
                  <c:v>8.8286087955368817</c:v>
                </c:pt>
                <c:pt idx="111">
                  <c:v>8.0052197496564759</c:v>
                </c:pt>
                <c:pt idx="112">
                  <c:v>7.1694120524699487</c:v>
                </c:pt>
                <c:pt idx="113">
                  <c:v>6.3417513567912511</c:v>
                </c:pt>
                <c:pt idx="114">
                  <c:v>5.5420155469566028</c:v>
                </c:pt>
                <c:pt idx="115">
                  <c:v>4.7873680101125702</c:v>
                </c:pt>
                <c:pt idx="116">
                  <c:v>4.0910313780592231</c:v>
                </c:pt>
                <c:pt idx="117">
                  <c:v>3.4616479051086091</c:v>
                </c:pt>
                <c:pt idx="118">
                  <c:v>2.9033220394987054</c:v>
                </c:pt>
                <c:pt idx="119">
                  <c:v>2.4161906941864748</c:v>
                </c:pt>
                <c:pt idx="120">
                  <c:v>11.892309103434544</c:v>
                </c:pt>
                <c:pt idx="121">
                  <c:v>11.306681262915706</c:v>
                </c:pt>
                <c:pt idx="122">
                  <c:v>10.651052405908873</c:v>
                </c:pt>
                <c:pt idx="123">
                  <c:v>9.9312136134020434</c:v>
                </c:pt>
                <c:pt idx="124">
                  <c:v>9.1575830731469257</c:v>
                </c:pt>
                <c:pt idx="125">
                  <c:v>8.345000229855275</c:v>
                </c:pt>
                <c:pt idx="126">
                  <c:v>7.5118148003592626</c:v>
                </c:pt>
                <c:pt idx="127">
                  <c:v>6.6783376481125929</c:v>
                </c:pt>
                <c:pt idx="128">
                  <c:v>5.8649079236826571</c:v>
                </c:pt>
                <c:pt idx="129">
                  <c:v>5.0899545347029793</c:v>
                </c:pt>
                <c:pt idx="130">
                  <c:v>4.3684318905753869</c:v>
                </c:pt>
                <c:pt idx="131">
                  <c:v>3.7108890606599685</c:v>
                </c:pt>
                <c:pt idx="132">
                  <c:v>3.1232447803852406</c:v>
                </c:pt>
                <c:pt idx="133">
                  <c:v>2.6071667571879411</c:v>
                </c:pt>
                <c:pt idx="134">
                  <c:v>2.1608493330630703</c:v>
                </c:pt>
                <c:pt idx="135">
                  <c:v>11.52384194252971</c:v>
                </c:pt>
                <c:pt idx="136">
                  <c:v>10.892759387324176</c:v>
                </c:pt>
                <c:pt idx="137">
                  <c:v>10.194879033839154</c:v>
                </c:pt>
                <c:pt idx="138">
                  <c:v>9.4389568742531242</c:v>
                </c:pt>
                <c:pt idx="139">
                  <c:v>8.6383221720396577</c:v>
                </c:pt>
                <c:pt idx="140">
                  <c:v>7.8102204056089004</c:v>
                </c:pt>
                <c:pt idx="141">
                  <c:v>6.9744718194559026</c:v>
                </c:pt>
                <c:pt idx="142">
                  <c:v>6.1516363100733695</c:v>
                </c:pt>
                <c:pt idx="143">
                  <c:v>5.3610305143447556</c:v>
                </c:pt>
                <c:pt idx="144">
                  <c:v>4.6189918265080525</c:v>
                </c:pt>
                <c:pt idx="145">
                  <c:v>3.9377030364118033</c:v>
                </c:pt>
                <c:pt idx="146">
                  <c:v>3.3247191869658712</c:v>
                </c:pt>
                <c:pt idx="147">
                  <c:v>2.7831513034222577</c:v>
                </c:pt>
                <c:pt idx="148">
                  <c:v>2.3123285108568972</c:v>
                </c:pt>
                <c:pt idx="149">
                  <c:v>1.9087103467351616</c:v>
                </c:pt>
                <c:pt idx="150">
                  <c:v>11.094169587183101</c:v>
                </c:pt>
                <c:pt idx="151">
                  <c:v>10.416110250520802</c:v>
                </c:pt>
                <c:pt idx="152">
                  <c:v>9.6768190558898297</c:v>
                </c:pt>
                <c:pt idx="153">
                  <c:v>8.888255822234882</c:v>
                </c:pt>
                <c:pt idx="154">
                  <c:v>8.0665750989739013</c:v>
                </c:pt>
                <c:pt idx="155">
                  <c:v>7.2309837223197952</c:v>
                </c:pt>
                <c:pt idx="156">
                  <c:v>6.4020262823569949</c:v>
                </c:pt>
                <c:pt idx="157">
                  <c:v>5.5996052962512781</c:v>
                </c:pt>
                <c:pt idx="158">
                  <c:v>4.8411297833285749</c:v>
                </c:pt>
                <c:pt idx="159">
                  <c:v>4.1401434501819043</c:v>
                </c:pt>
                <c:pt idx="160">
                  <c:v>3.5056323722059806</c:v>
                </c:pt>
                <c:pt idx="161">
                  <c:v>2.9420211593086147</c:v>
                </c:pt>
                <c:pt idx="162">
                  <c:v>2.4497116405218229</c:v>
                </c:pt>
                <c:pt idx="163">
                  <c:v>2.025942305053666</c:v>
                </c:pt>
                <c:pt idx="164">
                  <c:v>1.6657500232666673</c:v>
                </c:pt>
                <c:pt idx="165">
                  <c:v>10.60013046314416</c:v>
                </c:pt>
                <c:pt idx="166">
                  <c:v>9.8759179539123814</c:v>
                </c:pt>
                <c:pt idx="167">
                  <c:v>9.0988626421697276</c:v>
                </c:pt>
                <c:pt idx="168">
                  <c:v>8.2841022236973085</c:v>
                </c:pt>
                <c:pt idx="169">
                  <c:v>7.4501902843071397</c:v>
                </c:pt>
                <c:pt idx="170">
                  <c:v>6.6175081608643058</c:v>
                </c:pt>
                <c:pt idx="171">
                  <c:v>5.8063179473758808</c:v>
                </c:pt>
                <c:pt idx="172">
                  <c:v>5.0348394030772763</c:v>
                </c:pt>
                <c:pt idx="173">
                  <c:v>4.3177255880968195</c:v>
                </c:pt>
                <c:pt idx="174">
                  <c:v>3.6651839155048727</c:v>
                </c:pt>
                <c:pt idx="175">
                  <c:v>3.0828008958460162</c:v>
                </c:pt>
                <c:pt idx="176">
                  <c:v>2.5719585308499187</c:v>
                </c:pt>
                <c:pt idx="177">
                  <c:v>2.1306321242543191</c:v>
                </c:pt>
                <c:pt idx="178">
                  <c:v>1.7543438509476841</c:v>
                </c:pt>
                <c:pt idx="179">
                  <c:v>1.437090424074561</c:v>
                </c:pt>
                <c:pt idx="180">
                  <c:v>10.041194644696187</c:v>
                </c:pt>
                <c:pt idx="181">
                  <c:v>9.2746730083234237</c:v>
                </c:pt>
                <c:pt idx="182">
                  <c:v>8.4667571234735401</c:v>
                </c:pt>
                <c:pt idx="183">
                  <c:v>7.6353624961761986</c:v>
                </c:pt>
                <c:pt idx="184">
                  <c:v>6.8006266603092422</c:v>
                </c:pt>
                <c:pt idx="185">
                  <c:v>5.9830109814379249</c:v>
                </c:pt>
                <c:pt idx="186">
                  <c:v>5.2013375835582716</c:v>
                </c:pt>
                <c:pt idx="187">
                  <c:v>4.4711495064407263</c:v>
                </c:pt>
                <c:pt idx="188">
                  <c:v>3.8036770556886084</c:v>
                </c:pt>
                <c:pt idx="189">
                  <c:v>3.2055113790051624</c:v>
                </c:pt>
                <c:pt idx="190">
                  <c:v>2.6789059499487342</c:v>
                </c:pt>
                <c:pt idx="191">
                  <c:v>2.2225100312459962</c:v>
                </c:pt>
                <c:pt idx="192">
                  <c:v>1.832305592457393</c:v>
                </c:pt>
                <c:pt idx="193">
                  <c:v>1.5025529564330569</c:v>
                </c:pt>
                <c:pt idx="194">
                  <c:v>1.2266164474059011</c:v>
                </c:pt>
                <c:pt idx="195">
                  <c:v>9.4202898550724612</c:v>
                </c:pt>
                <c:pt idx="196">
                  <c:v>8.6187845303867388</c:v>
                </c:pt>
                <c:pt idx="197">
                  <c:v>7.7902621722846428</c:v>
                </c:pt>
                <c:pt idx="198">
                  <c:v>6.9545834494288092</c:v>
                </c:pt>
                <c:pt idx="199">
                  <c:v>6.1323014556845381</c:v>
                </c:pt>
                <c:pt idx="200">
                  <c:v>5.3426801696343764</c:v>
                </c:pt>
                <c:pt idx="201">
                  <c:v>4.6019687659346449</c:v>
                </c:pt>
                <c:pt idx="202">
                  <c:v>3.9222421581367484</c:v>
                </c:pt>
                <c:pt idx="203">
                  <c:v>3.3109447545009361</c:v>
                </c:pt>
                <c:pt idx="204">
                  <c:v>2.7710880634394832</c:v>
                </c:pt>
                <c:pt idx="205">
                  <c:v>2.3019214792049163</c:v>
                </c:pt>
                <c:pt idx="206">
                  <c:v>1.8998478579153575</c:v>
                </c:pt>
                <c:pt idx="207">
                  <c:v>1.5593794011995707</c:v>
                </c:pt>
                <c:pt idx="208">
                  <c:v>1.2739920129910025</c:v>
                </c:pt>
                <c:pt idx="209">
                  <c:v>1.0368053671498028</c:v>
                </c:pt>
                <c:pt idx="210">
                  <c:v>8.7443946188340789</c:v>
                </c:pt>
                <c:pt idx="211">
                  <c:v>7.9187817258883229</c:v>
                </c:pt>
                <c:pt idx="212">
                  <c:v>7.0828603859250832</c:v>
                </c:pt>
                <c:pt idx="213">
                  <c:v>6.257207320130358</c:v>
                </c:pt>
                <c:pt idx="214">
                  <c:v>5.4614080192549626</c:v>
                </c:pt>
                <c:pt idx="215">
                  <c:v>4.7122679913627294</c:v>
                </c:pt>
                <c:pt idx="216">
                  <c:v>4.0225523203255422</c:v>
                </c:pt>
                <c:pt idx="217">
                  <c:v>3.4004200927141537</c:v>
                </c:pt>
                <c:pt idx="218">
                  <c:v>2.8495307629882891</c:v>
                </c:pt>
                <c:pt idx="219">
                  <c:v>2.3696567407990226</c:v>
                </c:pt>
                <c:pt idx="220">
                  <c:v>1.9575758294372341</c:v>
                </c:pt>
                <c:pt idx="221">
                  <c:v>1.6080319225435848</c:v>
                </c:pt>
                <c:pt idx="222">
                  <c:v>1.3146113652489879</c:v>
                </c:pt>
                <c:pt idx="223">
                  <c:v>1.0704521395133142</c:v>
                </c:pt>
                <c:pt idx="224">
                  <c:v>0.86876127650614909</c:v>
                </c:pt>
                <c:pt idx="225">
                  <c:v>8.0246913580246897</c:v>
                </c:pt>
                <c:pt idx="226">
                  <c:v>7.1889400921658977</c:v>
                </c:pt>
                <c:pt idx="227">
                  <c:v>6.3608562691131487</c:v>
                </c:pt>
                <c:pt idx="228">
                  <c:v>5.5602584094453107</c:v>
                </c:pt>
                <c:pt idx="229">
                  <c:v>4.8043886242240506</c:v>
                </c:pt>
                <c:pt idx="230">
                  <c:v>4.1065717899412855</c:v>
                </c:pt>
                <c:pt idx="231">
                  <c:v>3.4755592107410234</c:v>
                </c:pt>
                <c:pt idx="232">
                  <c:v>2.9155565614121866</c:v>
                </c:pt>
                <c:pt idx="233">
                  <c:v>2.4267842732775669</c:v>
                </c:pt>
                <c:pt idx="234">
                  <c:v>2.0063470377961976</c:v>
                </c:pt>
                <c:pt idx="235">
                  <c:v>1.6491957503497627</c:v>
                </c:pt>
                <c:pt idx="236">
                  <c:v>1.3490205872072305</c:v>
                </c:pt>
                <c:pt idx="237">
                  <c:v>1.0989838272045407</c:v>
                </c:pt>
                <c:pt idx="238">
                  <c:v>0.89226147416016199</c:v>
                </c:pt>
                <c:pt idx="239">
                  <c:v>0.72240348328728088</c:v>
                </c:pt>
              </c:numCache>
            </c:numRef>
          </c:xVal>
          <c:yVal>
            <c:numRef>
              <c:f>'Mixed Non-competitive'!$Y$21:$Y$260</c:f>
              <c:numCache>
                <c:formatCode>General</c:formatCode>
                <c:ptCount val="240"/>
                <c:pt idx="0">
                  <c:v>13.63635100948359</c:v>
                </c:pt>
                <c:pt idx="1">
                  <c:v>13.333324710954384</c:v>
                </c:pt>
                <c:pt idx="2">
                  <c:v>12.972968892372833</c:v>
                </c:pt>
                <c:pt idx="3">
                  <c:v>12.549020564050068</c:v>
                </c:pt>
                <c:pt idx="4">
                  <c:v>12.056521305101461</c:v>
                </c:pt>
                <c:pt idx="5">
                  <c:v>11.492716890734659</c:v>
                </c:pt>
                <c:pt idx="6">
                  <c:v>10.858018987273772</c:v>
                </c:pt>
                <c:pt idx="7">
                  <c:v>10.156864033134418</c:v>
                </c:pt>
                <c:pt idx="8">
                  <c:v>9.3982507363874177</c:v>
                </c:pt>
                <c:pt idx="9">
                  <c:v>8.5957345169841375</c:v>
                </c:pt>
                <c:pt idx="10">
                  <c:v>7.7667332511315879</c:v>
                </c:pt>
                <c:pt idx="11">
                  <c:v>6.9311538038674314</c:v>
                </c:pt>
                <c:pt idx="12">
                  <c:v>6.1095397366749227</c:v>
                </c:pt>
                <c:pt idx="13">
                  <c:v>5.321091683240442</c:v>
                </c:pt>
                <c:pt idx="14">
                  <c:v>4.5819540220361112</c:v>
                </c:pt>
                <c:pt idx="15">
                  <c:v>13.229460568995581</c:v>
                </c:pt>
                <c:pt idx="16">
                  <c:v>12.850272179151734</c:v>
                </c:pt>
                <c:pt idx="17">
                  <c:v>12.405796935785171</c:v>
                </c:pt>
                <c:pt idx="18">
                  <c:v>11.891649853063681</c:v>
                </c:pt>
                <c:pt idx="19">
                  <c:v>11.305944016932481</c:v>
                </c:pt>
                <c:pt idx="20">
                  <c:v>10.650241419650685</c:v>
                </c:pt>
                <c:pt idx="21">
                  <c:v>9.9303381844911893</c:v>
                </c:pt>
                <c:pt idx="22">
                  <c:v>9.1566576623082572</c:v>
                </c:pt>
                <c:pt idx="23">
                  <c:v>8.3440438239276418</c:v>
                </c:pt>
                <c:pt idx="24">
                  <c:v>7.5108494890160022</c:v>
                </c:pt>
                <c:pt idx="25">
                  <c:v>6.6773866013476315</c:v>
                </c:pt>
                <c:pt idx="26">
                  <c:v>5.8639931451290277</c:v>
                </c:pt>
                <c:pt idx="27">
                  <c:v>5.0890948411581212</c:v>
                </c:pt>
                <c:pt idx="28">
                  <c:v>4.3676414939558983</c:v>
                </c:pt>
                <c:pt idx="29">
                  <c:v>3.7101769407823366</c:v>
                </c:pt>
                <c:pt idx="30">
                  <c:v>13.131503948813847</c:v>
                </c:pt>
                <c:pt idx="31">
                  <c:v>12.734928861520123</c:v>
                </c:pt>
                <c:pt idx="32">
                  <c:v>12.271669069327043</c:v>
                </c:pt>
                <c:pt idx="33">
                  <c:v>11.737929272403134</c:v>
                </c:pt>
                <c:pt idx="34">
                  <c:v>11.132678131390897</c:v>
                </c:pt>
                <c:pt idx="35">
                  <c:v>10.458574544874038</c:v>
                </c:pt>
                <c:pt idx="36">
                  <c:v>9.7226683329539298</c:v>
                </c:pt>
                <c:pt idx="37">
                  <c:v>8.9366465740427365</c:v>
                </c:pt>
                <c:pt idx="38">
                  <c:v>8.1164375178224955</c:v>
                </c:pt>
                <c:pt idx="39">
                  <c:v>7.2811086296482763</c:v>
                </c:pt>
                <c:pt idx="40">
                  <c:v>6.4511791917315966</c:v>
                </c:pt>
                <c:pt idx="41">
                  <c:v>5.6466455659128671</c:v>
                </c:pt>
                <c:pt idx="42">
                  <c:v>4.8851111158271499</c:v>
                </c:pt>
                <c:pt idx="43">
                  <c:v>4.1803781207704942</c:v>
                </c:pt>
                <c:pt idx="44">
                  <c:v>3.5417125782391969</c:v>
                </c:pt>
                <c:pt idx="45">
                  <c:v>13.01107940871761</c:v>
                </c:pt>
                <c:pt idx="46">
                  <c:v>12.593629230256584</c:v>
                </c:pt>
                <c:pt idx="47">
                  <c:v>12.108033402102874</c:v>
                </c:pt>
                <c:pt idx="48">
                  <c:v>11.551278424049753</c:v>
                </c:pt>
                <c:pt idx="49">
                  <c:v>10.923423529546278</c:v>
                </c:pt>
                <c:pt idx="50">
                  <c:v>10.228478756463842</c:v>
                </c:pt>
                <c:pt idx="51">
                  <c:v>9.4749843472533026</c:v>
                </c:pt>
                <c:pt idx="52">
                  <c:v>8.6760669231452479</c:v>
                </c:pt>
                <c:pt idx="53">
                  <c:v>7.8488154960467433</c:v>
                </c:pt>
                <c:pt idx="54">
                  <c:v>7.0129689351572644</c:v>
                </c:pt>
                <c:pt idx="55">
                  <c:v>6.189096944718103</c:v>
                </c:pt>
                <c:pt idx="56">
                  <c:v>5.3966151657227339</c:v>
                </c:pt>
                <c:pt idx="57">
                  <c:v>4.6520297926559655</c:v>
                </c:pt>
                <c:pt idx="58">
                  <c:v>3.9677316572665515</c:v>
                </c:pt>
                <c:pt idx="59">
                  <c:v>3.3514902908556912</c:v>
                </c:pt>
                <c:pt idx="60">
                  <c:v>12.863619578737289</c:v>
                </c:pt>
                <c:pt idx="61">
                  <c:v>12.421353758117966</c:v>
                </c:pt>
                <c:pt idx="62">
                  <c:v>11.909525046565808</c:v>
                </c:pt>
                <c:pt idx="63">
                  <c:v>11.32614976076891</c:v>
                </c:pt>
                <c:pt idx="64">
                  <c:v>10.672663566526046</c:v>
                </c:pt>
                <c:pt idx="65">
                  <c:v>9.954715573157058</c:v>
                </c:pt>
                <c:pt idx="66">
                  <c:v>9.1825778041556312</c:v>
                </c:pt>
                <c:pt idx="67">
                  <c:v>8.3709605880078204</c:v>
                </c:pt>
                <c:pt idx="68">
                  <c:v>7.5381237791242501</c:v>
                </c:pt>
                <c:pt idx="69">
                  <c:v>6.7043447534902105</c:v>
                </c:pt>
                <c:pt idx="70">
                  <c:v>5.8899922467545149</c:v>
                </c:pt>
                <c:pt idx="71">
                  <c:v>5.1135818788262224</c:v>
                </c:pt>
                <c:pt idx="72">
                  <c:v>4.3901952862262554</c:v>
                </c:pt>
                <c:pt idx="73">
                  <c:v>3.7305272119652528</c:v>
                </c:pt>
                <c:pt idx="74">
                  <c:v>3.1406390663923527</c:v>
                </c:pt>
                <c:pt idx="75">
                  <c:v>12.683929444978506</c:v>
                </c:pt>
                <c:pt idx="76">
                  <c:v>12.2125260784922</c:v>
                </c:pt>
                <c:pt idx="77">
                  <c:v>11.670359061786645</c:v>
                </c:pt>
                <c:pt idx="78">
                  <c:v>11.056785702733499</c:v>
                </c:pt>
                <c:pt idx="79">
                  <c:v>10.374952116223419</c:v>
                </c:pt>
                <c:pt idx="80">
                  <c:v>9.6324522562565651</c:v>
                </c:pt>
                <c:pt idx="81">
                  <c:v>8.8415067366620548</c:v>
                </c:pt>
                <c:pt idx="82">
                  <c:v>8.0184837386847363</c:v>
                </c:pt>
                <c:pt idx="83">
                  <c:v>7.1827180791639087</c:v>
                </c:pt>
                <c:pt idx="84">
                  <c:v>6.3547716588042675</c:v>
                </c:pt>
                <c:pt idx="85">
                  <c:v>5.5544501344218187</c:v>
                </c:pt>
                <c:pt idx="86">
                  <c:v>4.7989706817896698</c:v>
                </c:pt>
                <c:pt idx="87">
                  <c:v>4.1016257776170386</c:v>
                </c:pt>
                <c:pt idx="88">
                  <c:v>3.4711321567627191</c:v>
                </c:pt>
                <c:pt idx="89">
                  <c:v>2.9116633948444273</c:v>
                </c:pt>
                <c:pt idx="90">
                  <c:v>12.466255188466238</c:v>
                </c:pt>
                <c:pt idx="91">
                  <c:v>11.961162394911817</c:v>
                </c:pt>
                <c:pt idx="92">
                  <c:v>11.384578979020175</c:v>
                </c:pt>
                <c:pt idx="93">
                  <c:v>10.737577765624362</c:v>
                </c:pt>
                <c:pt idx="94">
                  <c:v>10.02538249566676</c:v>
                </c:pt>
                <c:pt idx="95">
                  <c:v>9.2578236524080317</c:v>
                </c:pt>
                <c:pt idx="96">
                  <c:v>8.4492171770831686</c:v>
                </c:pt>
                <c:pt idx="97">
                  <c:v>7.617542963272979</c:v>
                </c:pt>
                <c:pt idx="98">
                  <c:v>6.7829659598995971</c:v>
                </c:pt>
                <c:pt idx="99">
                  <c:v>5.9659324882221032</c:v>
                </c:pt>
                <c:pt idx="100">
                  <c:v>5.1852101796637946</c:v>
                </c:pt>
                <c:pt idx="101">
                  <c:v>4.4562586409547356</c:v>
                </c:pt>
                <c:pt idx="102">
                  <c:v>3.7902104804174344</c:v>
                </c:pt>
                <c:pt idx="103">
                  <c:v>3.1935596037930289</c:v>
                </c:pt>
                <c:pt idx="104">
                  <c:v>2.6684741696256125</c:v>
                </c:pt>
                <c:pt idx="105">
                  <c:v>12.204448094629019</c:v>
                </c:pt>
                <c:pt idx="106">
                  <c:v>11.661143787146088</c:v>
                </c:pt>
                <c:pt idx="107">
                  <c:v>11.046451442539578</c:v>
                </c:pt>
                <c:pt idx="108">
                  <c:v>10.363583658124604</c:v>
                </c:pt>
                <c:pt idx="109">
                  <c:v>9.6202080384725974</c:v>
                </c:pt>
                <c:pt idx="110">
                  <c:v>8.828616704141302</c:v>
                </c:pt>
                <c:pt idx="111">
                  <c:v>8.0052359396879318</c:v>
                </c:pt>
                <c:pt idx="112">
                  <c:v>7.1694347513368148</c:v>
                </c:pt>
                <c:pt idx="113">
                  <c:v>6.3417786172056223</c:v>
                </c:pt>
                <c:pt idx="114">
                  <c:v>5.5420454341970693</c:v>
                </c:pt>
                <c:pt idx="115">
                  <c:v>4.78739877105175</c:v>
                </c:pt>
                <c:pt idx="116">
                  <c:v>4.091061562690796</c:v>
                </c:pt>
                <c:pt idx="117">
                  <c:v>3.4616764271487734</c:v>
                </c:pt>
                <c:pt idx="118">
                  <c:v>2.9033481792888463</c:v>
                </c:pt>
                <c:pt idx="119">
                  <c:v>2.4162140586499086</c:v>
                </c:pt>
                <c:pt idx="120">
                  <c:v>11.892257570429106</c:v>
                </c:pt>
                <c:pt idx="121">
                  <c:v>11.306641976180556</c:v>
                </c:pt>
                <c:pt idx="122">
                  <c:v>10.651025636065818</c:v>
                </c:pt>
                <c:pt idx="123">
                  <c:v>9.9311991346057091</c:v>
                </c:pt>
                <c:pt idx="124">
                  <c:v>9.1575801098351768</c:v>
                </c:pt>
                <c:pt idx="125">
                  <c:v>8.3450074719939167</c:v>
                </c:pt>
                <c:pt idx="126">
                  <c:v>7.5118304961863256</c:v>
                </c:pt>
                <c:pt idx="127">
                  <c:v>6.6783597638271326</c:v>
                </c:pt>
                <c:pt idx="128">
                  <c:v>5.8649343406523471</c:v>
                </c:pt>
                <c:pt idx="129">
                  <c:v>5.089983244657903</c:v>
                </c:pt>
                <c:pt idx="130">
                  <c:v>4.3684611522676828</c:v>
                </c:pt>
                <c:pt idx="131">
                  <c:v>3.7109174955880859</c:v>
                </c:pt>
                <c:pt idx="132">
                  <c:v>3.123271403546906</c:v>
                </c:pt>
                <c:pt idx="133">
                  <c:v>2.607190954045115</c:v>
                </c:pt>
                <c:pt idx="134">
                  <c:v>2.1608708017863525</c:v>
                </c:pt>
                <c:pt idx="135">
                  <c:v>11.523783710583215</c:v>
                </c:pt>
                <c:pt idx="136">
                  <c:v>10.892715247378034</c:v>
                </c:pt>
                <c:pt idx="137">
                  <c:v>10.194849006489456</c:v>
                </c:pt>
                <c:pt idx="138">
                  <c:v>9.4389403902153237</c:v>
                </c:pt>
                <c:pt idx="139">
                  <c:v>8.6383180557971109</c:v>
                </c:pt>
                <c:pt idx="140">
                  <c:v>7.8102269422392645</c:v>
                </c:pt>
                <c:pt idx="141">
                  <c:v>6.9744869018022104</c:v>
                </c:pt>
                <c:pt idx="142">
                  <c:v>6.1516576415110089</c:v>
                </c:pt>
                <c:pt idx="143">
                  <c:v>5.361055826901322</c:v>
                </c:pt>
                <c:pt idx="144">
                  <c:v>4.6190190717928283</c:v>
                </c:pt>
                <c:pt idx="145">
                  <c:v>3.9377305181632649</c:v>
                </c:pt>
                <c:pt idx="146">
                  <c:v>3.3247456231151933</c:v>
                </c:pt>
                <c:pt idx="147">
                  <c:v>2.7831758240473512</c:v>
                </c:pt>
                <c:pt idx="148">
                  <c:v>2.3123506101539526</c:v>
                </c:pt>
                <c:pt idx="149">
                  <c:v>1.908729810518635</c:v>
                </c:pt>
                <c:pt idx="150">
                  <c:v>11.09410421355626</c:v>
                </c:pt>
                <c:pt idx="151">
                  <c:v>10.416061114225437</c:v>
                </c:pt>
                <c:pt idx="152">
                  <c:v>9.6767858070581418</c:v>
                </c:pt>
                <c:pt idx="153">
                  <c:v>8.8882374314692978</c:v>
                </c:pt>
                <c:pt idx="154">
                  <c:v>8.0665698969630846</c:v>
                </c:pt>
                <c:pt idx="155">
                  <c:v>7.2309895320874737</c:v>
                </c:pt>
                <c:pt idx="156">
                  <c:v>6.402040624813389</c:v>
                </c:pt>
                <c:pt idx="157">
                  <c:v>5.5996256292706184</c:v>
                </c:pt>
                <c:pt idx="158">
                  <c:v>4.8411537267670885</c:v>
                </c:pt>
                <c:pt idx="159">
                  <c:v>4.1401689570975675</c:v>
                </c:pt>
                <c:pt idx="160">
                  <c:v>3.5056578255390787</c:v>
                </c:pt>
                <c:pt idx="161">
                  <c:v>2.942045394575302</c:v>
                </c:pt>
                <c:pt idx="162">
                  <c:v>2.4497339107641736</c:v>
                </c:pt>
                <c:pt idx="163">
                  <c:v>2.0259622109547921</c:v>
                </c:pt>
                <c:pt idx="164">
                  <c:v>1.665767430088094</c:v>
                </c:pt>
                <c:pt idx="165">
                  <c:v>10.600057769559514</c:v>
                </c:pt>
                <c:pt idx="166">
                  <c:v>9.8758639216737993</c:v>
                </c:pt>
                <c:pt idx="167">
                  <c:v>9.0988263992640341</c:v>
                </c:pt>
                <c:pt idx="168">
                  <c:v>8.2840821500096027</c:v>
                </c:pt>
                <c:pt idx="169">
                  <c:v>7.4501841274303544</c:v>
                </c:pt>
                <c:pt idx="170">
                  <c:v>6.6175132430943648</c:v>
                </c:pt>
                <c:pt idx="171">
                  <c:v>5.8063314253089713</c:v>
                </c:pt>
                <c:pt idx="172">
                  <c:v>5.034858527782001</c:v>
                </c:pt>
                <c:pt idx="173">
                  <c:v>4.3177479176509328</c:v>
                </c:pt>
                <c:pt idx="174">
                  <c:v>3.6652074499775944</c:v>
                </c:pt>
                <c:pt idx="175">
                  <c:v>3.0828241285734328</c:v>
                </c:pt>
                <c:pt idx="176">
                  <c:v>2.5719804295500026</c:v>
                </c:pt>
                <c:pt idx="177">
                  <c:v>2.1306520658297901</c:v>
                </c:pt>
                <c:pt idx="178">
                  <c:v>1.7543615347119268</c:v>
                </c:pt>
                <c:pt idx="179">
                  <c:v>1.4371057829363219</c:v>
                </c:pt>
                <c:pt idx="180">
                  <c:v>10.041114819454879</c:v>
                </c:pt>
                <c:pt idx="181">
                  <c:v>9.2746144844403897</c:v>
                </c:pt>
                <c:pt idx="182">
                  <c:v>8.4667183303099467</c:v>
                </c:pt>
                <c:pt idx="183">
                  <c:v>7.6353410916924762</c:v>
                </c:pt>
                <c:pt idx="184">
                  <c:v>6.8006197393335714</c:v>
                </c:pt>
                <c:pt idx="185">
                  <c:v>5.9830153569660594</c:v>
                </c:pt>
                <c:pt idx="186">
                  <c:v>5.2013500847992225</c:v>
                </c:pt>
                <c:pt idx="187">
                  <c:v>4.4711672366781148</c:v>
                </c:pt>
                <c:pt idx="188">
                  <c:v>3.8036975701733207</c:v>
                </c:pt>
                <c:pt idx="189">
                  <c:v>3.2055327691455013</c:v>
                </c:pt>
                <c:pt idx="190">
                  <c:v>2.6789268439237901</c:v>
                </c:pt>
                <c:pt idx="191">
                  <c:v>2.2225295354829355</c:v>
                </c:pt>
                <c:pt idx="192">
                  <c:v>1.8323232018317721</c:v>
                </c:pt>
                <c:pt idx="193">
                  <c:v>1.5025684566391275</c:v>
                </c:pt>
                <c:pt idx="194">
                  <c:v>1.2266298251329315</c:v>
                </c:pt>
                <c:pt idx="195">
                  <c:v>9.420203538712304</c:v>
                </c:pt>
                <c:pt idx="196">
                  <c:v>8.6187222571994333</c:v>
                </c:pt>
                <c:pt idx="197">
                  <c:v>7.7902214880958756</c:v>
                </c:pt>
                <c:pt idx="198">
                  <c:v>6.95456117884346</c:v>
                </c:pt>
                <c:pt idx="199">
                  <c:v>6.1322940079230897</c:v>
                </c:pt>
                <c:pt idx="200">
                  <c:v>5.3426838791435776</c:v>
                </c:pt>
                <c:pt idx="201">
                  <c:v>4.6019802014475131</c:v>
                </c:pt>
                <c:pt idx="202">
                  <c:v>3.9222583495423811</c:v>
                </c:pt>
                <c:pt idx="203">
                  <c:v>3.3109633152072804</c:v>
                </c:pt>
                <c:pt idx="204">
                  <c:v>2.7711072142349753</c:v>
                </c:pt>
                <c:pt idx="205">
                  <c:v>2.3019399984168136</c:v>
                </c:pt>
                <c:pt idx="206">
                  <c:v>1.8998649890324977</c:v>
                </c:pt>
                <c:pt idx="207">
                  <c:v>1.5593947457477109</c:v>
                </c:pt>
                <c:pt idx="208">
                  <c:v>1.2740054282197948</c:v>
                </c:pt>
                <c:pt idx="209">
                  <c:v>1.0368168792770311</c:v>
                </c:pt>
                <c:pt idx="210">
                  <c:v>8.7443029488851547</c:v>
                </c:pt>
                <c:pt idx="211">
                  <c:v>7.918716775627888</c:v>
                </c:pt>
                <c:pt idx="212">
                  <c:v>7.0828186513793217</c:v>
                </c:pt>
                <c:pt idx="213">
                  <c:v>6.2571847255541426</c:v>
                </c:pt>
                <c:pt idx="214">
                  <c:v>5.4614003072770565</c:v>
                </c:pt>
                <c:pt idx="215">
                  <c:v>4.7122710914703481</c:v>
                </c:pt>
                <c:pt idx="216">
                  <c:v>4.0225626327703479</c:v>
                </c:pt>
                <c:pt idx="217">
                  <c:v>3.4004346556869738</c:v>
                </c:pt>
                <c:pt idx="218">
                  <c:v>2.8495473042001382</c:v>
                </c:pt>
                <c:pt idx="219">
                  <c:v>2.3696736384869159</c:v>
                </c:pt>
                <c:pt idx="220">
                  <c:v>1.9575920176254875</c:v>
                </c:pt>
                <c:pt idx="221">
                  <c:v>1.6080467732942831</c:v>
                </c:pt>
                <c:pt idx="222">
                  <c:v>1.3146245720076661</c:v>
                </c:pt>
                <c:pt idx="223">
                  <c:v>1.0704636156038307</c:v>
                </c:pt>
                <c:pt idx="224">
                  <c:v>0.86877107448047775</c:v>
                </c:pt>
                <c:pt idx="225">
                  <c:v>8.0245959498121788</c:v>
                </c:pt>
                <c:pt idx="226">
                  <c:v>7.1888738068884575</c:v>
                </c:pt>
                <c:pt idx="227">
                  <c:v>6.3608144398418798</c:v>
                </c:pt>
                <c:pt idx="228">
                  <c:v>5.5602360605611709</c:v>
                </c:pt>
                <c:pt idx="229">
                  <c:v>4.8043809104278505</c:v>
                </c:pt>
                <c:pt idx="230">
                  <c:v>4.1065743478126207</c:v>
                </c:pt>
                <c:pt idx="231">
                  <c:v>3.4755683792332643</c:v>
                </c:pt>
                <c:pt idx="232">
                  <c:v>2.915569466678098</c:v>
                </c:pt>
                <c:pt idx="233">
                  <c:v>2.4267988030092758</c:v>
                </c:pt>
                <c:pt idx="234">
                  <c:v>2.0063617441245163</c:v>
                </c:pt>
                <c:pt idx="235">
                  <c:v>1.6492097198091413</c:v>
                </c:pt>
                <c:pt idx="236">
                  <c:v>1.3490333072319372</c:v>
                </c:pt>
                <c:pt idx="237">
                  <c:v>1.0989950671478708</c:v>
                </c:pt>
                <c:pt idx="238">
                  <c:v>0.89227118888115975</c:v>
                </c:pt>
                <c:pt idx="239">
                  <c:v>0.72241174050176593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00-4C2C-9A08-80D50595C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'Non-competitive'!$AO$36:$AO$50</c:f>
              <c:numCache>
                <c:formatCode>General</c:formatCode>
                <c:ptCount val="15"/>
                <c:pt idx="0">
                  <c:v>6.6345802838863613E-2</c:v>
                </c:pt>
                <c:pt idx="1">
                  <c:v>6.9169657439600574E-2</c:v>
                </c:pt>
                <c:pt idx="2">
                  <c:v>7.2699475690521764E-2</c:v>
                </c:pt>
                <c:pt idx="3">
                  <c:v>7.7111748504173253E-2</c:v>
                </c:pt>
                <c:pt idx="4">
                  <c:v>8.2627089521237623E-2</c:v>
                </c:pt>
                <c:pt idx="5">
                  <c:v>8.9521265792568083E-2</c:v>
                </c:pt>
                <c:pt idx="6">
                  <c:v>9.8138986131731151E-2</c:v>
                </c:pt>
                <c:pt idx="7">
                  <c:v>0.10891113655568496</c:v>
                </c:pt>
                <c:pt idx="8">
                  <c:v>0.12237632458562726</c:v>
                </c:pt>
                <c:pt idx="9">
                  <c:v>0.13920780962305515</c:v>
                </c:pt>
                <c:pt idx="10">
                  <c:v>0.16024716591983998</c:v>
                </c:pt>
                <c:pt idx="11">
                  <c:v>0.18654636129082103</c:v>
                </c:pt>
                <c:pt idx="12">
                  <c:v>0.21942035550454733</c:v>
                </c:pt>
                <c:pt idx="13">
                  <c:v>0.26051284827170518</c:v>
                </c:pt>
                <c:pt idx="14">
                  <c:v>0.31187846423065252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7D-4458-AF26-C2DE15F0CFDF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'Non-competitive'!$AP$36:$AP$50</c:f>
              <c:numCache>
                <c:formatCode>General</c:formatCode>
                <c:ptCount val="15"/>
                <c:pt idx="0">
                  <c:v>7.068112263085799E-2</c:v>
                </c:pt>
                <c:pt idx="1">
                  <c:v>7.3689500023036966E-2</c:v>
                </c:pt>
                <c:pt idx="2">
                  <c:v>7.7449971763260683E-2</c:v>
                </c:pt>
                <c:pt idx="3">
                  <c:v>8.215056143854034E-2</c:v>
                </c:pt>
                <c:pt idx="4">
                  <c:v>8.8026298532639907E-2</c:v>
                </c:pt>
                <c:pt idx="5">
                  <c:v>9.5370969900264363E-2</c:v>
                </c:pt>
                <c:pt idx="6">
                  <c:v>0.10455180910979496</c:v>
                </c:pt>
                <c:pt idx="7">
                  <c:v>0.11602785812170814</c:v>
                </c:pt>
                <c:pt idx="8">
                  <c:v>0.13037291938659967</c:v>
                </c:pt>
                <c:pt idx="9">
                  <c:v>0.14830424596771408</c:v>
                </c:pt>
                <c:pt idx="10">
                  <c:v>0.17071840419410708</c:v>
                </c:pt>
                <c:pt idx="11">
                  <c:v>0.19873610197709835</c:v>
                </c:pt>
                <c:pt idx="12">
                  <c:v>0.23375822420583742</c:v>
                </c:pt>
                <c:pt idx="13">
                  <c:v>0.27753587699176119</c:v>
                </c:pt>
                <c:pt idx="14">
                  <c:v>0.33225794297416594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7D-4458-AF26-C2DE15F0CFDF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'Non-competitive'!$AQ$36:$AQ$50</c:f>
              <c:numCache>
                <c:formatCode>General</c:formatCode>
                <c:ptCount val="15"/>
                <c:pt idx="0">
                  <c:v>7.1764952578856581E-2</c:v>
                </c:pt>
                <c:pt idx="1">
                  <c:v>7.4819460668896068E-2</c:v>
                </c:pt>
                <c:pt idx="2">
                  <c:v>7.8637595781445427E-2</c:v>
                </c:pt>
                <c:pt idx="3">
                  <c:v>8.3410264672132126E-2</c:v>
                </c:pt>
                <c:pt idx="4">
                  <c:v>8.9376100785490492E-2</c:v>
                </c:pt>
                <c:pt idx="5">
                  <c:v>9.683339592718844E-2</c:v>
                </c:pt>
                <c:pt idx="6">
                  <c:v>0.10615501485431091</c:v>
                </c:pt>
                <c:pt idx="7">
                  <c:v>0.11780703851321395</c:v>
                </c:pt>
                <c:pt idx="8">
                  <c:v>0.13237206808684279</c:v>
                </c:pt>
                <c:pt idx="9">
                  <c:v>0.15057835505387882</c:v>
                </c:pt>
                <c:pt idx="10">
                  <c:v>0.17333621376267389</c:v>
                </c:pt>
                <c:pt idx="11">
                  <c:v>0.2017835371486677</c:v>
                </c:pt>
                <c:pt idx="12">
                  <c:v>0.23734269138115999</c:v>
                </c:pt>
                <c:pt idx="13">
                  <c:v>0.28179163417177522</c:v>
                </c:pt>
                <c:pt idx="14">
                  <c:v>0.3373528126600443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F7D-4458-AF26-C2DE15F0CFDF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'Non-competitive'!$AR$36:$AR$50</c:f>
              <c:numCache>
                <c:formatCode>General</c:formatCode>
                <c:ptCount val="15"/>
                <c:pt idx="0">
                  <c:v>7.3119740013854795E-2</c:v>
                </c:pt>
                <c:pt idx="1">
                  <c:v>7.6231911476219938E-2</c:v>
                </c:pt>
                <c:pt idx="2">
                  <c:v>8.0122125804176325E-2</c:v>
                </c:pt>
                <c:pt idx="3">
                  <c:v>8.4984893714121809E-2</c:v>
                </c:pt>
                <c:pt idx="4">
                  <c:v>9.1063353601553695E-2</c:v>
                </c:pt>
                <c:pt idx="5">
                  <c:v>9.8661428460843512E-2</c:v>
                </c:pt>
                <c:pt idx="6">
                  <c:v>0.10815902203495582</c:v>
                </c:pt>
                <c:pt idx="7">
                  <c:v>0.12003101400259616</c:v>
                </c:pt>
                <c:pt idx="8">
                  <c:v>0.13487100396214666</c:v>
                </c:pt>
                <c:pt idx="9">
                  <c:v>0.15342099141158475</c:v>
                </c:pt>
                <c:pt idx="10">
                  <c:v>0.17660847572338229</c:v>
                </c:pt>
                <c:pt idx="11">
                  <c:v>0.20559283111312932</c:v>
                </c:pt>
                <c:pt idx="12">
                  <c:v>0.24182327535031306</c:v>
                </c:pt>
                <c:pt idx="13">
                  <c:v>0.28711133064679267</c:v>
                </c:pt>
                <c:pt idx="14">
                  <c:v>0.34372139976739224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F7D-4458-AF26-C2DE15F0CFDF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'Non-competitive'!$AS$36:$AS$50</c:f>
              <c:numCache>
                <c:formatCode>General</c:formatCode>
                <c:ptCount val="15"/>
                <c:pt idx="0">
                  <c:v>7.4813224307602608E-2</c:v>
                </c:pt>
                <c:pt idx="1">
                  <c:v>7.7997474985374765E-2</c:v>
                </c:pt>
                <c:pt idx="2">
                  <c:v>8.1977788332589951E-2</c:v>
                </c:pt>
                <c:pt idx="3">
                  <c:v>8.6953180016608955E-2</c:v>
                </c:pt>
                <c:pt idx="4">
                  <c:v>9.317241962163271E-2</c:v>
                </c:pt>
                <c:pt idx="5">
                  <c:v>0.1009464691279124</c:v>
                </c:pt>
                <c:pt idx="6">
                  <c:v>0.11066403101076198</c:v>
                </c:pt>
                <c:pt idx="7">
                  <c:v>0.12281098336432397</c:v>
                </c:pt>
                <c:pt idx="8">
                  <c:v>0.13799467380627647</c:v>
                </c:pt>
                <c:pt idx="9">
                  <c:v>0.15697428685871712</c:v>
                </c:pt>
                <c:pt idx="10">
                  <c:v>0.1806988031742679</c:v>
                </c:pt>
                <c:pt idx="11">
                  <c:v>0.21035444856870641</c:v>
                </c:pt>
                <c:pt idx="12">
                  <c:v>0.24742400531175451</c:v>
                </c:pt>
                <c:pt idx="13">
                  <c:v>0.29376095124056456</c:v>
                </c:pt>
                <c:pt idx="14">
                  <c:v>0.35168213365157713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F7D-4458-AF26-C2DE15F0CFDF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'Non-competitive'!$AT$36:$AT$50</c:f>
              <c:numCache>
                <c:formatCode>General</c:formatCode>
                <c:ptCount val="15"/>
                <c:pt idx="0">
                  <c:v>7.6930079674787377E-2</c:v>
                </c:pt>
                <c:pt idx="1">
                  <c:v>8.0204429371818348E-2</c:v>
                </c:pt>
                <c:pt idx="2">
                  <c:v>8.4297366493107026E-2</c:v>
                </c:pt>
                <c:pt idx="3">
                  <c:v>8.9413537894717898E-2</c:v>
                </c:pt>
                <c:pt idx="4">
                  <c:v>9.5808752146731499E-2</c:v>
                </c:pt>
                <c:pt idx="5">
                  <c:v>0.10380276996174849</c:v>
                </c:pt>
                <c:pt idx="6">
                  <c:v>0.11379529223051972</c:v>
                </c:pt>
                <c:pt idx="7">
                  <c:v>0.12628594506648375</c:v>
                </c:pt>
                <c:pt idx="8">
                  <c:v>0.14189926111143883</c:v>
                </c:pt>
                <c:pt idx="9">
                  <c:v>0.16141590616763266</c:v>
                </c:pt>
                <c:pt idx="10">
                  <c:v>0.18581171248787487</c:v>
                </c:pt>
                <c:pt idx="11">
                  <c:v>0.21630647038817777</c:v>
                </c:pt>
                <c:pt idx="12">
                  <c:v>0.2544249177635563</c:v>
                </c:pt>
                <c:pt idx="13">
                  <c:v>0.30207297698277946</c:v>
                </c:pt>
                <c:pt idx="14">
                  <c:v>0.36163305100680848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F7D-4458-AF26-C2DE15F0CFDF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'Non-competitive'!$AU$36:$AU$50</c:f>
              <c:numCache>
                <c:formatCode>General</c:formatCode>
                <c:ptCount val="15"/>
                <c:pt idx="0">
                  <c:v>7.9576148883768308E-2</c:v>
                </c:pt>
                <c:pt idx="1">
                  <c:v>8.2963122354872756E-2</c:v>
                </c:pt>
                <c:pt idx="2">
                  <c:v>8.7196839193753331E-2</c:v>
                </c:pt>
                <c:pt idx="3">
                  <c:v>9.2488985242354049E-2</c:v>
                </c:pt>
                <c:pt idx="4">
                  <c:v>9.9104167803104951E-2</c:v>
                </c:pt>
                <c:pt idx="5">
                  <c:v>0.10737314600404356</c:v>
                </c:pt>
                <c:pt idx="6">
                  <c:v>0.11770936875521684</c:v>
                </c:pt>
                <c:pt idx="7">
                  <c:v>0.13062964719418343</c:v>
                </c:pt>
                <c:pt idx="8">
                  <c:v>0.1467799952428917</c:v>
                </c:pt>
                <c:pt idx="9">
                  <c:v>0.16696793030377702</c:v>
                </c:pt>
                <c:pt idx="10">
                  <c:v>0.19220284912988361</c:v>
                </c:pt>
                <c:pt idx="11">
                  <c:v>0.22374649766251686</c:v>
                </c:pt>
                <c:pt idx="12">
                  <c:v>0.26317605832830854</c:v>
                </c:pt>
                <c:pt idx="13">
                  <c:v>0.31246300916054798</c:v>
                </c:pt>
                <c:pt idx="14">
                  <c:v>0.37407169770084736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BF7D-4458-AF26-C2DE15F0CFDF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'Non-competitive'!$AV$36:$AV$50</c:f>
              <c:numCache>
                <c:formatCode>General</c:formatCode>
                <c:ptCount val="15"/>
                <c:pt idx="0">
                  <c:v>8.2883735394994468E-2</c:v>
                </c:pt>
                <c:pt idx="1">
                  <c:v>8.6411488583690826E-2</c:v>
                </c:pt>
                <c:pt idx="2">
                  <c:v>9.0821180069561233E-2</c:v>
                </c:pt>
                <c:pt idx="3">
                  <c:v>9.6333294426899266E-2</c:v>
                </c:pt>
                <c:pt idx="4">
                  <c:v>0.1032234373735718</c:v>
                </c:pt>
                <c:pt idx="5">
                  <c:v>0.11183611605691245</c:v>
                </c:pt>
                <c:pt idx="6">
                  <c:v>0.1226019644110883</c:v>
                </c:pt>
                <c:pt idx="7">
                  <c:v>0.13605927485380806</c:v>
                </c:pt>
                <c:pt idx="8">
                  <c:v>0.15288091290720779</c:v>
                </c:pt>
                <c:pt idx="9">
                  <c:v>0.17390796047395748</c:v>
                </c:pt>
                <c:pt idx="10">
                  <c:v>0.20019176993239454</c:v>
                </c:pt>
                <c:pt idx="11">
                  <c:v>0.23304653175544091</c:v>
                </c:pt>
                <c:pt idx="12">
                  <c:v>0.27411498403424889</c:v>
                </c:pt>
                <c:pt idx="13">
                  <c:v>0.32545054938275875</c:v>
                </c:pt>
                <c:pt idx="14">
                  <c:v>0.38962000606839614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BF7D-4458-AF26-C2DE15F0CFDF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'Non-competitive'!$AW$36:$AW$50</c:f>
              <c:numCache>
                <c:formatCode>General</c:formatCode>
                <c:ptCount val="15"/>
                <c:pt idx="0">
                  <c:v>8.7018218534027192E-2</c:v>
                </c:pt>
                <c:pt idx="1">
                  <c:v>9.0721946369713383E-2</c:v>
                </c:pt>
                <c:pt idx="2">
                  <c:v>9.535160616432109E-2</c:v>
                </c:pt>
                <c:pt idx="3">
                  <c:v>0.10113868090758076</c:v>
                </c:pt>
                <c:pt idx="4">
                  <c:v>0.10837252433665534</c:v>
                </c:pt>
                <c:pt idx="5">
                  <c:v>0.11741482862299855</c:v>
                </c:pt>
                <c:pt idx="6">
                  <c:v>0.12871770898092758</c:v>
                </c:pt>
                <c:pt idx="7">
                  <c:v>0.14284630942833881</c:v>
                </c:pt>
                <c:pt idx="8">
                  <c:v>0.1605070599876029</c:v>
                </c:pt>
                <c:pt idx="9">
                  <c:v>0.18258299818668303</c:v>
                </c:pt>
                <c:pt idx="10">
                  <c:v>0.21017792093553314</c:v>
                </c:pt>
                <c:pt idx="11">
                  <c:v>0.24467157437159587</c:v>
                </c:pt>
                <c:pt idx="12">
                  <c:v>0.28778864116667424</c:v>
                </c:pt>
                <c:pt idx="13">
                  <c:v>0.34168497466052211</c:v>
                </c:pt>
                <c:pt idx="14">
                  <c:v>0.40905539152783199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BF7D-4458-AF26-C2DE15F0CFDF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'Non-competitive'!$AX$36:$AX$50</c:f>
              <c:numCache>
                <c:formatCode>General</c:formatCode>
                <c:ptCount val="15"/>
                <c:pt idx="0">
                  <c:v>9.2186322457818076E-2</c:v>
                </c:pt>
                <c:pt idx="1">
                  <c:v>9.6110018602241581E-2</c:v>
                </c:pt>
                <c:pt idx="2">
                  <c:v>0.10101463878277092</c:v>
                </c:pt>
                <c:pt idx="3">
                  <c:v>0.10714541400843262</c:v>
                </c:pt>
                <c:pt idx="4">
                  <c:v>0.11480888304050975</c:v>
                </c:pt>
                <c:pt idx="5">
                  <c:v>0.12438821933060616</c:v>
                </c:pt>
                <c:pt idx="6">
                  <c:v>0.13636238969322664</c:v>
                </c:pt>
                <c:pt idx="7">
                  <c:v>0.15133010264650229</c:v>
                </c:pt>
                <c:pt idx="8">
                  <c:v>0.17003974383809684</c:v>
                </c:pt>
                <c:pt idx="9">
                  <c:v>0.19342679532759002</c:v>
                </c:pt>
                <c:pt idx="10">
                  <c:v>0.22266060968945642</c:v>
                </c:pt>
                <c:pt idx="11">
                  <c:v>0.25920287764178956</c:v>
                </c:pt>
                <c:pt idx="12">
                  <c:v>0.30488071258220589</c:v>
                </c:pt>
                <c:pt idx="13">
                  <c:v>0.3619780062577263</c:v>
                </c:pt>
                <c:pt idx="14">
                  <c:v>0.43334962335212684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BF7D-4458-AF26-C2DE15F0CFDF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'Non-competitive'!$AY$36:$AY$50</c:f>
              <c:numCache>
                <c:formatCode>General</c:formatCode>
                <c:ptCount val="15"/>
                <c:pt idx="0">
                  <c:v>9.8646452362556702E-2</c:v>
                </c:pt>
                <c:pt idx="1">
                  <c:v>0.10284510889290184</c:v>
                </c:pt>
                <c:pt idx="2">
                  <c:v>0.10809342955583322</c:v>
                </c:pt>
                <c:pt idx="3">
                  <c:v>0.11465383038449747</c:v>
                </c:pt>
                <c:pt idx="4">
                  <c:v>0.1228543314203278</c:v>
                </c:pt>
                <c:pt idx="5">
                  <c:v>0.13310495771511568</c:v>
                </c:pt>
                <c:pt idx="6">
                  <c:v>0.14591824058360053</c:v>
                </c:pt>
                <c:pt idx="7">
                  <c:v>0.16193484416920662</c:v>
                </c:pt>
                <c:pt idx="8">
                  <c:v>0.18195559865121425</c:v>
                </c:pt>
                <c:pt idx="9">
                  <c:v>0.20698154175372371</c:v>
                </c:pt>
                <c:pt idx="10">
                  <c:v>0.23826397063186061</c:v>
                </c:pt>
                <c:pt idx="11">
                  <c:v>0.27736700672953174</c:v>
                </c:pt>
                <c:pt idx="12">
                  <c:v>0.32624580185162061</c:v>
                </c:pt>
                <c:pt idx="13">
                  <c:v>0.38734429575423157</c:v>
                </c:pt>
                <c:pt idx="14">
                  <c:v>0.46371741313249543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BF7D-4458-AF26-C2DE15F0CFDF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'Non-competitive'!$AZ$36:$AZ$50</c:f>
              <c:numCache>
                <c:formatCode>General</c:formatCode>
                <c:ptCount val="15"/>
                <c:pt idx="0">
                  <c:v>0.10672161474347996</c:v>
                </c:pt>
                <c:pt idx="1">
                  <c:v>0.11126397175622714</c:v>
                </c:pt>
                <c:pt idx="2">
                  <c:v>0.1169419180221611</c:v>
                </c:pt>
                <c:pt idx="3">
                  <c:v>0.12403935085457851</c:v>
                </c:pt>
                <c:pt idx="4">
                  <c:v>0.13291114189510034</c:v>
                </c:pt>
                <c:pt idx="5">
                  <c:v>0.14400088069575259</c:v>
                </c:pt>
                <c:pt idx="6">
                  <c:v>0.15786305419656788</c:v>
                </c:pt>
                <c:pt idx="7">
                  <c:v>0.17519077107258701</c:v>
                </c:pt>
                <c:pt idx="8">
                  <c:v>0.19685041716761092</c:v>
                </c:pt>
                <c:pt idx="9">
                  <c:v>0.2239249747863909</c:v>
                </c:pt>
                <c:pt idx="10">
                  <c:v>0.25776817180986572</c:v>
                </c:pt>
                <c:pt idx="11">
                  <c:v>0.30007216808920933</c:v>
                </c:pt>
                <c:pt idx="12">
                  <c:v>0.35295216343838887</c:v>
                </c:pt>
                <c:pt idx="13">
                  <c:v>0.4190521576248632</c:v>
                </c:pt>
                <c:pt idx="14">
                  <c:v>0.50167715035795624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BF7D-4458-AF26-C2DE15F0CFDF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'Non-competitive'!$BA$36:$BA$50</c:f>
              <c:numCache>
                <c:formatCode>General</c:formatCode>
                <c:ptCount val="15"/>
                <c:pt idx="0">
                  <c:v>0.11681556771963406</c:v>
                </c:pt>
                <c:pt idx="1">
                  <c:v>0.12178755033538378</c:v>
                </c:pt>
                <c:pt idx="2">
                  <c:v>0.12800252860507089</c:v>
                </c:pt>
                <c:pt idx="3">
                  <c:v>0.13577125144217983</c:v>
                </c:pt>
                <c:pt idx="4">
                  <c:v>0.14548215498856598</c:v>
                </c:pt>
                <c:pt idx="5">
                  <c:v>0.1576207844215487</c:v>
                </c:pt>
                <c:pt idx="6">
                  <c:v>0.17279407121277707</c:v>
                </c:pt>
                <c:pt idx="7">
                  <c:v>0.19176067970181251</c:v>
                </c:pt>
                <c:pt idx="8">
                  <c:v>0.21546894031310682</c:v>
                </c:pt>
                <c:pt idx="9">
                  <c:v>0.24510426607722482</c:v>
                </c:pt>
                <c:pt idx="10">
                  <c:v>0.28214842328237216</c:v>
                </c:pt>
                <c:pt idx="11">
                  <c:v>0.32845361978880644</c:v>
                </c:pt>
                <c:pt idx="12">
                  <c:v>0.38633511542184923</c:v>
                </c:pt>
                <c:pt idx="13">
                  <c:v>0.45868698496315258</c:v>
                </c:pt>
                <c:pt idx="14">
                  <c:v>0.54912682188978201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BF7D-4458-AF26-C2DE15F0CFDF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'Non-competitive'!$BB$36:$BB$50</c:f>
              <c:numCache>
                <c:formatCode>General</c:formatCode>
                <c:ptCount val="15"/>
                <c:pt idx="0">
                  <c:v>0.12943300893982665</c:v>
                </c:pt>
                <c:pt idx="1">
                  <c:v>0.13494202355932958</c:v>
                </c:pt>
                <c:pt idx="2">
                  <c:v>0.14182829183370818</c:v>
                </c:pt>
                <c:pt idx="3">
                  <c:v>0.15043612717668148</c:v>
                </c:pt>
                <c:pt idx="4">
                  <c:v>0.16119592135539809</c:v>
                </c:pt>
                <c:pt idx="5">
                  <c:v>0.17464566407879384</c:v>
                </c:pt>
                <c:pt idx="6">
                  <c:v>0.19145784248303857</c:v>
                </c:pt>
                <c:pt idx="7">
                  <c:v>0.21247306548834441</c:v>
                </c:pt>
                <c:pt idx="8">
                  <c:v>0.23874209424497675</c:v>
                </c:pt>
                <c:pt idx="9">
                  <c:v>0.27157838019076719</c:v>
                </c:pt>
                <c:pt idx="10">
                  <c:v>0.31262373762300522</c:v>
                </c:pt>
                <c:pt idx="11">
                  <c:v>0.36393043441330275</c:v>
                </c:pt>
                <c:pt idx="12">
                  <c:v>0.42806380540117472</c:v>
                </c:pt>
                <c:pt idx="13">
                  <c:v>0.50823051913601458</c:v>
                </c:pt>
                <c:pt idx="14">
                  <c:v>0.6084389113045644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BF7D-4458-AF26-C2DE15F0CFDF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'Non-competitive'!$BC$36:$BC$50</c:f>
              <c:numCache>
                <c:formatCode>General</c:formatCode>
                <c:ptCount val="15"/>
                <c:pt idx="0">
                  <c:v>0.14520481046506739</c:v>
                </c:pt>
                <c:pt idx="1">
                  <c:v>0.15138511508926181</c:v>
                </c:pt>
                <c:pt idx="2">
                  <c:v>0.15911049586950476</c:v>
                </c:pt>
                <c:pt idx="3">
                  <c:v>0.16876722184480852</c:v>
                </c:pt>
                <c:pt idx="4">
                  <c:v>0.1808381293139382</c:v>
                </c:pt>
                <c:pt idx="5">
                  <c:v>0.19592676365035025</c:v>
                </c:pt>
                <c:pt idx="6">
                  <c:v>0.21478755657086535</c:v>
                </c:pt>
                <c:pt idx="7">
                  <c:v>0.23836354772150922</c:v>
                </c:pt>
                <c:pt idx="8">
                  <c:v>0.26783353665981408</c:v>
                </c:pt>
                <c:pt idx="9">
                  <c:v>0.3046710228326952</c:v>
                </c:pt>
                <c:pt idx="10">
                  <c:v>0.35071788054879649</c:v>
                </c:pt>
                <c:pt idx="11">
                  <c:v>0.40827645269392321</c:v>
                </c:pt>
                <c:pt idx="12">
                  <c:v>0.48022466787533152</c:v>
                </c:pt>
                <c:pt idx="13">
                  <c:v>0.57015993685209188</c:v>
                </c:pt>
                <c:pt idx="14">
                  <c:v>0.68257902307304219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BF7D-4458-AF26-C2DE15F0CFDF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'Non-competitive'!$BD$36:$BD$50</c:f>
              <c:numCache>
                <c:formatCode>General</c:formatCode>
                <c:ptCount val="15"/>
                <c:pt idx="0">
                  <c:v>0.16491956237161837</c:v>
                </c:pt>
                <c:pt idx="1">
                  <c:v>0.17193897950167711</c:v>
                </c:pt>
                <c:pt idx="2">
                  <c:v>0.18071325091425056</c:v>
                </c:pt>
                <c:pt idx="3">
                  <c:v>0.19168109017996734</c:v>
                </c:pt>
                <c:pt idx="4">
                  <c:v>0.20539088926211332</c:v>
                </c:pt>
                <c:pt idx="5">
                  <c:v>0.22252813811479585</c:v>
                </c:pt>
                <c:pt idx="6">
                  <c:v>0.24394969918064893</c:v>
                </c:pt>
                <c:pt idx="7">
                  <c:v>0.27072665051296529</c:v>
                </c:pt>
                <c:pt idx="8">
                  <c:v>0.30419783967836078</c:v>
                </c:pt>
                <c:pt idx="9">
                  <c:v>0.34603682613510522</c:v>
                </c:pt>
                <c:pt idx="10">
                  <c:v>0.39833555920603564</c:v>
                </c:pt>
                <c:pt idx="11">
                  <c:v>0.4637089755446987</c:v>
                </c:pt>
                <c:pt idx="12">
                  <c:v>0.54542574596802751</c:v>
                </c:pt>
                <c:pt idx="13">
                  <c:v>0.64757170899718841</c:v>
                </c:pt>
                <c:pt idx="14">
                  <c:v>0.7752541627836399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BF7D-4458-AF26-C2DE15F0CFDF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'Non-competitive'!$BE$36:$BE$50</c:f>
              <c:numCache>
                <c:formatCode>General</c:formatCode>
                <c:ptCount val="15"/>
                <c:pt idx="0">
                  <c:v>7.3333333333333361E-2</c:v>
                </c:pt>
                <c:pt idx="1">
                  <c:v>7.5000000000000011E-2</c:v>
                </c:pt>
                <c:pt idx="2">
                  <c:v>7.7083333333333351E-2</c:v>
                </c:pt>
                <c:pt idx="3">
                  <c:v>7.9687500000000008E-2</c:v>
                </c:pt>
                <c:pt idx="4">
                  <c:v>8.2942708333333365E-2</c:v>
                </c:pt>
                <c:pt idx="5">
                  <c:v>8.7011718750000008E-2</c:v>
                </c:pt>
                <c:pt idx="6">
                  <c:v>9.2097981770833365E-2</c:v>
                </c:pt>
                <c:pt idx="7">
                  <c:v>9.8455810546874994E-2</c:v>
                </c:pt>
                <c:pt idx="8">
                  <c:v>0.10640309651692709</c:v>
                </c:pt>
                <c:pt idx="9">
                  <c:v>0.11633720397949221</c:v>
                </c:pt>
                <c:pt idx="10">
                  <c:v>0.12875483830769857</c:v>
                </c:pt>
                <c:pt idx="11">
                  <c:v>0.14427688121795654</c:v>
                </c:pt>
                <c:pt idx="12">
                  <c:v>0.16367943485577899</c:v>
                </c:pt>
                <c:pt idx="13">
                  <c:v>0.18793262690305709</c:v>
                </c:pt>
                <c:pt idx="14">
                  <c:v>0.21824911696215463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BF7D-4458-AF26-C2DE15F0CFDF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'Non-competitive'!$BF$36:$BF$50</c:f>
              <c:numCache>
                <c:formatCode>General</c:formatCode>
                <c:ptCount val="15"/>
                <c:pt idx="0">
                  <c:v>7.5588741800566184E-2</c:v>
                </c:pt>
                <c:pt idx="1">
                  <c:v>7.7819260584041039E-2</c:v>
                </c:pt>
                <c:pt idx="2">
                  <c:v>8.0607409063384636E-2</c:v>
                </c:pt>
                <c:pt idx="3">
                  <c:v>8.4092594662564121E-2</c:v>
                </c:pt>
                <c:pt idx="4">
                  <c:v>8.8449076661538492E-2</c:v>
                </c:pt>
                <c:pt idx="5">
                  <c:v>9.3894679160256414E-2</c:v>
                </c:pt>
                <c:pt idx="6">
                  <c:v>0.10070168228365386</c:v>
                </c:pt>
                <c:pt idx="7">
                  <c:v>0.10921043618790063</c:v>
                </c:pt>
                <c:pt idx="8">
                  <c:v>0.11984637856820915</c:v>
                </c:pt>
                <c:pt idx="9">
                  <c:v>0.1331413065435948</c:v>
                </c:pt>
                <c:pt idx="10">
                  <c:v>0.14975996651282678</c:v>
                </c:pt>
                <c:pt idx="11">
                  <c:v>0.17053329147436683</c:v>
                </c:pt>
                <c:pt idx="12">
                  <c:v>0.19649994767629184</c:v>
                </c:pt>
                <c:pt idx="13">
                  <c:v>0.22895826792869814</c:v>
                </c:pt>
                <c:pt idx="14">
                  <c:v>0.26953116824420592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BF7D-4458-AF26-C2DE15F0CFDF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'Non-competitive'!$BG$36:$BG$50</c:f>
              <c:numCache>
                <c:formatCode>General</c:formatCode>
                <c:ptCount val="15"/>
                <c:pt idx="0">
                  <c:v>7.6152593917374389E-2</c:v>
                </c:pt>
                <c:pt idx="1">
                  <c:v>7.8524075730051296E-2</c:v>
                </c:pt>
                <c:pt idx="2">
                  <c:v>8.148842799589745E-2</c:v>
                </c:pt>
                <c:pt idx="3">
                  <c:v>8.519386832820515E-2</c:v>
                </c:pt>
                <c:pt idx="4">
                  <c:v>8.9825668743589784E-2</c:v>
                </c:pt>
                <c:pt idx="5">
                  <c:v>9.5615419262820536E-2</c:v>
                </c:pt>
                <c:pt idx="6">
                  <c:v>0.10285260741185899</c:v>
                </c:pt>
                <c:pt idx="7">
                  <c:v>0.11189909259815704</c:v>
                </c:pt>
                <c:pt idx="8">
                  <c:v>0.12320719908102964</c:v>
                </c:pt>
                <c:pt idx="9">
                  <c:v>0.13734233218462044</c:v>
                </c:pt>
                <c:pt idx="10">
                  <c:v>0.15501124856410883</c:v>
                </c:pt>
                <c:pt idx="11">
                  <c:v>0.17709739403846939</c:v>
                </c:pt>
                <c:pt idx="12">
                  <c:v>0.20470507588142003</c:v>
                </c:pt>
                <c:pt idx="13">
                  <c:v>0.23921467818510836</c:v>
                </c:pt>
                <c:pt idx="14">
                  <c:v>0.28235168106471875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BF7D-4458-AF26-C2DE15F0CFDF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'Non-competitive'!$BH$36:$BH$50</c:f>
              <c:numCache>
                <c:formatCode>General</c:formatCode>
                <c:ptCount val="15"/>
                <c:pt idx="0">
                  <c:v>7.6857409063384632E-2</c:v>
                </c:pt>
                <c:pt idx="1">
                  <c:v>7.9405094662564124E-2</c:v>
                </c:pt>
                <c:pt idx="2">
                  <c:v>8.2589701661538464E-2</c:v>
                </c:pt>
                <c:pt idx="3">
                  <c:v>8.6570460410256442E-2</c:v>
                </c:pt>
                <c:pt idx="4">
                  <c:v>9.1546408846153879E-2</c:v>
                </c:pt>
                <c:pt idx="5">
                  <c:v>9.7766344391025647E-2</c:v>
                </c:pt>
                <c:pt idx="6">
                  <c:v>0.10554126382211541</c:v>
                </c:pt>
                <c:pt idx="7">
                  <c:v>0.11525991311097758</c:v>
                </c:pt>
                <c:pt idx="8">
                  <c:v>0.12740822472205532</c:v>
                </c:pt>
                <c:pt idx="9">
                  <c:v>0.14259361423590247</c:v>
                </c:pt>
                <c:pt idx="10">
                  <c:v>0.16157535112821142</c:v>
                </c:pt>
                <c:pt idx="11">
                  <c:v>0.18530252224359758</c:v>
                </c:pt>
                <c:pt idx="12">
                  <c:v>0.21496148613783031</c:v>
                </c:pt>
                <c:pt idx="13">
                  <c:v>0.25203519100562116</c:v>
                </c:pt>
                <c:pt idx="14">
                  <c:v>0.29837732209035978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BF7D-4458-AF26-C2DE15F0CFDF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'Non-competitive'!$BI$36:$BI$50</c:f>
              <c:numCache>
                <c:formatCode>General</c:formatCode>
                <c:ptCount val="15"/>
                <c:pt idx="0">
                  <c:v>7.7738427995897461E-2</c:v>
                </c:pt>
                <c:pt idx="1">
                  <c:v>8.0506368328205152E-2</c:v>
                </c:pt>
                <c:pt idx="2">
                  <c:v>8.396629374358977E-2</c:v>
                </c:pt>
                <c:pt idx="3">
                  <c:v>8.8291200512820536E-2</c:v>
                </c:pt>
                <c:pt idx="4">
                  <c:v>9.3697333974359004E-2</c:v>
                </c:pt>
                <c:pt idx="5">
                  <c:v>0.10045500080128206</c:v>
                </c:pt>
                <c:pt idx="6">
                  <c:v>0.10890208433493592</c:v>
                </c:pt>
                <c:pt idx="7">
                  <c:v>0.11946093875200321</c:v>
                </c:pt>
                <c:pt idx="8">
                  <c:v>0.13265950677333735</c:v>
                </c:pt>
                <c:pt idx="9">
                  <c:v>0.14915771680000506</c:v>
                </c:pt>
                <c:pt idx="10">
                  <c:v>0.16978047933333962</c:v>
                </c:pt>
                <c:pt idx="11">
                  <c:v>0.19555893250000786</c:v>
                </c:pt>
                <c:pt idx="12">
                  <c:v>0.22778199895834311</c:v>
                </c:pt>
                <c:pt idx="13">
                  <c:v>0.26806083203126224</c:v>
                </c:pt>
                <c:pt idx="14">
                  <c:v>0.31840937337241104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BF7D-4458-AF26-C2DE15F0CFDF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'Non-competitive'!$BJ$36:$BJ$50</c:f>
              <c:numCache>
                <c:formatCode>General</c:formatCode>
                <c:ptCount val="15"/>
                <c:pt idx="0">
                  <c:v>7.8839701661538489E-2</c:v>
                </c:pt>
                <c:pt idx="1">
                  <c:v>8.1882960410256431E-2</c:v>
                </c:pt>
                <c:pt idx="2">
                  <c:v>8.5687033846153865E-2</c:v>
                </c:pt>
                <c:pt idx="3">
                  <c:v>9.0442125641025661E-2</c:v>
                </c:pt>
                <c:pt idx="4">
                  <c:v>9.6385990384615414E-2</c:v>
                </c:pt>
                <c:pt idx="5">
                  <c:v>0.10381582131410258</c:v>
                </c:pt>
                <c:pt idx="6">
                  <c:v>0.11310310997596158</c:v>
                </c:pt>
                <c:pt idx="7">
                  <c:v>0.12471222080328526</c:v>
                </c:pt>
                <c:pt idx="8">
                  <c:v>0.13922360933743991</c:v>
                </c:pt>
                <c:pt idx="9">
                  <c:v>0.15736284500513326</c:v>
                </c:pt>
                <c:pt idx="10">
                  <c:v>0.18003688958974989</c:v>
                </c:pt>
                <c:pt idx="11">
                  <c:v>0.20837944532052069</c:v>
                </c:pt>
                <c:pt idx="12">
                  <c:v>0.24380763998398419</c:v>
                </c:pt>
                <c:pt idx="13">
                  <c:v>0.28809288331331351</c:v>
                </c:pt>
                <c:pt idx="14">
                  <c:v>0.34344943747497519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BF7D-4458-AF26-C2DE15F0CFDF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'Non-competitive'!$BK$36:$BK$50</c:f>
              <c:numCache>
                <c:formatCode>General</c:formatCode>
                <c:ptCount val="15"/>
                <c:pt idx="0">
                  <c:v>8.0216293743589781E-2</c:v>
                </c:pt>
                <c:pt idx="1">
                  <c:v>8.3603700512820539E-2</c:v>
                </c:pt>
                <c:pt idx="2">
                  <c:v>8.7837958974359004E-2</c:v>
                </c:pt>
                <c:pt idx="3">
                  <c:v>9.3130782051282085E-2</c:v>
                </c:pt>
                <c:pt idx="4">
                  <c:v>9.9746810897435936E-2</c:v>
                </c:pt>
                <c:pt idx="5">
                  <c:v>0.10801684695512823</c:v>
                </c:pt>
                <c:pt idx="6">
                  <c:v>0.11835439202724361</c:v>
                </c:pt>
                <c:pt idx="7">
                  <c:v>0.13127632336738784</c:v>
                </c:pt>
                <c:pt idx="8">
                  <c:v>0.14742873754256813</c:v>
                </c:pt>
                <c:pt idx="9">
                  <c:v>0.16761925526154353</c:v>
                </c:pt>
                <c:pt idx="10">
                  <c:v>0.1928574024102627</c:v>
                </c:pt>
                <c:pt idx="11">
                  <c:v>0.22440508634616171</c:v>
                </c:pt>
                <c:pt idx="12">
                  <c:v>0.26383969126603546</c:v>
                </c:pt>
                <c:pt idx="13">
                  <c:v>0.31313294741587755</c:v>
                </c:pt>
                <c:pt idx="14">
                  <c:v>0.37474951760318032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BF7D-4458-AF26-C2DE15F0CFDF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'Non-competitive'!$BL$36:$BL$50</c:f>
              <c:numCache>
                <c:formatCode>General</c:formatCode>
                <c:ptCount val="15"/>
                <c:pt idx="0">
                  <c:v>8.1937033846153876E-2</c:v>
                </c:pt>
                <c:pt idx="1">
                  <c:v>8.5754625641025664E-2</c:v>
                </c:pt>
                <c:pt idx="2">
                  <c:v>9.0526615384615414E-2</c:v>
                </c:pt>
                <c:pt idx="3">
                  <c:v>9.6491602564102594E-2</c:v>
                </c:pt>
                <c:pt idx="4">
                  <c:v>0.10394783653846158</c:v>
                </c:pt>
                <c:pt idx="5">
                  <c:v>0.11326812900641028</c:v>
                </c:pt>
                <c:pt idx="6">
                  <c:v>0.12491849459134617</c:v>
                </c:pt>
                <c:pt idx="7">
                  <c:v>0.13948145157251604</c:v>
                </c:pt>
                <c:pt idx="8">
                  <c:v>0.15768514779897835</c:v>
                </c:pt>
                <c:pt idx="9">
                  <c:v>0.18043976808205633</c:v>
                </c:pt>
                <c:pt idx="10">
                  <c:v>0.20888304343590372</c:v>
                </c:pt>
                <c:pt idx="11">
                  <c:v>0.24443713762821295</c:v>
                </c:pt>
                <c:pt idx="12">
                  <c:v>0.2888797553685995</c:v>
                </c:pt>
                <c:pt idx="13">
                  <c:v>0.34443302754408273</c:v>
                </c:pt>
                <c:pt idx="14">
                  <c:v>0.4138746177634367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BF7D-4458-AF26-C2DE15F0CFDF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'Non-competitive'!$BM$36:$BM$50</c:f>
              <c:numCache>
                <c:formatCode>General</c:formatCode>
                <c:ptCount val="15"/>
                <c:pt idx="0">
                  <c:v>8.4087958974359001E-2</c:v>
                </c:pt>
                <c:pt idx="1">
                  <c:v>8.8443282051282074E-2</c:v>
                </c:pt>
                <c:pt idx="2">
                  <c:v>9.3887435897435922E-2</c:v>
                </c:pt>
                <c:pt idx="3">
                  <c:v>0.10069262820512823</c:v>
                </c:pt>
                <c:pt idx="4">
                  <c:v>0.10919911858974363</c:v>
                </c:pt>
                <c:pt idx="5">
                  <c:v>0.11983223157051281</c:v>
                </c:pt>
                <c:pt idx="6">
                  <c:v>0.13312362279647438</c:v>
                </c:pt>
                <c:pt idx="7">
                  <c:v>0.14973786182892629</c:v>
                </c:pt>
                <c:pt idx="8">
                  <c:v>0.17050566061949121</c:v>
                </c:pt>
                <c:pt idx="9">
                  <c:v>0.19646540910769733</c:v>
                </c:pt>
                <c:pt idx="10">
                  <c:v>0.22891509471795501</c:v>
                </c:pt>
                <c:pt idx="11">
                  <c:v>0.26947720173077705</c:v>
                </c:pt>
                <c:pt idx="12">
                  <c:v>0.32017983549680462</c:v>
                </c:pt>
                <c:pt idx="13">
                  <c:v>0.38355812770433911</c:v>
                </c:pt>
                <c:pt idx="14">
                  <c:v>0.46278099296375713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BF7D-4458-AF26-C2DE15F0CFDF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'Non-competitive'!$BN$36:$BN$50</c:f>
              <c:numCache>
                <c:formatCode>General</c:formatCode>
                <c:ptCount val="15"/>
                <c:pt idx="0">
                  <c:v>8.677661538461541E-2</c:v>
                </c:pt>
                <c:pt idx="1">
                  <c:v>9.1804102564102597E-2</c:v>
                </c:pt>
                <c:pt idx="2">
                  <c:v>9.8088461538461555E-2</c:v>
                </c:pt>
                <c:pt idx="3">
                  <c:v>0.1059439102564103</c:v>
                </c:pt>
                <c:pt idx="4">
                  <c:v>0.1157632211538462</c:v>
                </c:pt>
                <c:pt idx="5">
                  <c:v>0.12803735977564107</c:v>
                </c:pt>
                <c:pt idx="6">
                  <c:v>0.14338003305288466</c:v>
                </c:pt>
                <c:pt idx="7">
                  <c:v>0.16255837464943912</c:v>
                </c:pt>
                <c:pt idx="8">
                  <c:v>0.18653130164513224</c:v>
                </c:pt>
                <c:pt idx="9">
                  <c:v>0.21649746038974868</c:v>
                </c:pt>
                <c:pt idx="10">
                  <c:v>0.25395515882051917</c:v>
                </c:pt>
                <c:pt idx="11">
                  <c:v>0.30077728185898223</c:v>
                </c:pt>
                <c:pt idx="12">
                  <c:v>0.35930493565706106</c:v>
                </c:pt>
                <c:pt idx="13">
                  <c:v>0.43246450290465965</c:v>
                </c:pt>
                <c:pt idx="14">
                  <c:v>0.52391396196415785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BF7D-4458-AF26-C2DE15F0CFDF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'Non-competitive'!$BO$36:$BO$50</c:f>
              <c:numCache>
                <c:formatCode>General</c:formatCode>
                <c:ptCount val="15"/>
                <c:pt idx="0">
                  <c:v>9.0137435897435933E-2</c:v>
                </c:pt>
                <c:pt idx="1">
                  <c:v>9.6005128205128243E-2</c:v>
                </c:pt>
                <c:pt idx="2">
                  <c:v>0.10333974358974363</c:v>
                </c:pt>
                <c:pt idx="3">
                  <c:v>0.11250801282051284</c:v>
                </c:pt>
                <c:pt idx="4">
                  <c:v>0.12396834935897438</c:v>
                </c:pt>
                <c:pt idx="5">
                  <c:v>0.13829377003205129</c:v>
                </c:pt>
                <c:pt idx="6">
                  <c:v>0.15620054587339746</c:v>
                </c:pt>
                <c:pt idx="7">
                  <c:v>0.17858401567508014</c:v>
                </c:pt>
                <c:pt idx="8">
                  <c:v>0.20656335292718353</c:v>
                </c:pt>
                <c:pt idx="9">
                  <c:v>0.24153752449231278</c:v>
                </c:pt>
                <c:pt idx="10">
                  <c:v>0.28525523894872423</c:v>
                </c:pt>
                <c:pt idx="11">
                  <c:v>0.33990238201923861</c:v>
                </c:pt>
                <c:pt idx="12">
                  <c:v>0.40821131085738155</c:v>
                </c:pt>
                <c:pt idx="13">
                  <c:v>0.49359747190506031</c:v>
                </c:pt>
                <c:pt idx="14">
                  <c:v>0.60033017321465865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BF7D-4458-AF26-C2DE15F0CFDF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'Non-competitive'!$BP$36:$BP$50</c:f>
              <c:numCache>
                <c:formatCode>General</c:formatCode>
                <c:ptCount val="15"/>
                <c:pt idx="0">
                  <c:v>9.4338461538461552E-2</c:v>
                </c:pt>
                <c:pt idx="1">
                  <c:v>0.10125641025641027</c:v>
                </c:pt>
                <c:pt idx="2">
                  <c:v>0.10990384615384617</c:v>
                </c:pt>
                <c:pt idx="3">
                  <c:v>0.12071314102564107</c:v>
                </c:pt>
                <c:pt idx="4">
                  <c:v>0.13422475961538463</c:v>
                </c:pt>
                <c:pt idx="5">
                  <c:v>0.15111428285256412</c:v>
                </c:pt>
                <c:pt idx="6">
                  <c:v>0.17222618689903849</c:v>
                </c:pt>
                <c:pt idx="7">
                  <c:v>0.19861606695713144</c:v>
                </c:pt>
                <c:pt idx="8">
                  <c:v>0.23160341702974763</c:v>
                </c:pt>
                <c:pt idx="9">
                  <c:v>0.27283760462051787</c:v>
                </c:pt>
                <c:pt idx="10">
                  <c:v>0.32438033910898062</c:v>
                </c:pt>
                <c:pt idx="11">
                  <c:v>0.38880875721955915</c:v>
                </c:pt>
                <c:pt idx="12">
                  <c:v>0.46934427985778215</c:v>
                </c:pt>
                <c:pt idx="13">
                  <c:v>0.570013683155561</c:v>
                </c:pt>
                <c:pt idx="14">
                  <c:v>0.69585043727778451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BF7D-4458-AF26-C2DE15F0CFDF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'Non-competitive'!$BQ$36:$BQ$50</c:f>
              <c:numCache>
                <c:formatCode>General</c:formatCode>
                <c:ptCount val="15"/>
                <c:pt idx="0">
                  <c:v>9.958974358974361E-2</c:v>
                </c:pt>
                <c:pt idx="1">
                  <c:v>0.10782051282051283</c:v>
                </c:pt>
                <c:pt idx="2">
                  <c:v>0.11810897435897437</c:v>
                </c:pt>
                <c:pt idx="3">
                  <c:v>0.13096955128205132</c:v>
                </c:pt>
                <c:pt idx="4">
                  <c:v>0.14704527243589746</c:v>
                </c:pt>
                <c:pt idx="5">
                  <c:v>0.16713992387820512</c:v>
                </c:pt>
                <c:pt idx="6">
                  <c:v>0.19225823818108975</c:v>
                </c:pt>
                <c:pt idx="7">
                  <c:v>0.22365613105969551</c:v>
                </c:pt>
                <c:pt idx="8">
                  <c:v>0.26290349715795269</c:v>
                </c:pt>
                <c:pt idx="9">
                  <c:v>0.31196270478077426</c:v>
                </c:pt>
                <c:pt idx="10">
                  <c:v>0.3732867143093011</c:v>
                </c:pt>
                <c:pt idx="11">
                  <c:v>0.44994172621995965</c:v>
                </c:pt>
                <c:pt idx="12">
                  <c:v>0.54576049110828284</c:v>
                </c:pt>
                <c:pt idx="13">
                  <c:v>0.66553394721868686</c:v>
                </c:pt>
                <c:pt idx="14">
                  <c:v>0.81525076735669177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BF7D-4458-AF26-C2DE15F0CFDF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'Non-competitive'!$BR$36:$BR$50</c:f>
              <c:numCache>
                <c:formatCode>General</c:formatCode>
                <c:ptCount val="15"/>
                <c:pt idx="0">
                  <c:v>0.10615384615384618</c:v>
                </c:pt>
                <c:pt idx="1">
                  <c:v>0.11602564102564104</c:v>
                </c:pt>
                <c:pt idx="2">
                  <c:v>0.12836538461538463</c:v>
                </c:pt>
                <c:pt idx="3">
                  <c:v>0.14379006410256412</c:v>
                </c:pt>
                <c:pt idx="4">
                  <c:v>0.16307091346153851</c:v>
                </c:pt>
                <c:pt idx="5">
                  <c:v>0.18717197516025641</c:v>
                </c:pt>
                <c:pt idx="6">
                  <c:v>0.21729830228365388</c:v>
                </c:pt>
                <c:pt idx="7">
                  <c:v>0.25495621118790063</c:v>
                </c:pt>
                <c:pt idx="8">
                  <c:v>0.30202859731820914</c:v>
                </c:pt>
                <c:pt idx="9">
                  <c:v>0.3608690799810948</c:v>
                </c:pt>
                <c:pt idx="10">
                  <c:v>0.43441968330970177</c:v>
                </c:pt>
                <c:pt idx="11">
                  <c:v>0.52635793747046045</c:v>
                </c:pt>
                <c:pt idx="12">
                  <c:v>0.64128075517140881</c:v>
                </c:pt>
                <c:pt idx="13">
                  <c:v>0.78493427729759435</c:v>
                </c:pt>
                <c:pt idx="14">
                  <c:v>0.96450117995532625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BF7D-4458-AF26-C2DE15F0CFDF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'Non-competitive'!$BS$36:$BS$50</c:f>
              <c:numCache>
                <c:formatCode>General</c:formatCode>
                <c:ptCount val="15"/>
                <c:pt idx="0">
                  <c:v>0.11435897435897438</c:v>
                </c:pt>
                <c:pt idx="1">
                  <c:v>0.12628205128205131</c:v>
                </c:pt>
                <c:pt idx="2">
                  <c:v>0.14118589743589746</c:v>
                </c:pt>
                <c:pt idx="3">
                  <c:v>0.15981570512820514</c:v>
                </c:pt>
                <c:pt idx="4">
                  <c:v>0.18310296474358981</c:v>
                </c:pt>
                <c:pt idx="5">
                  <c:v>0.21221203926282053</c:v>
                </c:pt>
                <c:pt idx="6">
                  <c:v>0.24859838241185903</c:v>
                </c:pt>
                <c:pt idx="7">
                  <c:v>0.29408131134815702</c:v>
                </c:pt>
                <c:pt idx="8">
                  <c:v>0.35093497251852962</c:v>
                </c:pt>
                <c:pt idx="9">
                  <c:v>0.42200204898149546</c:v>
                </c:pt>
                <c:pt idx="10">
                  <c:v>0.51083589456020262</c:v>
                </c:pt>
                <c:pt idx="11">
                  <c:v>0.62187820153358653</c:v>
                </c:pt>
                <c:pt idx="12">
                  <c:v>0.76068108525031619</c:v>
                </c:pt>
                <c:pt idx="13">
                  <c:v>0.93418468989622871</c:v>
                </c:pt>
                <c:pt idx="14">
                  <c:v>1.1510641957036192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BF7D-4458-AF26-C2DE15F0CFDF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'Non-competitive'!$BT$36:$BT$50</c:f>
              <c:numCache>
                <c:formatCode>General</c:formatCode>
                <c:ptCount val="15"/>
                <c:pt idx="0">
                  <c:v>0.12461538461538464</c:v>
                </c:pt>
                <c:pt idx="1">
                  <c:v>0.13910256410256411</c:v>
                </c:pt>
                <c:pt idx="2">
                  <c:v>0.15721153846153849</c:v>
                </c:pt>
                <c:pt idx="3">
                  <c:v>0.17984775641025641</c:v>
                </c:pt>
                <c:pt idx="4">
                  <c:v>0.20814302884615385</c:v>
                </c:pt>
                <c:pt idx="5">
                  <c:v>0.2435121193910256</c:v>
                </c:pt>
                <c:pt idx="6">
                  <c:v>0.28772348257211539</c:v>
                </c:pt>
                <c:pt idx="7">
                  <c:v>0.3429876865484775</c:v>
                </c:pt>
                <c:pt idx="8">
                  <c:v>0.41206794151893023</c:v>
                </c:pt>
                <c:pt idx="9">
                  <c:v>0.49841826023199626</c:v>
                </c:pt>
                <c:pt idx="10">
                  <c:v>0.60635615862332848</c:v>
                </c:pt>
                <c:pt idx="11">
                  <c:v>0.7412785316124938</c:v>
                </c:pt>
                <c:pt idx="12">
                  <c:v>0.90993149784895055</c:v>
                </c:pt>
                <c:pt idx="13">
                  <c:v>1.1207477056445214</c:v>
                </c:pt>
                <c:pt idx="14">
                  <c:v>1.3842679653889851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BF7D-4458-AF26-C2DE15F0C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Non-competitive'!$AO$20:$AO$34</c:f>
              <c:numCache>
                <c:formatCode>General</c:formatCode>
                <c:ptCount val="15"/>
                <c:pt idx="0">
                  <c:v>13.63635100948359</c:v>
                </c:pt>
                <c:pt idx="1">
                  <c:v>13.333324710954384</c:v>
                </c:pt>
                <c:pt idx="2">
                  <c:v>12.972968892372833</c:v>
                </c:pt>
                <c:pt idx="3">
                  <c:v>12.549020564050068</c:v>
                </c:pt>
                <c:pt idx="4">
                  <c:v>12.056521305101461</c:v>
                </c:pt>
                <c:pt idx="5">
                  <c:v>11.492716890734659</c:v>
                </c:pt>
                <c:pt idx="6">
                  <c:v>10.858018987273772</c:v>
                </c:pt>
                <c:pt idx="7">
                  <c:v>10.156864033134418</c:v>
                </c:pt>
                <c:pt idx="8">
                  <c:v>9.3982507363874177</c:v>
                </c:pt>
                <c:pt idx="9">
                  <c:v>8.5957345169841375</c:v>
                </c:pt>
                <c:pt idx="10">
                  <c:v>7.7667332511315879</c:v>
                </c:pt>
                <c:pt idx="11">
                  <c:v>6.9311538038674314</c:v>
                </c:pt>
                <c:pt idx="12">
                  <c:v>6.1095397366749227</c:v>
                </c:pt>
                <c:pt idx="13">
                  <c:v>5.321091683240442</c:v>
                </c:pt>
                <c:pt idx="14">
                  <c:v>4.5819540220361112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E1-4C84-8DEF-880BABB1228E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Non-competitive'!$AP$20:$AP$34</c:f>
              <c:numCache>
                <c:formatCode>General</c:formatCode>
                <c:ptCount val="15"/>
                <c:pt idx="0">
                  <c:v>13.229460568995581</c:v>
                </c:pt>
                <c:pt idx="1">
                  <c:v>12.850272179151734</c:v>
                </c:pt>
                <c:pt idx="2">
                  <c:v>12.405796935785171</c:v>
                </c:pt>
                <c:pt idx="3">
                  <c:v>11.891649853063681</c:v>
                </c:pt>
                <c:pt idx="4">
                  <c:v>11.305944016932481</c:v>
                </c:pt>
                <c:pt idx="5">
                  <c:v>10.650241419650685</c:v>
                </c:pt>
                <c:pt idx="6">
                  <c:v>9.9303381844911893</c:v>
                </c:pt>
                <c:pt idx="7">
                  <c:v>9.1566576623082572</c:v>
                </c:pt>
                <c:pt idx="8">
                  <c:v>8.3440438239276418</c:v>
                </c:pt>
                <c:pt idx="9">
                  <c:v>7.5108494890160022</c:v>
                </c:pt>
                <c:pt idx="10">
                  <c:v>6.6773866013476315</c:v>
                </c:pt>
                <c:pt idx="11">
                  <c:v>5.8639931451290277</c:v>
                </c:pt>
                <c:pt idx="12">
                  <c:v>5.0890948411581212</c:v>
                </c:pt>
                <c:pt idx="13">
                  <c:v>4.3676414939558983</c:v>
                </c:pt>
                <c:pt idx="14">
                  <c:v>3.7101769407823366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E1-4C84-8DEF-880BABB1228E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Non-competitive'!$AQ$20:$AQ$34</c:f>
              <c:numCache>
                <c:formatCode>General</c:formatCode>
                <c:ptCount val="15"/>
                <c:pt idx="0">
                  <c:v>13.131503948813847</c:v>
                </c:pt>
                <c:pt idx="1">
                  <c:v>12.734928861520123</c:v>
                </c:pt>
                <c:pt idx="2">
                  <c:v>12.271669069327043</c:v>
                </c:pt>
                <c:pt idx="3">
                  <c:v>11.737929272403134</c:v>
                </c:pt>
                <c:pt idx="4">
                  <c:v>11.132678131390897</c:v>
                </c:pt>
                <c:pt idx="5">
                  <c:v>10.458574544874038</c:v>
                </c:pt>
                <c:pt idx="6">
                  <c:v>9.7226683329539298</c:v>
                </c:pt>
                <c:pt idx="7">
                  <c:v>8.9366465740427365</c:v>
                </c:pt>
                <c:pt idx="8">
                  <c:v>8.1164375178224955</c:v>
                </c:pt>
                <c:pt idx="9">
                  <c:v>7.2811086296482763</c:v>
                </c:pt>
                <c:pt idx="10">
                  <c:v>6.4511791917315966</c:v>
                </c:pt>
                <c:pt idx="11">
                  <c:v>5.6466455659128671</c:v>
                </c:pt>
                <c:pt idx="12">
                  <c:v>4.8851111158271499</c:v>
                </c:pt>
                <c:pt idx="13">
                  <c:v>4.1803781207704942</c:v>
                </c:pt>
                <c:pt idx="14">
                  <c:v>3.5417125782391969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CE1-4C84-8DEF-880BABB1228E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Non-competitive'!$AR$20:$AR$34</c:f>
              <c:numCache>
                <c:formatCode>General</c:formatCode>
                <c:ptCount val="15"/>
                <c:pt idx="0">
                  <c:v>13.01107940871761</c:v>
                </c:pt>
                <c:pt idx="1">
                  <c:v>12.593629230256584</c:v>
                </c:pt>
                <c:pt idx="2">
                  <c:v>12.108033402102874</c:v>
                </c:pt>
                <c:pt idx="3">
                  <c:v>11.551278424049753</c:v>
                </c:pt>
                <c:pt idx="4">
                  <c:v>10.923423529546278</c:v>
                </c:pt>
                <c:pt idx="5">
                  <c:v>10.228478756463842</c:v>
                </c:pt>
                <c:pt idx="6">
                  <c:v>9.4749843472533026</c:v>
                </c:pt>
                <c:pt idx="7">
                  <c:v>8.6760669231452479</c:v>
                </c:pt>
                <c:pt idx="8">
                  <c:v>7.8488154960467433</c:v>
                </c:pt>
                <c:pt idx="9">
                  <c:v>7.0129689351572644</c:v>
                </c:pt>
                <c:pt idx="10">
                  <c:v>6.189096944718103</c:v>
                </c:pt>
                <c:pt idx="11">
                  <c:v>5.3966151657227339</c:v>
                </c:pt>
                <c:pt idx="12">
                  <c:v>4.6520297926559655</c:v>
                </c:pt>
                <c:pt idx="13">
                  <c:v>3.9677316572665515</c:v>
                </c:pt>
                <c:pt idx="14">
                  <c:v>3.3514902908556912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CE1-4C84-8DEF-880BABB1228E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Non-competitive'!$AS$20:$AS$34</c:f>
              <c:numCache>
                <c:formatCode>General</c:formatCode>
                <c:ptCount val="15"/>
                <c:pt idx="0">
                  <c:v>12.863619578737289</c:v>
                </c:pt>
                <c:pt idx="1">
                  <c:v>12.421353758117966</c:v>
                </c:pt>
                <c:pt idx="2">
                  <c:v>11.909525046565808</c:v>
                </c:pt>
                <c:pt idx="3">
                  <c:v>11.32614976076891</c:v>
                </c:pt>
                <c:pt idx="4">
                  <c:v>10.672663566526046</c:v>
                </c:pt>
                <c:pt idx="5">
                  <c:v>9.954715573157058</c:v>
                </c:pt>
                <c:pt idx="6">
                  <c:v>9.1825778041556312</c:v>
                </c:pt>
                <c:pt idx="7">
                  <c:v>8.3709605880078204</c:v>
                </c:pt>
                <c:pt idx="8">
                  <c:v>7.5381237791242501</c:v>
                </c:pt>
                <c:pt idx="9">
                  <c:v>6.7043447534902105</c:v>
                </c:pt>
                <c:pt idx="10">
                  <c:v>5.8899922467545149</c:v>
                </c:pt>
                <c:pt idx="11">
                  <c:v>5.1135818788262224</c:v>
                </c:pt>
                <c:pt idx="12">
                  <c:v>4.3901952862262554</c:v>
                </c:pt>
                <c:pt idx="13">
                  <c:v>3.7305272119652528</c:v>
                </c:pt>
                <c:pt idx="14">
                  <c:v>3.1406390663923527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CE1-4C84-8DEF-880BABB1228E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Non-competitive'!$AT$20:$AT$34</c:f>
              <c:numCache>
                <c:formatCode>General</c:formatCode>
                <c:ptCount val="15"/>
                <c:pt idx="0">
                  <c:v>12.683929444978506</c:v>
                </c:pt>
                <c:pt idx="1">
                  <c:v>12.2125260784922</c:v>
                </c:pt>
                <c:pt idx="2">
                  <c:v>11.670359061786645</c:v>
                </c:pt>
                <c:pt idx="3">
                  <c:v>11.056785702733499</c:v>
                </c:pt>
                <c:pt idx="4">
                  <c:v>10.374952116223419</c:v>
                </c:pt>
                <c:pt idx="5">
                  <c:v>9.6324522562565651</c:v>
                </c:pt>
                <c:pt idx="6">
                  <c:v>8.8415067366620548</c:v>
                </c:pt>
                <c:pt idx="7">
                  <c:v>8.0184837386847363</c:v>
                </c:pt>
                <c:pt idx="8">
                  <c:v>7.1827180791639087</c:v>
                </c:pt>
                <c:pt idx="9">
                  <c:v>6.3547716588042675</c:v>
                </c:pt>
                <c:pt idx="10">
                  <c:v>5.5544501344218187</c:v>
                </c:pt>
                <c:pt idx="11">
                  <c:v>4.7989706817896698</c:v>
                </c:pt>
                <c:pt idx="12">
                  <c:v>4.1016257776170386</c:v>
                </c:pt>
                <c:pt idx="13">
                  <c:v>3.4711321567627191</c:v>
                </c:pt>
                <c:pt idx="14">
                  <c:v>2.9116633948444273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CE1-4C84-8DEF-880BABB1228E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Non-competitive'!$AU$20:$AU$34</c:f>
              <c:numCache>
                <c:formatCode>General</c:formatCode>
                <c:ptCount val="15"/>
                <c:pt idx="0">
                  <c:v>12.466255188466238</c:v>
                </c:pt>
                <c:pt idx="1">
                  <c:v>11.961162394911817</c:v>
                </c:pt>
                <c:pt idx="2">
                  <c:v>11.384578979020175</c:v>
                </c:pt>
                <c:pt idx="3">
                  <c:v>10.737577765624362</c:v>
                </c:pt>
                <c:pt idx="4">
                  <c:v>10.02538249566676</c:v>
                </c:pt>
                <c:pt idx="5">
                  <c:v>9.2578236524080317</c:v>
                </c:pt>
                <c:pt idx="6">
                  <c:v>8.4492171770831686</c:v>
                </c:pt>
                <c:pt idx="7">
                  <c:v>7.617542963272979</c:v>
                </c:pt>
                <c:pt idx="8">
                  <c:v>6.7829659598995971</c:v>
                </c:pt>
                <c:pt idx="9">
                  <c:v>5.9659324882221032</c:v>
                </c:pt>
                <c:pt idx="10">
                  <c:v>5.1852101796637946</c:v>
                </c:pt>
                <c:pt idx="11">
                  <c:v>4.4562586409547356</c:v>
                </c:pt>
                <c:pt idx="12">
                  <c:v>3.7902104804174344</c:v>
                </c:pt>
                <c:pt idx="13">
                  <c:v>3.1935596037930289</c:v>
                </c:pt>
                <c:pt idx="14">
                  <c:v>2.6684741696256125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DCE1-4C84-8DEF-880BABB1228E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Non-competitive'!$AV$20:$AV$34</c:f>
              <c:numCache>
                <c:formatCode>General</c:formatCode>
                <c:ptCount val="15"/>
                <c:pt idx="0">
                  <c:v>12.204448094629019</c:v>
                </c:pt>
                <c:pt idx="1">
                  <c:v>11.661143787146088</c:v>
                </c:pt>
                <c:pt idx="2">
                  <c:v>11.046451442539578</c:v>
                </c:pt>
                <c:pt idx="3">
                  <c:v>10.363583658124604</c:v>
                </c:pt>
                <c:pt idx="4">
                  <c:v>9.6202080384725974</c:v>
                </c:pt>
                <c:pt idx="5">
                  <c:v>8.828616704141302</c:v>
                </c:pt>
                <c:pt idx="6">
                  <c:v>8.0052359396879318</c:v>
                </c:pt>
                <c:pt idx="7">
                  <c:v>7.1694347513368148</c:v>
                </c:pt>
                <c:pt idx="8">
                  <c:v>6.3417786172056223</c:v>
                </c:pt>
                <c:pt idx="9">
                  <c:v>5.5420454341970693</c:v>
                </c:pt>
                <c:pt idx="10">
                  <c:v>4.78739877105175</c:v>
                </c:pt>
                <c:pt idx="11">
                  <c:v>4.091061562690796</c:v>
                </c:pt>
                <c:pt idx="12">
                  <c:v>3.4616764271487734</c:v>
                </c:pt>
                <c:pt idx="13">
                  <c:v>2.9033481792888463</c:v>
                </c:pt>
                <c:pt idx="14">
                  <c:v>2.4162140586499086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DCE1-4C84-8DEF-880BABB1228E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Non-competitive'!$AW$20:$AW$34</c:f>
              <c:numCache>
                <c:formatCode>General</c:formatCode>
                <c:ptCount val="15"/>
                <c:pt idx="0">
                  <c:v>11.892257570429106</c:v>
                </c:pt>
                <c:pt idx="1">
                  <c:v>11.306641976180556</c:v>
                </c:pt>
                <c:pt idx="2">
                  <c:v>10.651025636065818</c:v>
                </c:pt>
                <c:pt idx="3">
                  <c:v>9.9311991346057091</c:v>
                </c:pt>
                <c:pt idx="4">
                  <c:v>9.1575801098351768</c:v>
                </c:pt>
                <c:pt idx="5">
                  <c:v>8.3450074719939167</c:v>
                </c:pt>
                <c:pt idx="6">
                  <c:v>7.5118304961863256</c:v>
                </c:pt>
                <c:pt idx="7">
                  <c:v>6.6783597638271326</c:v>
                </c:pt>
                <c:pt idx="8">
                  <c:v>5.8649343406523471</c:v>
                </c:pt>
                <c:pt idx="9">
                  <c:v>5.089983244657903</c:v>
                </c:pt>
                <c:pt idx="10">
                  <c:v>4.3684611522676828</c:v>
                </c:pt>
                <c:pt idx="11">
                  <c:v>3.7109174955880859</c:v>
                </c:pt>
                <c:pt idx="12">
                  <c:v>3.123271403546906</c:v>
                </c:pt>
                <c:pt idx="13">
                  <c:v>2.607190954045115</c:v>
                </c:pt>
                <c:pt idx="14">
                  <c:v>2.1608708017863525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DCE1-4C84-8DEF-880BABB1228E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Non-competitive'!$AX$20:$AX$34</c:f>
              <c:numCache>
                <c:formatCode>General</c:formatCode>
                <c:ptCount val="15"/>
                <c:pt idx="0">
                  <c:v>11.523783710583215</c:v>
                </c:pt>
                <c:pt idx="1">
                  <c:v>10.892715247378034</c:v>
                </c:pt>
                <c:pt idx="2">
                  <c:v>10.194849006489456</c:v>
                </c:pt>
                <c:pt idx="3">
                  <c:v>9.4389403902153237</c:v>
                </c:pt>
                <c:pt idx="4">
                  <c:v>8.6383180557971109</c:v>
                </c:pt>
                <c:pt idx="5">
                  <c:v>7.8102269422392645</c:v>
                </c:pt>
                <c:pt idx="6">
                  <c:v>6.9744869018022104</c:v>
                </c:pt>
                <c:pt idx="7">
                  <c:v>6.1516576415110089</c:v>
                </c:pt>
                <c:pt idx="8">
                  <c:v>5.361055826901322</c:v>
                </c:pt>
                <c:pt idx="9">
                  <c:v>4.6190190717928283</c:v>
                </c:pt>
                <c:pt idx="10">
                  <c:v>3.9377305181632649</c:v>
                </c:pt>
                <c:pt idx="11">
                  <c:v>3.3247456231151933</c:v>
                </c:pt>
                <c:pt idx="12">
                  <c:v>2.7831758240473512</c:v>
                </c:pt>
                <c:pt idx="13">
                  <c:v>2.3123506101539526</c:v>
                </c:pt>
                <c:pt idx="14">
                  <c:v>1.908729810518635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DCE1-4C84-8DEF-880BABB1228E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Non-competitive'!$AY$20:$AY$34</c:f>
              <c:numCache>
                <c:formatCode>General</c:formatCode>
                <c:ptCount val="15"/>
                <c:pt idx="0">
                  <c:v>11.09410421355626</c:v>
                </c:pt>
                <c:pt idx="1">
                  <c:v>10.416061114225437</c:v>
                </c:pt>
                <c:pt idx="2">
                  <c:v>9.6767858070581418</c:v>
                </c:pt>
                <c:pt idx="3">
                  <c:v>8.8882374314692978</c:v>
                </c:pt>
                <c:pt idx="4">
                  <c:v>8.0665698969630846</c:v>
                </c:pt>
                <c:pt idx="5">
                  <c:v>7.2309895320874737</c:v>
                </c:pt>
                <c:pt idx="6">
                  <c:v>6.402040624813389</c:v>
                </c:pt>
                <c:pt idx="7">
                  <c:v>5.5996256292706184</c:v>
                </c:pt>
                <c:pt idx="8">
                  <c:v>4.8411537267670885</c:v>
                </c:pt>
                <c:pt idx="9">
                  <c:v>4.1401689570975675</c:v>
                </c:pt>
                <c:pt idx="10">
                  <c:v>3.5056578255390787</c:v>
                </c:pt>
                <c:pt idx="11">
                  <c:v>2.942045394575302</c:v>
                </c:pt>
                <c:pt idx="12">
                  <c:v>2.4497339107641736</c:v>
                </c:pt>
                <c:pt idx="13">
                  <c:v>2.0259622109547921</c:v>
                </c:pt>
                <c:pt idx="14">
                  <c:v>1.665767430088094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DCE1-4C84-8DEF-880BABB1228E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Non-competitive'!$AZ$20:$AZ$34</c:f>
              <c:numCache>
                <c:formatCode>General</c:formatCode>
                <c:ptCount val="15"/>
                <c:pt idx="0">
                  <c:v>10.600057769559514</c:v>
                </c:pt>
                <c:pt idx="1">
                  <c:v>9.8758639216737993</c:v>
                </c:pt>
                <c:pt idx="2">
                  <c:v>9.0988263992640341</c:v>
                </c:pt>
                <c:pt idx="3">
                  <c:v>8.2840821500096027</c:v>
                </c:pt>
                <c:pt idx="4">
                  <c:v>7.4501841274303544</c:v>
                </c:pt>
                <c:pt idx="5">
                  <c:v>6.6175132430943648</c:v>
                </c:pt>
                <c:pt idx="6">
                  <c:v>5.8063314253089713</c:v>
                </c:pt>
                <c:pt idx="7">
                  <c:v>5.034858527782001</c:v>
                </c:pt>
                <c:pt idx="8">
                  <c:v>4.3177479176509328</c:v>
                </c:pt>
                <c:pt idx="9">
                  <c:v>3.6652074499775944</c:v>
                </c:pt>
                <c:pt idx="10">
                  <c:v>3.0828241285734328</c:v>
                </c:pt>
                <c:pt idx="11">
                  <c:v>2.5719804295500026</c:v>
                </c:pt>
                <c:pt idx="12">
                  <c:v>2.1306520658297901</c:v>
                </c:pt>
                <c:pt idx="13">
                  <c:v>1.7543615347119268</c:v>
                </c:pt>
                <c:pt idx="14">
                  <c:v>1.4371057829363219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DCE1-4C84-8DEF-880BABB1228E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Non-competitive'!$BA$20:$BA$34</c:f>
              <c:numCache>
                <c:formatCode>General</c:formatCode>
                <c:ptCount val="15"/>
                <c:pt idx="0">
                  <c:v>10.041114819454879</c:v>
                </c:pt>
                <c:pt idx="1">
                  <c:v>9.2746144844403897</c:v>
                </c:pt>
                <c:pt idx="2">
                  <c:v>8.4667183303099467</c:v>
                </c:pt>
                <c:pt idx="3">
                  <c:v>7.6353410916924762</c:v>
                </c:pt>
                <c:pt idx="4">
                  <c:v>6.8006197393335714</c:v>
                </c:pt>
                <c:pt idx="5">
                  <c:v>5.9830153569660594</c:v>
                </c:pt>
                <c:pt idx="6">
                  <c:v>5.2013500847992225</c:v>
                </c:pt>
                <c:pt idx="7">
                  <c:v>4.4711672366781148</c:v>
                </c:pt>
                <c:pt idx="8">
                  <c:v>3.8036975701733207</c:v>
                </c:pt>
                <c:pt idx="9">
                  <c:v>3.2055327691455013</c:v>
                </c:pt>
                <c:pt idx="10">
                  <c:v>2.6789268439237901</c:v>
                </c:pt>
                <c:pt idx="11">
                  <c:v>2.2225295354829355</c:v>
                </c:pt>
                <c:pt idx="12">
                  <c:v>1.8323232018317721</c:v>
                </c:pt>
                <c:pt idx="13">
                  <c:v>1.5025684566391275</c:v>
                </c:pt>
                <c:pt idx="14">
                  <c:v>1.2266298251329315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DCE1-4C84-8DEF-880BABB1228E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Non-competitive'!$BB$20:$BB$34</c:f>
              <c:numCache>
                <c:formatCode>General</c:formatCode>
                <c:ptCount val="15"/>
                <c:pt idx="0">
                  <c:v>9.420203538712304</c:v>
                </c:pt>
                <c:pt idx="1">
                  <c:v>8.6187222571994333</c:v>
                </c:pt>
                <c:pt idx="2">
                  <c:v>7.7902214880958756</c:v>
                </c:pt>
                <c:pt idx="3">
                  <c:v>6.95456117884346</c:v>
                </c:pt>
                <c:pt idx="4">
                  <c:v>6.1322940079230897</c:v>
                </c:pt>
                <c:pt idx="5">
                  <c:v>5.3426838791435776</c:v>
                </c:pt>
                <c:pt idx="6">
                  <c:v>4.6019802014475131</c:v>
                </c:pt>
                <c:pt idx="7">
                  <c:v>3.9222583495423811</c:v>
                </c:pt>
                <c:pt idx="8">
                  <c:v>3.3109633152072804</c:v>
                </c:pt>
                <c:pt idx="9">
                  <c:v>2.7711072142349753</c:v>
                </c:pt>
                <c:pt idx="10">
                  <c:v>2.3019399984168136</c:v>
                </c:pt>
                <c:pt idx="11">
                  <c:v>1.8998649890324977</c:v>
                </c:pt>
                <c:pt idx="12">
                  <c:v>1.5593947457477109</c:v>
                </c:pt>
                <c:pt idx="13">
                  <c:v>1.2740054282197948</c:v>
                </c:pt>
                <c:pt idx="14">
                  <c:v>1.0368168792770311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DCE1-4C84-8DEF-880BABB1228E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Non-competitive'!$BC$20:$BC$34</c:f>
              <c:numCache>
                <c:formatCode>General</c:formatCode>
                <c:ptCount val="15"/>
                <c:pt idx="0">
                  <c:v>8.7443029488851547</c:v>
                </c:pt>
                <c:pt idx="1">
                  <c:v>7.918716775627888</c:v>
                </c:pt>
                <c:pt idx="2">
                  <c:v>7.0828186513793217</c:v>
                </c:pt>
                <c:pt idx="3">
                  <c:v>6.2571847255541426</c:v>
                </c:pt>
                <c:pt idx="4">
                  <c:v>5.4614003072770565</c:v>
                </c:pt>
                <c:pt idx="5">
                  <c:v>4.7122710914703481</c:v>
                </c:pt>
                <c:pt idx="6">
                  <c:v>4.0225626327703479</c:v>
                </c:pt>
                <c:pt idx="7">
                  <c:v>3.4004346556869738</c:v>
                </c:pt>
                <c:pt idx="8">
                  <c:v>2.8495473042001382</c:v>
                </c:pt>
                <c:pt idx="9">
                  <c:v>2.3696736384869159</c:v>
                </c:pt>
                <c:pt idx="10">
                  <c:v>1.9575920176254875</c:v>
                </c:pt>
                <c:pt idx="11">
                  <c:v>1.6080467732942831</c:v>
                </c:pt>
                <c:pt idx="12">
                  <c:v>1.3146245720076661</c:v>
                </c:pt>
                <c:pt idx="13">
                  <c:v>1.0704636156038307</c:v>
                </c:pt>
                <c:pt idx="14">
                  <c:v>0.86877107448047775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DCE1-4C84-8DEF-880BABB1228E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Non-competitive'!$BD$20:$BD$34</c:f>
              <c:numCache>
                <c:formatCode>General</c:formatCode>
                <c:ptCount val="15"/>
                <c:pt idx="0">
                  <c:v>8.0245959498121788</c:v>
                </c:pt>
                <c:pt idx="1">
                  <c:v>7.1888738068884575</c:v>
                </c:pt>
                <c:pt idx="2">
                  <c:v>6.3608144398418798</c:v>
                </c:pt>
                <c:pt idx="3">
                  <c:v>5.5602360605611709</c:v>
                </c:pt>
                <c:pt idx="4">
                  <c:v>4.8043809104278505</c:v>
                </c:pt>
                <c:pt idx="5">
                  <c:v>4.1065743478126207</c:v>
                </c:pt>
                <c:pt idx="6">
                  <c:v>3.4755683792332643</c:v>
                </c:pt>
                <c:pt idx="7">
                  <c:v>2.915569466678098</c:v>
                </c:pt>
                <c:pt idx="8">
                  <c:v>2.4267988030092758</c:v>
                </c:pt>
                <c:pt idx="9">
                  <c:v>2.0063617441245163</c:v>
                </c:pt>
                <c:pt idx="10">
                  <c:v>1.6492097198091413</c:v>
                </c:pt>
                <c:pt idx="11">
                  <c:v>1.3490333072319372</c:v>
                </c:pt>
                <c:pt idx="12">
                  <c:v>1.0989950671478708</c:v>
                </c:pt>
                <c:pt idx="13">
                  <c:v>0.89227118888115975</c:v>
                </c:pt>
                <c:pt idx="14">
                  <c:v>0.72241174050176593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DCE1-4C84-8DEF-880BABB1228E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Non-competitive'!$BE$20:$BE$34</c:f>
              <c:numCache>
                <c:formatCode>General</c:formatCode>
                <c:ptCount val="15"/>
                <c:pt idx="0">
                  <c:v>13.636363636363631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12.056514913657766</c:v>
                </c:pt>
                <c:pt idx="5">
                  <c:v>11.492704826038159</c:v>
                </c:pt>
                <c:pt idx="6">
                  <c:v>10.858001237076961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8.5957025422089295</c:v>
                </c:pt>
                <c:pt idx="10">
                  <c:v>7.7666984258113709</c:v>
                </c:pt>
                <c:pt idx="11">
                  <c:v>6.931117387333301</c:v>
                </c:pt>
                <c:pt idx="12">
                  <c:v>6.109503010449167</c:v>
                </c:pt>
                <c:pt idx="13">
                  <c:v>5.3210558298418222</c:v>
                </c:pt>
                <c:pt idx="14">
                  <c:v>4.5819200275316785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DCE1-4C84-8DEF-880BABB1228E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Non-competitive'!$BF$20:$BF$34</c:f>
              <c:numCache>
                <c:formatCode>General</c:formatCode>
                <c:ptCount val="15"/>
                <c:pt idx="0">
                  <c:v>13.229483335473507</c:v>
                </c:pt>
                <c:pt idx="1">
                  <c:v>12.850289150718007</c:v>
                </c:pt>
                <c:pt idx="2">
                  <c:v>12.405807501065595</c:v>
                </c:pt>
                <c:pt idx="3">
                  <c:v>11.891653528026701</c:v>
                </c:pt>
                <c:pt idx="4">
                  <c:v>11.305940522438981</c:v>
                </c:pt>
                <c:pt idx="5">
                  <c:v>10.650230757945636</c:v>
                </c:pt>
                <c:pt idx="6">
                  <c:v>9.9303206989454864</c:v>
                </c:pt>
                <c:pt idx="7">
                  <c:v>9.1566340626958276</c:v>
                </c:pt>
                <c:pt idx="8">
                  <c:v>8.344015162968498</c:v>
                </c:pt>
                <c:pt idx="9">
                  <c:v>7.5108170856996024</c:v>
                </c:pt>
                <c:pt idx="10">
                  <c:v>6.6773519204436456</c:v>
                </c:pt>
                <c:pt idx="11">
                  <c:v>5.8639576551556321</c:v>
                </c:pt>
                <c:pt idx="12">
                  <c:v>5.0890598792798167</c:v>
                </c:pt>
                <c:pt idx="13">
                  <c:v>4.3676081630361505</c:v>
                </c:pt>
                <c:pt idx="14">
                  <c:v>3.7101460529194172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DCE1-4C84-8DEF-880BABB1228E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Non-competitive'!$BG$20:$BG$34</c:f>
              <c:numCache>
                <c:formatCode>General</c:formatCode>
                <c:ptCount val="15"/>
                <c:pt idx="0">
                  <c:v>13.131529059732367</c:v>
                </c:pt>
                <c:pt idx="1">
                  <c:v>12.734947730397778</c:v>
                </c:pt>
                <c:pt idx="2">
                  <c:v>12.271681079064933</c:v>
                </c:pt>
                <c:pt idx="3">
                  <c:v>11.737933957260276</c:v>
                </c:pt>
                <c:pt idx="4">
                  <c:v>11.132675258500237</c:v>
                </c:pt>
                <c:pt idx="5">
                  <c:v>10.45856419089974</c:v>
                </c:pt>
                <c:pt idx="6">
                  <c:v>9.722650938693647</c:v>
                </c:pt>
                <c:pt idx="7">
                  <c:v>8.9366229589646355</c:v>
                </c:pt>
                <c:pt idx="8">
                  <c:v>8.1164088418431639</c:v>
                </c:pt>
                <c:pt idx="9">
                  <c:v>7.2810763010472588</c:v>
                </c:pt>
                <c:pt idx="10">
                  <c:v>6.4511447347411348</c:v>
                </c:pt>
                <c:pt idx="11">
                  <c:v>5.6466104734594706</c:v>
                </c:pt>
                <c:pt idx="12">
                  <c:v>4.8850767168043854</c:v>
                </c:pt>
                <c:pt idx="13">
                  <c:v>4.1803454854312205</c:v>
                </c:pt>
                <c:pt idx="14">
                  <c:v>3.5416824728264564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DCE1-4C84-8DEF-880BABB1228E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Non-competitive'!$BH$20:$BH$34</c:f>
              <c:numCache>
                <c:formatCode>General</c:formatCode>
                <c:ptCount val="15"/>
                <c:pt idx="0">
                  <c:v>13.011107350435086</c:v>
                </c:pt>
                <c:pt idx="1">
                  <c:v>12.593650372807305</c:v>
                </c:pt>
                <c:pt idx="2">
                  <c:v>12.108047127935007</c:v>
                </c:pt>
                <c:pt idx="3">
                  <c:v>11.551284297911911</c:v>
                </c:pt>
                <c:pt idx="4">
                  <c:v>10.923421383798091</c:v>
                </c:pt>
                <c:pt idx="5">
                  <c:v>10.228468766310893</c:v>
                </c:pt>
                <c:pt idx="6">
                  <c:v>9.4749670771940977</c:v>
                </c:pt>
                <c:pt idx="7">
                  <c:v>8.6760433268516675</c:v>
                </c:pt>
                <c:pt idx="8">
                  <c:v>7.8487868595730657</c:v>
                </c:pt>
                <c:pt idx="9">
                  <c:v>7.0129367668991893</c:v>
                </c:pt>
                <c:pt idx="10">
                  <c:v>6.1890628305458018</c:v>
                </c:pt>
                <c:pt idx="11">
                  <c:v>5.3965806179659337</c:v>
                </c:pt>
                <c:pt idx="12">
                  <c:v>4.651996122499888</c:v>
                </c:pt>
                <c:pt idx="13">
                  <c:v>3.9676998914714923</c:v>
                </c:pt>
                <c:pt idx="14">
                  <c:v>3.3514611398555374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DCE1-4C84-8DEF-880BABB1228E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Non-competitive'!$BI$20:$BI$34</c:f>
              <c:numCache>
                <c:formatCode>General</c:formatCode>
                <c:ptCount val="15"/>
                <c:pt idx="0">
                  <c:v>12.863650909596135</c:v>
                </c:pt>
                <c:pt idx="1">
                  <c:v>12.421377597399996</c:v>
                </c:pt>
                <c:pt idx="2">
                  <c:v>11.909540786136496</c:v>
                </c:pt>
                <c:pt idx="3">
                  <c:v>11.326157014421755</c:v>
                </c:pt>
                <c:pt idx="4">
                  <c:v>10.672662258177567</c:v>
                </c:pt>
                <c:pt idx="5">
                  <c:v>9.9547060078987872</c:v>
                </c:pt>
                <c:pt idx="6">
                  <c:v>9.1825607021848228</c:v>
                </c:pt>
                <c:pt idx="7">
                  <c:v>8.3709370648423036</c:v>
                </c:pt>
                <c:pt idx="8">
                  <c:v>7.5380952660151577</c:v>
                </c:pt>
                <c:pt idx="9">
                  <c:v>6.7043128673042691</c:v>
                </c:pt>
                <c:pt idx="10">
                  <c:v>5.8899586332103793</c:v>
                </c:pt>
                <c:pt idx="11">
                  <c:v>5.113548060505801</c:v>
                </c:pt>
                <c:pt idx="12">
                  <c:v>4.3901625438930338</c:v>
                </c:pt>
                <c:pt idx="13">
                  <c:v>3.7304965161168209</c:v>
                </c:pt>
                <c:pt idx="14">
                  <c:v>3.1406110611900919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DCE1-4C84-8DEF-880BABB1228E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Non-competitive'!$BJ$20:$BJ$34</c:f>
              <c:numCache>
                <c:formatCode>General</c:formatCode>
                <c:ptCount val="15"/>
                <c:pt idx="0">
                  <c:v>12.683964790899816</c:v>
                </c:pt>
                <c:pt idx="1">
                  <c:v>12.212553075630407</c:v>
                </c:pt>
                <c:pt idx="2">
                  <c:v>11.670377128416446</c:v>
                </c:pt>
                <c:pt idx="3">
                  <c:v>11.056794529234148</c:v>
                </c:pt>
                <c:pt idx="4">
                  <c:v>10.374951753980362</c:v>
                </c:pt>
                <c:pt idx="5">
                  <c:v>9.6324431800662129</c:v>
                </c:pt>
                <c:pt idx="6">
                  <c:v>8.8414898601155656</c:v>
                </c:pt>
                <c:pt idx="7">
                  <c:v>8.0184603686702793</c:v>
                </c:pt>
                <c:pt idx="8">
                  <c:v>7.1826898092856775</c:v>
                </c:pt>
                <c:pt idx="9">
                  <c:v>6.3547402181714467</c:v>
                </c:pt>
                <c:pt idx="10">
                  <c:v>5.5544172212633773</c:v>
                </c:pt>
                <c:pt idx="11">
                  <c:v>4.7989378149166351</c:v>
                </c:pt>
                <c:pt idx="12">
                  <c:v>4.1015941914933034</c:v>
                </c:pt>
                <c:pt idx="13">
                  <c:v>3.4711027516513022</c:v>
                </c:pt>
                <c:pt idx="14">
                  <c:v>2.9116367385893978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DCE1-4C84-8DEF-880BABB1228E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Non-competitive'!$BK$20:$BK$34</c:f>
              <c:numCache>
                <c:formatCode>General</c:formatCode>
                <c:ptCount val="15"/>
                <c:pt idx="0">
                  <c:v>12.466295229202256</c:v>
                </c:pt>
                <c:pt idx="1">
                  <c:v>11.961193031720541</c:v>
                </c:pt>
                <c:pt idx="2">
                  <c:v>11.38459968419704</c:v>
                </c:pt>
                <c:pt idx="3">
                  <c:v>10.737588345917187</c:v>
                </c:pt>
                <c:pt idx="4">
                  <c:v>10.025383177696218</c:v>
                </c:pt>
                <c:pt idx="5">
                  <c:v>9.257815129665973</c:v>
                </c:pt>
                <c:pt idx="6">
                  <c:v>8.4492005989081775</c:v>
                </c:pt>
                <c:pt idx="7">
                  <c:v>7.6175198569616844</c:v>
                </c:pt>
                <c:pt idx="8">
                  <c:v>6.7829380938113442</c:v>
                </c:pt>
                <c:pt idx="9">
                  <c:v>5.965901700491731</c:v>
                </c:pt>
                <c:pt idx="10">
                  <c:v>5.1851782068116563</c:v>
                </c:pt>
                <c:pt idx="11">
                  <c:v>4.4562269789973694</c:v>
                </c:pt>
                <c:pt idx="12">
                  <c:v>3.7901802992623943</c:v>
                </c:pt>
                <c:pt idx="13">
                  <c:v>3.1935317195219377</c:v>
                </c:pt>
                <c:pt idx="14">
                  <c:v>2.6684490653805009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DCE1-4C84-8DEF-880BABB1228E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Non-competitive'!$BL$20:$BL$34</c:f>
              <c:numCache>
                <c:formatCode>General</c:formatCode>
                <c:ptCount val="15"/>
                <c:pt idx="0">
                  <c:v>12.204493536800637</c:v>
                </c:pt>
                <c:pt idx="1">
                  <c:v>11.661178537307874</c:v>
                </c:pt>
                <c:pt idx="2">
                  <c:v>11.046475069805222</c:v>
                </c:pt>
                <c:pt idx="3">
                  <c:v>10.363596141287701</c:v>
                </c:pt>
                <c:pt idx="4">
                  <c:v>9.6202098408271493</c:v>
                </c:pt>
                <c:pt idx="5">
                  <c:v>8.8286087955368817</c:v>
                </c:pt>
                <c:pt idx="6">
                  <c:v>8.0052197496564759</c:v>
                </c:pt>
                <c:pt idx="7">
                  <c:v>7.1694120524699487</c:v>
                </c:pt>
                <c:pt idx="8">
                  <c:v>6.3417513567912511</c:v>
                </c:pt>
                <c:pt idx="9">
                  <c:v>5.5420155469566028</c:v>
                </c:pt>
                <c:pt idx="10">
                  <c:v>4.7873680101125702</c:v>
                </c:pt>
                <c:pt idx="11">
                  <c:v>4.0910313780592231</c:v>
                </c:pt>
                <c:pt idx="12">
                  <c:v>3.4616479051086091</c:v>
                </c:pt>
                <c:pt idx="13">
                  <c:v>2.9033220394987054</c:v>
                </c:pt>
                <c:pt idx="14">
                  <c:v>2.4161906941864748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DCE1-4C84-8DEF-880BABB1228E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Non-competitive'!$BM$20:$BM$34</c:f>
              <c:numCache>
                <c:formatCode>General</c:formatCode>
                <c:ptCount val="15"/>
                <c:pt idx="0">
                  <c:v>11.892309103434544</c:v>
                </c:pt>
                <c:pt idx="1">
                  <c:v>11.306681262915706</c:v>
                </c:pt>
                <c:pt idx="2">
                  <c:v>10.651052405908873</c:v>
                </c:pt>
                <c:pt idx="3">
                  <c:v>9.9312136134020434</c:v>
                </c:pt>
                <c:pt idx="4">
                  <c:v>9.1575830731469257</c:v>
                </c:pt>
                <c:pt idx="5">
                  <c:v>8.345000229855275</c:v>
                </c:pt>
                <c:pt idx="6">
                  <c:v>7.5118148003592626</c:v>
                </c:pt>
                <c:pt idx="7">
                  <c:v>6.6783376481125929</c:v>
                </c:pt>
                <c:pt idx="8">
                  <c:v>5.8649079236826571</c:v>
                </c:pt>
                <c:pt idx="9">
                  <c:v>5.0899545347029793</c:v>
                </c:pt>
                <c:pt idx="10">
                  <c:v>4.3684318905753869</c:v>
                </c:pt>
                <c:pt idx="11">
                  <c:v>3.7108890606599685</c:v>
                </c:pt>
                <c:pt idx="12">
                  <c:v>3.1232447803852406</c:v>
                </c:pt>
                <c:pt idx="13">
                  <c:v>2.6071667571879411</c:v>
                </c:pt>
                <c:pt idx="14">
                  <c:v>2.1608493330630703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DCE1-4C84-8DEF-880BABB1228E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Non-competitive'!$BN$20:$BN$34</c:f>
              <c:numCache>
                <c:formatCode>General</c:formatCode>
                <c:ptCount val="15"/>
                <c:pt idx="0">
                  <c:v>11.52384194252971</c:v>
                </c:pt>
                <c:pt idx="1">
                  <c:v>10.892759387324176</c:v>
                </c:pt>
                <c:pt idx="2">
                  <c:v>10.194879033839154</c:v>
                </c:pt>
                <c:pt idx="3">
                  <c:v>9.4389568742531242</c:v>
                </c:pt>
                <c:pt idx="4">
                  <c:v>8.6383221720396577</c:v>
                </c:pt>
                <c:pt idx="5">
                  <c:v>7.8102204056089004</c:v>
                </c:pt>
                <c:pt idx="6">
                  <c:v>6.9744718194559026</c:v>
                </c:pt>
                <c:pt idx="7">
                  <c:v>6.1516363100733695</c:v>
                </c:pt>
                <c:pt idx="8">
                  <c:v>5.3610305143447556</c:v>
                </c:pt>
                <c:pt idx="9">
                  <c:v>4.6189918265080525</c:v>
                </c:pt>
                <c:pt idx="10">
                  <c:v>3.9377030364118033</c:v>
                </c:pt>
                <c:pt idx="11">
                  <c:v>3.3247191869658712</c:v>
                </c:pt>
                <c:pt idx="12">
                  <c:v>2.7831513034222577</c:v>
                </c:pt>
                <c:pt idx="13">
                  <c:v>2.3123285108568972</c:v>
                </c:pt>
                <c:pt idx="14">
                  <c:v>1.9087103467351616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DCE1-4C84-8DEF-880BABB1228E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Non-competitive'!$BO$20:$BO$34</c:f>
              <c:numCache>
                <c:formatCode>General</c:formatCode>
                <c:ptCount val="15"/>
                <c:pt idx="0">
                  <c:v>11.094169587183101</c:v>
                </c:pt>
                <c:pt idx="1">
                  <c:v>10.416110250520802</c:v>
                </c:pt>
                <c:pt idx="2">
                  <c:v>9.6768190558898297</c:v>
                </c:pt>
                <c:pt idx="3">
                  <c:v>8.888255822234882</c:v>
                </c:pt>
                <c:pt idx="4">
                  <c:v>8.0665750989739013</c:v>
                </c:pt>
                <c:pt idx="5">
                  <c:v>7.2309837223197952</c:v>
                </c:pt>
                <c:pt idx="6">
                  <c:v>6.4020262823569949</c:v>
                </c:pt>
                <c:pt idx="7">
                  <c:v>5.5996052962512781</c:v>
                </c:pt>
                <c:pt idx="8">
                  <c:v>4.8411297833285749</c:v>
                </c:pt>
                <c:pt idx="9">
                  <c:v>4.1401434501819043</c:v>
                </c:pt>
                <c:pt idx="10">
                  <c:v>3.5056323722059806</c:v>
                </c:pt>
                <c:pt idx="11">
                  <c:v>2.9420211593086147</c:v>
                </c:pt>
                <c:pt idx="12">
                  <c:v>2.4497116405218229</c:v>
                </c:pt>
                <c:pt idx="13">
                  <c:v>2.025942305053666</c:v>
                </c:pt>
                <c:pt idx="14">
                  <c:v>1.6657500232666673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DCE1-4C84-8DEF-880BABB1228E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Non-competitive'!$BP$20:$BP$34</c:f>
              <c:numCache>
                <c:formatCode>General</c:formatCode>
                <c:ptCount val="15"/>
                <c:pt idx="0">
                  <c:v>10.60013046314416</c:v>
                </c:pt>
                <c:pt idx="1">
                  <c:v>9.8759179539123814</c:v>
                </c:pt>
                <c:pt idx="2">
                  <c:v>9.0988626421697276</c:v>
                </c:pt>
                <c:pt idx="3">
                  <c:v>8.2841022236973085</c:v>
                </c:pt>
                <c:pt idx="4">
                  <c:v>7.4501902843071397</c:v>
                </c:pt>
                <c:pt idx="5">
                  <c:v>6.6175081608643058</c:v>
                </c:pt>
                <c:pt idx="6">
                  <c:v>5.8063179473758808</c:v>
                </c:pt>
                <c:pt idx="7">
                  <c:v>5.0348394030772763</c:v>
                </c:pt>
                <c:pt idx="8">
                  <c:v>4.3177255880968195</c:v>
                </c:pt>
                <c:pt idx="9">
                  <c:v>3.6651839155048727</c:v>
                </c:pt>
                <c:pt idx="10">
                  <c:v>3.0828008958460162</c:v>
                </c:pt>
                <c:pt idx="11">
                  <c:v>2.5719585308499187</c:v>
                </c:pt>
                <c:pt idx="12">
                  <c:v>2.1306321242543191</c:v>
                </c:pt>
                <c:pt idx="13">
                  <c:v>1.7543438509476841</c:v>
                </c:pt>
                <c:pt idx="14">
                  <c:v>1.437090424074561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DCE1-4C84-8DEF-880BABB1228E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Non-competitive'!$BQ$20:$BQ$34</c:f>
              <c:numCache>
                <c:formatCode>General</c:formatCode>
                <c:ptCount val="15"/>
                <c:pt idx="0">
                  <c:v>10.041194644696187</c:v>
                </c:pt>
                <c:pt idx="1">
                  <c:v>9.2746730083234237</c:v>
                </c:pt>
                <c:pt idx="2">
                  <c:v>8.4667571234735401</c:v>
                </c:pt>
                <c:pt idx="3">
                  <c:v>7.6353624961761986</c:v>
                </c:pt>
                <c:pt idx="4">
                  <c:v>6.8006266603092422</c:v>
                </c:pt>
                <c:pt idx="5">
                  <c:v>5.9830109814379249</c:v>
                </c:pt>
                <c:pt idx="6">
                  <c:v>5.2013375835582716</c:v>
                </c:pt>
                <c:pt idx="7">
                  <c:v>4.4711495064407263</c:v>
                </c:pt>
                <c:pt idx="8">
                  <c:v>3.8036770556886084</c:v>
                </c:pt>
                <c:pt idx="9">
                  <c:v>3.2055113790051624</c:v>
                </c:pt>
                <c:pt idx="10">
                  <c:v>2.6789059499487342</c:v>
                </c:pt>
                <c:pt idx="11">
                  <c:v>2.2225100312459962</c:v>
                </c:pt>
                <c:pt idx="12">
                  <c:v>1.832305592457393</c:v>
                </c:pt>
                <c:pt idx="13">
                  <c:v>1.5025529564330569</c:v>
                </c:pt>
                <c:pt idx="14">
                  <c:v>1.2266164474059011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DCE1-4C84-8DEF-880BABB1228E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Non-competitive'!$BR$20:$BR$34</c:f>
              <c:numCache>
                <c:formatCode>General</c:formatCode>
                <c:ptCount val="15"/>
                <c:pt idx="0">
                  <c:v>9.4202898550724612</c:v>
                </c:pt>
                <c:pt idx="1">
                  <c:v>8.6187845303867388</c:v>
                </c:pt>
                <c:pt idx="2">
                  <c:v>7.7902621722846428</c:v>
                </c:pt>
                <c:pt idx="3">
                  <c:v>6.9545834494288092</c:v>
                </c:pt>
                <c:pt idx="4">
                  <c:v>6.1323014556845381</c:v>
                </c:pt>
                <c:pt idx="5">
                  <c:v>5.3426801696343764</c:v>
                </c:pt>
                <c:pt idx="6">
                  <c:v>4.6019687659346449</c:v>
                </c:pt>
                <c:pt idx="7">
                  <c:v>3.9222421581367484</c:v>
                </c:pt>
                <c:pt idx="8">
                  <c:v>3.3109447545009361</c:v>
                </c:pt>
                <c:pt idx="9">
                  <c:v>2.7710880634394832</c:v>
                </c:pt>
                <c:pt idx="10">
                  <c:v>2.3019214792049163</c:v>
                </c:pt>
                <c:pt idx="11">
                  <c:v>1.8998478579153575</c:v>
                </c:pt>
                <c:pt idx="12">
                  <c:v>1.5593794011995707</c:v>
                </c:pt>
                <c:pt idx="13">
                  <c:v>1.2739920129910025</c:v>
                </c:pt>
                <c:pt idx="14">
                  <c:v>1.0368053671498028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DCE1-4C84-8DEF-880BABB1228E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Non-competitive'!$BS$20:$BS$34</c:f>
              <c:numCache>
                <c:formatCode>General</c:formatCode>
                <c:ptCount val="15"/>
                <c:pt idx="0">
                  <c:v>8.7443946188340789</c:v>
                </c:pt>
                <c:pt idx="1">
                  <c:v>7.9187817258883229</c:v>
                </c:pt>
                <c:pt idx="2">
                  <c:v>7.0828603859250832</c:v>
                </c:pt>
                <c:pt idx="3">
                  <c:v>6.257207320130358</c:v>
                </c:pt>
                <c:pt idx="4">
                  <c:v>5.4614080192549626</c:v>
                </c:pt>
                <c:pt idx="5">
                  <c:v>4.7122679913627294</c:v>
                </c:pt>
                <c:pt idx="6">
                  <c:v>4.0225523203255422</c:v>
                </c:pt>
                <c:pt idx="7">
                  <c:v>3.4004200927141537</c:v>
                </c:pt>
                <c:pt idx="8">
                  <c:v>2.8495307629882891</c:v>
                </c:pt>
                <c:pt idx="9">
                  <c:v>2.3696567407990226</c:v>
                </c:pt>
                <c:pt idx="10">
                  <c:v>1.9575758294372341</c:v>
                </c:pt>
                <c:pt idx="11">
                  <c:v>1.6080319225435848</c:v>
                </c:pt>
                <c:pt idx="12">
                  <c:v>1.3146113652489879</c:v>
                </c:pt>
                <c:pt idx="13">
                  <c:v>1.0704521395133142</c:v>
                </c:pt>
                <c:pt idx="14">
                  <c:v>0.86876127650614909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DCE1-4C84-8DEF-880BABB1228E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Non-competitive'!$BT$20:$BT$34</c:f>
              <c:numCache>
                <c:formatCode>General</c:formatCode>
                <c:ptCount val="15"/>
                <c:pt idx="0">
                  <c:v>8.0246913580246897</c:v>
                </c:pt>
                <c:pt idx="1">
                  <c:v>7.1889400921658977</c:v>
                </c:pt>
                <c:pt idx="2">
                  <c:v>6.3608562691131487</c:v>
                </c:pt>
                <c:pt idx="3">
                  <c:v>5.5602584094453107</c:v>
                </c:pt>
                <c:pt idx="4">
                  <c:v>4.8043886242240506</c:v>
                </c:pt>
                <c:pt idx="5">
                  <c:v>4.1065717899412855</c:v>
                </c:pt>
                <c:pt idx="6">
                  <c:v>3.4755592107410234</c:v>
                </c:pt>
                <c:pt idx="7">
                  <c:v>2.9155565614121866</c:v>
                </c:pt>
                <c:pt idx="8">
                  <c:v>2.4267842732775669</c:v>
                </c:pt>
                <c:pt idx="9">
                  <c:v>2.0063470377961976</c:v>
                </c:pt>
                <c:pt idx="10">
                  <c:v>1.6491957503497627</c:v>
                </c:pt>
                <c:pt idx="11">
                  <c:v>1.3490205872072305</c:v>
                </c:pt>
                <c:pt idx="12">
                  <c:v>1.0989838272045407</c:v>
                </c:pt>
                <c:pt idx="13">
                  <c:v>0.89226147416016199</c:v>
                </c:pt>
                <c:pt idx="14">
                  <c:v>0.72240348328728088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DCE1-4C84-8DEF-880BABB12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Non-competitive'!$AO$36:$AO$50</c:f>
              <c:numCache>
                <c:formatCode>General</c:formatCode>
                <c:ptCount val="15"/>
                <c:pt idx="0">
                  <c:v>7.3333401237951124E-2</c:v>
                </c:pt>
                <c:pt idx="1">
                  <c:v>7.500004850091295E-2</c:v>
                </c:pt>
                <c:pt idx="2">
                  <c:v>7.7083357579615222E-2</c:v>
                </c:pt>
                <c:pt idx="3">
                  <c:v>7.9687493927993069E-2</c:v>
                </c:pt>
                <c:pt idx="4">
                  <c:v>8.2942664363465382E-2</c:v>
                </c:pt>
                <c:pt idx="5">
                  <c:v>8.7011627407805756E-2</c:v>
                </c:pt>
                <c:pt idx="6">
                  <c:v>9.2097831213231257E-2</c:v>
                </c:pt>
                <c:pt idx="7">
                  <c:v>9.8455585970013124E-2</c:v>
                </c:pt>
                <c:pt idx="8">
                  <c:v>0.10640277941599043</c:v>
                </c:pt>
                <c:pt idx="9">
                  <c:v>0.11633677122346209</c:v>
                </c:pt>
                <c:pt idx="10">
                  <c:v>0.12875426098280165</c:v>
                </c:pt>
                <c:pt idx="11">
                  <c:v>0.14427612318197613</c:v>
                </c:pt>
                <c:pt idx="12">
                  <c:v>0.16367845093094419</c:v>
                </c:pt>
                <c:pt idx="13">
                  <c:v>0.18793136061715429</c:v>
                </c:pt>
                <c:pt idx="14">
                  <c:v>0.21824749772491689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2E-431F-B207-A60E0F766070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Non-competitive'!$AP$36:$AP$50</c:f>
              <c:numCache>
                <c:formatCode>General</c:formatCode>
                <c:ptCount val="15"/>
                <c:pt idx="0">
                  <c:v>7.5588871880656203E-2</c:v>
                </c:pt>
                <c:pt idx="1">
                  <c:v>7.7819363361221153E-2</c:v>
                </c:pt>
                <c:pt idx="2">
                  <c:v>8.0607477711927375E-2</c:v>
                </c:pt>
                <c:pt idx="3">
                  <c:v>8.4092620650310104E-2</c:v>
                </c:pt>
                <c:pt idx="4">
                  <c:v>8.8449049323288551E-2</c:v>
                </c:pt>
                <c:pt idx="5">
                  <c:v>9.3894585164511588E-2</c:v>
                </c:pt>
                <c:pt idx="6">
                  <c:v>0.10070150496604038</c:v>
                </c:pt>
                <c:pt idx="7">
                  <c:v>0.10921015471795141</c:v>
                </c:pt>
                <c:pt idx="8">
                  <c:v>0.11984596690784013</c:v>
                </c:pt>
                <c:pt idx="9">
                  <c:v>0.13314073214520109</c:v>
                </c:pt>
                <c:pt idx="10">
                  <c:v>0.14975918869190227</c:v>
                </c:pt>
                <c:pt idx="11">
                  <c:v>0.17053225937527874</c:v>
                </c:pt>
                <c:pt idx="12">
                  <c:v>0.19649859772949935</c:v>
                </c:pt>
                <c:pt idx="13">
                  <c:v>0.22895652067227507</c:v>
                </c:pt>
                <c:pt idx="14">
                  <c:v>0.26952892435074477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2E-431F-B207-A60E0F766070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Non-competitive'!$AQ$36:$AQ$50</c:f>
              <c:numCache>
                <c:formatCode>General</c:formatCode>
                <c:ptCount val="15"/>
                <c:pt idx="0">
                  <c:v>7.615273954133249E-2</c:v>
                </c:pt>
                <c:pt idx="1">
                  <c:v>7.8524192076298224E-2</c:v>
                </c:pt>
                <c:pt idx="2">
                  <c:v>8.1488507745005406E-2</c:v>
                </c:pt>
                <c:pt idx="3">
                  <c:v>8.5193902330889373E-2</c:v>
                </c:pt>
                <c:pt idx="4">
                  <c:v>8.9825645563244336E-2</c:v>
                </c:pt>
                <c:pt idx="5">
                  <c:v>9.5615324603688032E-2</c:v>
                </c:pt>
                <c:pt idx="6">
                  <c:v>0.10285242340424269</c:v>
                </c:pt>
                <c:pt idx="7">
                  <c:v>0.11189879690493597</c:v>
                </c:pt>
                <c:pt idx="8">
                  <c:v>0.1232067637808026</c:v>
                </c:pt>
                <c:pt idx="9">
                  <c:v>0.13734172237563586</c:v>
                </c:pt>
                <c:pt idx="10">
                  <c:v>0.15501042061917744</c:v>
                </c:pt>
                <c:pt idx="11">
                  <c:v>0.17709629342360442</c:v>
                </c:pt>
                <c:pt idx="12">
                  <c:v>0.20470363442913814</c:v>
                </c:pt>
                <c:pt idx="13">
                  <c:v>0.23921281068605535</c:v>
                </c:pt>
                <c:pt idx="14">
                  <c:v>0.28234928100720175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2E-431F-B207-A60E0F766070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Non-competitive'!$AR$36:$AR$50</c:f>
              <c:numCache>
                <c:formatCode>General</c:formatCode>
                <c:ptCount val="15"/>
                <c:pt idx="0">
                  <c:v>7.6857574117177835E-2</c:v>
                </c:pt>
                <c:pt idx="1">
                  <c:v>7.9405227970144543E-2</c:v>
                </c:pt>
                <c:pt idx="2">
                  <c:v>8.2589795286352949E-2</c:v>
                </c:pt>
                <c:pt idx="3">
                  <c:v>8.6570504431613446E-2</c:v>
                </c:pt>
                <c:pt idx="4">
                  <c:v>9.1546390863189081E-2</c:v>
                </c:pt>
                <c:pt idx="5">
                  <c:v>9.7766248902658615E-2</c:v>
                </c:pt>
                <c:pt idx="6">
                  <c:v>0.10554107145199552</c:v>
                </c:pt>
                <c:pt idx="7">
                  <c:v>0.11525959963866669</c:v>
                </c:pt>
                <c:pt idx="8">
                  <c:v>0.12740775987200559</c:v>
                </c:pt>
                <c:pt idx="9">
                  <c:v>0.14259296016367926</c:v>
                </c:pt>
                <c:pt idx="10">
                  <c:v>0.16157446052827135</c:v>
                </c:pt>
                <c:pt idx="11">
                  <c:v>0.18530133598401147</c:v>
                </c:pt>
                <c:pt idx="12">
                  <c:v>0.2149599303036866</c:v>
                </c:pt>
                <c:pt idx="13">
                  <c:v>0.2520331732032805</c:v>
                </c:pt>
                <c:pt idx="14">
                  <c:v>0.29837472682777288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2E-431F-B207-A60E0F766070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Non-competitive'!$AS$36:$AS$50</c:f>
              <c:numCache>
                <c:formatCode>General</c:formatCode>
                <c:ptCount val="15"/>
                <c:pt idx="0">
                  <c:v>7.7738617336984506E-2</c:v>
                </c:pt>
                <c:pt idx="1">
                  <c:v>8.0506522837452466E-2</c:v>
                </c:pt>
                <c:pt idx="2">
                  <c:v>8.3966404713037388E-2</c:v>
                </c:pt>
                <c:pt idx="3">
                  <c:v>8.8291257057518543E-2</c:v>
                </c:pt>
                <c:pt idx="4">
                  <c:v>9.3697322488120016E-2</c:v>
                </c:pt>
                <c:pt idx="5">
                  <c:v>0.10045490427637181</c:v>
                </c:pt>
                <c:pt idx="6">
                  <c:v>0.10890188151168662</c:v>
                </c:pt>
                <c:pt idx="7">
                  <c:v>0.11946060305583006</c:v>
                </c:pt>
                <c:pt idx="8">
                  <c:v>0.13265900498600941</c:v>
                </c:pt>
                <c:pt idx="9">
                  <c:v>0.14915700739873358</c:v>
                </c:pt>
                <c:pt idx="10">
                  <c:v>0.16977951041463882</c:v>
                </c:pt>
                <c:pt idx="11">
                  <c:v>0.19555763918452035</c:v>
                </c:pt>
                <c:pt idx="12">
                  <c:v>0.2277803001468722</c:v>
                </c:pt>
                <c:pt idx="13">
                  <c:v>0.26805862634981209</c:v>
                </c:pt>
                <c:pt idx="14">
                  <c:v>0.3184065341034869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32E-431F-B207-A60E0F766070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Non-competitive'!$AT$36:$AT$50</c:f>
              <c:numCache>
                <c:formatCode>General</c:formatCode>
                <c:ptCount val="15"/>
                <c:pt idx="0">
                  <c:v>7.8839921361742837E-2</c:v>
                </c:pt>
                <c:pt idx="1">
                  <c:v>8.1883141421587313E-2</c:v>
                </c:pt>
                <c:pt idx="2">
                  <c:v>8.5687166496392908E-2</c:v>
                </c:pt>
                <c:pt idx="3">
                  <c:v>9.0442197839899915E-2</c:v>
                </c:pt>
                <c:pt idx="4">
                  <c:v>9.6385987019283664E-2</c:v>
                </c:pt>
                <c:pt idx="5">
                  <c:v>0.10381572349351331</c:v>
                </c:pt>
                <c:pt idx="6">
                  <c:v>0.11310289408630042</c:v>
                </c:pt>
                <c:pt idx="7">
                  <c:v>0.12471185732728429</c:v>
                </c:pt>
                <c:pt idx="8">
                  <c:v>0.13922306137851415</c:v>
                </c:pt>
                <c:pt idx="9">
                  <c:v>0.15736206644255143</c:v>
                </c:pt>
                <c:pt idx="10">
                  <c:v>0.18003582277259805</c:v>
                </c:pt>
                <c:pt idx="11">
                  <c:v>0.20837801818515636</c:v>
                </c:pt>
                <c:pt idx="12">
                  <c:v>0.24380576245085422</c:v>
                </c:pt>
                <c:pt idx="13">
                  <c:v>0.28809044278297652</c:v>
                </c:pt>
                <c:pt idx="14">
                  <c:v>0.34344629319812942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32E-431F-B207-A60E0F766070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Non-competitive'!$AU$36:$AU$50</c:f>
              <c:numCache>
                <c:formatCode>General</c:formatCode>
                <c:ptCount val="15"/>
                <c:pt idx="0">
                  <c:v>8.0216551392690766E-2</c:v>
                </c:pt>
                <c:pt idx="1">
                  <c:v>8.3603914651755928E-2</c:v>
                </c:pt>
                <c:pt idx="2">
                  <c:v>8.7838118725587347E-2</c:v>
                </c:pt>
                <c:pt idx="3">
                  <c:v>9.3130873817876617E-2</c:v>
                </c:pt>
                <c:pt idx="4">
                  <c:v>9.9746817683238218E-2</c:v>
                </c:pt>
                <c:pt idx="5">
                  <c:v>0.10801674751494021</c:v>
                </c:pt>
                <c:pt idx="6">
                  <c:v>0.11835415980456773</c:v>
                </c:pt>
                <c:pt idx="7">
                  <c:v>0.13127592516660211</c:v>
                </c:pt>
                <c:pt idx="8">
                  <c:v>0.14742813186914508</c:v>
                </c:pt>
                <c:pt idx="9">
                  <c:v>0.16761839024732381</c:v>
                </c:pt>
                <c:pt idx="10">
                  <c:v>0.1928562132200472</c:v>
                </c:pt>
                <c:pt idx="11">
                  <c:v>0.22440349193595147</c:v>
                </c:pt>
                <c:pt idx="12">
                  <c:v>0.26383759033083176</c:v>
                </c:pt>
                <c:pt idx="13">
                  <c:v>0.31313021332443208</c:v>
                </c:pt>
                <c:pt idx="14">
                  <c:v>0.37474599206643255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32E-431F-B207-A60E0F766070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Non-competitive'!$AV$36:$AV$50</c:f>
              <c:numCache>
                <c:formatCode>General</c:formatCode>
                <c:ptCount val="15"/>
                <c:pt idx="0">
                  <c:v>8.1937338931375683E-2</c:v>
                </c:pt>
                <c:pt idx="1">
                  <c:v>8.5754881189466656E-2</c:v>
                </c:pt>
                <c:pt idx="2">
                  <c:v>9.0526809012080364E-2</c:v>
                </c:pt>
                <c:pt idx="3">
                  <c:v>9.6491718790347486E-2</c:v>
                </c:pt>
                <c:pt idx="4">
                  <c:v>0.10394785601318142</c:v>
                </c:pt>
                <c:pt idx="5">
                  <c:v>0.11326802754172383</c:v>
                </c:pt>
                <c:pt idx="6">
                  <c:v>0.12491824195240184</c:v>
                </c:pt>
                <c:pt idx="7">
                  <c:v>0.13948100996574936</c:v>
                </c:pt>
                <c:pt idx="8">
                  <c:v>0.15768446998243371</c:v>
                </c:pt>
                <c:pt idx="9">
                  <c:v>0.18043879500328922</c:v>
                </c:pt>
                <c:pt idx="10">
                  <c:v>0.20888170127935857</c:v>
                </c:pt>
                <c:pt idx="11">
                  <c:v>0.24443533412444529</c:v>
                </c:pt>
                <c:pt idx="12">
                  <c:v>0.28887737518080359</c:v>
                </c:pt>
                <c:pt idx="13">
                  <c:v>0.34442992650125159</c:v>
                </c:pt>
                <c:pt idx="14">
                  <c:v>0.41387061565181155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32E-431F-B207-A60E0F766070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Non-competitive'!$AW$36:$AW$50</c:f>
              <c:numCache>
                <c:formatCode>General</c:formatCode>
                <c:ptCount val="15"/>
                <c:pt idx="0">
                  <c:v>8.408832335473182E-2</c:v>
                </c:pt>
                <c:pt idx="1">
                  <c:v>8.8443589361605082E-2</c:v>
                </c:pt>
                <c:pt idx="2">
                  <c:v>9.3887671870196643E-2</c:v>
                </c:pt>
                <c:pt idx="3">
                  <c:v>0.1006927750059361</c:v>
                </c:pt>
                <c:pt idx="4">
                  <c:v>0.10919915392561044</c:v>
                </c:pt>
                <c:pt idx="5">
                  <c:v>0.11983212757520333</c:v>
                </c:pt>
                <c:pt idx="6">
                  <c:v>0.1331233446371945</c:v>
                </c:pt>
                <c:pt idx="7">
                  <c:v>0.1497373659646834</c:v>
                </c:pt>
                <c:pt idx="8">
                  <c:v>0.17050489262404456</c:v>
                </c:pt>
                <c:pt idx="9">
                  <c:v>0.19646430094824602</c:v>
                </c:pt>
                <c:pt idx="10">
                  <c:v>0.22891356135349783</c:v>
                </c:pt>
                <c:pt idx="11">
                  <c:v>0.26947513686006253</c:v>
                </c:pt>
                <c:pt idx="12">
                  <c:v>0.32017710624326851</c:v>
                </c:pt>
                <c:pt idx="13">
                  <c:v>0.38355456797227594</c:v>
                </c:pt>
                <c:pt idx="14">
                  <c:v>0.46277639513353519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932E-431F-B207-A60E0F766070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Non-competitive'!$AX$36:$AX$50</c:f>
              <c:numCache>
                <c:formatCode>General</c:formatCode>
                <c:ptCount val="15"/>
                <c:pt idx="0">
                  <c:v>8.6777053883927008E-2</c:v>
                </c:pt>
                <c:pt idx="1">
                  <c:v>9.1804474576778108E-2</c:v>
                </c:pt>
                <c:pt idx="2">
                  <c:v>9.8088750442842002E-2</c:v>
                </c:pt>
                <c:pt idx="3">
                  <c:v>0.10594409527542188</c:v>
                </c:pt>
                <c:pt idx="4">
                  <c:v>0.11576327631614669</c:v>
                </c:pt>
                <c:pt idx="5">
                  <c:v>0.12803725261705273</c:v>
                </c:pt>
                <c:pt idx="6">
                  <c:v>0.1433797229931853</c:v>
                </c:pt>
                <c:pt idx="7">
                  <c:v>0.16255781096335095</c:v>
                </c:pt>
                <c:pt idx="8">
                  <c:v>0.18653042092605809</c:v>
                </c:pt>
                <c:pt idx="9">
                  <c:v>0.21649618337944196</c:v>
                </c:pt>
                <c:pt idx="10">
                  <c:v>0.25395338644617182</c:v>
                </c:pt>
                <c:pt idx="11">
                  <c:v>0.30077489027958421</c:v>
                </c:pt>
                <c:pt idx="12">
                  <c:v>0.3593017700713495</c:v>
                </c:pt>
                <c:pt idx="13">
                  <c:v>0.43246036981105629</c:v>
                </c:pt>
                <c:pt idx="14">
                  <c:v>0.52390861948568967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932E-431F-B207-A60E0F766070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Non-competitive'!$AY$36:$AY$50</c:f>
              <c:numCache>
                <c:formatCode>General</c:formatCode>
                <c:ptCount val="15"/>
                <c:pt idx="0">
                  <c:v>9.0137967045420958E-2</c:v>
                </c:pt>
                <c:pt idx="1">
                  <c:v>9.6005581095744405E-2</c:v>
                </c:pt>
                <c:pt idx="2">
                  <c:v>0.10334009865864871</c:v>
                </c:pt>
                <c:pt idx="3">
                  <c:v>0.11250824561227904</c:v>
                </c:pt>
                <c:pt idx="4">
                  <c:v>0.12396842930431702</c:v>
                </c:pt>
                <c:pt idx="5">
                  <c:v>0.13829365891936446</c:v>
                </c:pt>
                <c:pt idx="6">
                  <c:v>0.1562001959381738</c:v>
                </c:pt>
                <c:pt idx="7">
                  <c:v>0.17858336721168544</c:v>
                </c:pt>
                <c:pt idx="8">
                  <c:v>0.20656233130357496</c:v>
                </c:pt>
                <c:pt idx="9">
                  <c:v>0.24153603641843691</c:v>
                </c:pt>
                <c:pt idx="10">
                  <c:v>0.28525316781201432</c:v>
                </c:pt>
                <c:pt idx="11">
                  <c:v>0.33989958205398618</c:v>
                </c:pt>
                <c:pt idx="12">
                  <c:v>0.40820759985645078</c:v>
                </c:pt>
                <c:pt idx="13">
                  <c:v>0.4935926221095317</c:v>
                </c:pt>
                <c:pt idx="14">
                  <c:v>0.60032389992588286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932E-431F-B207-A60E0F766070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Non-competitive'!$AZ$36:$AZ$50</c:f>
              <c:numCache>
                <c:formatCode>General</c:formatCode>
                <c:ptCount val="15"/>
                <c:pt idx="0">
                  <c:v>9.433910849728841E-2</c:v>
                </c:pt>
                <c:pt idx="1">
                  <c:v>0.10125696424445227</c:v>
                </c:pt>
                <c:pt idx="2">
                  <c:v>0.10990428392840705</c:v>
                </c:pt>
                <c:pt idx="3">
                  <c:v>0.12071343353335057</c:v>
                </c:pt>
                <c:pt idx="4">
                  <c:v>0.13422487053952992</c:v>
                </c:pt>
                <c:pt idx="5">
                  <c:v>0.15111416679725415</c:v>
                </c:pt>
                <c:pt idx="6">
                  <c:v>0.17222578711940942</c:v>
                </c:pt>
                <c:pt idx="7">
                  <c:v>0.19861531252210349</c:v>
                </c:pt>
                <c:pt idx="8">
                  <c:v>0.23160221927547109</c:v>
                </c:pt>
                <c:pt idx="9">
                  <c:v>0.27283585271718058</c:v>
                </c:pt>
                <c:pt idx="10">
                  <c:v>0.32437789451931753</c:v>
                </c:pt>
                <c:pt idx="11">
                  <c:v>0.38880544677198864</c:v>
                </c:pt>
                <c:pt idx="12">
                  <c:v>0.46933988708782748</c:v>
                </c:pt>
                <c:pt idx="13">
                  <c:v>0.57000793748262613</c:v>
                </c:pt>
                <c:pt idx="14">
                  <c:v>0.69584300047612435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932E-431F-B207-A60E0F766070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Non-competitive'!$BA$36:$BA$50</c:f>
              <c:numCache>
                <c:formatCode>General</c:formatCode>
                <c:ptCount val="15"/>
                <c:pt idx="0">
                  <c:v>9.9590535312122724E-2</c:v>
                </c:pt>
                <c:pt idx="1">
                  <c:v>0.10782119318033712</c:v>
                </c:pt>
                <c:pt idx="2">
                  <c:v>0.11810951551560502</c:v>
                </c:pt>
                <c:pt idx="3">
                  <c:v>0.13096991843468994</c:v>
                </c:pt>
                <c:pt idx="4">
                  <c:v>0.14704542208354607</c:v>
                </c:pt>
                <c:pt idx="5">
                  <c:v>0.16713980164461625</c:v>
                </c:pt>
                <c:pt idx="6">
                  <c:v>0.19225777609595396</c:v>
                </c:pt>
                <c:pt idx="7">
                  <c:v>0.22365524416012608</c:v>
                </c:pt>
                <c:pt idx="8">
                  <c:v>0.26290207924034131</c:v>
                </c:pt>
                <c:pt idx="9">
                  <c:v>0.31196062309061029</c:v>
                </c:pt>
                <c:pt idx="10">
                  <c:v>0.37328380290344648</c:v>
                </c:pt>
                <c:pt idx="11">
                  <c:v>0.44993777766949183</c:v>
                </c:pt>
                <c:pt idx="12">
                  <c:v>0.54575524612704829</c:v>
                </c:pt>
                <c:pt idx="13">
                  <c:v>0.66552708169899399</c:v>
                </c:pt>
                <c:pt idx="14">
                  <c:v>0.8152418761639264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932E-431F-B207-A60E0F766070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Non-competitive'!$BB$36:$BB$50</c:f>
              <c:numCache>
                <c:formatCode>General</c:formatCode>
                <c:ptCount val="15"/>
                <c:pt idx="0">
                  <c:v>0.10615481883066565</c:v>
                </c:pt>
                <c:pt idx="1">
                  <c:v>0.11602647935019314</c:v>
                </c:pt>
                <c:pt idx="2">
                  <c:v>0.12836605499960244</c:v>
                </c:pt>
                <c:pt idx="3">
                  <c:v>0.14379052456136412</c:v>
                </c:pt>
                <c:pt idx="4">
                  <c:v>0.16307111151356621</c:v>
                </c:pt>
                <c:pt idx="5">
                  <c:v>0.18717184520381883</c:v>
                </c:pt>
                <c:pt idx="6">
                  <c:v>0.21729776231663461</c:v>
                </c:pt>
                <c:pt idx="7">
                  <c:v>0.25495515870765428</c:v>
                </c:pt>
                <c:pt idx="8">
                  <c:v>0.30202690419642891</c:v>
                </c:pt>
                <c:pt idx="9">
                  <c:v>0.36086658605739724</c:v>
                </c:pt>
                <c:pt idx="10">
                  <c:v>0.43441618838360763</c:v>
                </c:pt>
                <c:pt idx="11">
                  <c:v>0.52635319129137059</c:v>
                </c:pt>
                <c:pt idx="12">
                  <c:v>0.64127444492607422</c:v>
                </c:pt>
                <c:pt idx="13">
                  <c:v>0.784926011969454</c:v>
                </c:pt>
                <c:pt idx="14">
                  <c:v>0.96449047077367855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932E-431F-B207-A60E0F766070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Non-competitive'!$BC$36:$BC$50</c:f>
              <c:numCache>
                <c:formatCode>General</c:formatCode>
                <c:ptCount val="15"/>
                <c:pt idx="0">
                  <c:v>0.11436017322884426</c:v>
                </c:pt>
                <c:pt idx="1">
                  <c:v>0.12628308706251315</c:v>
                </c:pt>
                <c:pt idx="2">
                  <c:v>0.14118672935459925</c:v>
                </c:pt>
                <c:pt idx="3">
                  <c:v>0.15981628221970687</c:v>
                </c:pt>
                <c:pt idx="4">
                  <c:v>0.18310322330109138</c:v>
                </c:pt>
                <c:pt idx="5">
                  <c:v>0.21221189965282211</c:v>
                </c:pt>
                <c:pt idx="6">
                  <c:v>0.24859774509248542</c:v>
                </c:pt>
                <c:pt idx="7">
                  <c:v>0.2940800518920646</c:v>
                </c:pt>
                <c:pt idx="8">
                  <c:v>0.35093293539153858</c:v>
                </c:pt>
                <c:pt idx="9">
                  <c:v>0.42199903976588105</c:v>
                </c:pt>
                <c:pt idx="10">
                  <c:v>0.51083167023380904</c:v>
                </c:pt>
                <c:pt idx="11">
                  <c:v>0.62187245831871918</c:v>
                </c:pt>
                <c:pt idx="12">
                  <c:v>0.76067344342485677</c:v>
                </c:pt>
                <c:pt idx="13">
                  <c:v>0.93417467480752869</c:v>
                </c:pt>
                <c:pt idx="14">
                  <c:v>1.1510512140358686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932E-431F-B207-A60E0F766070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Non-competitive'!$BD$36:$BD$50</c:f>
              <c:numCache>
                <c:formatCode>General</c:formatCode>
                <c:ptCount val="15"/>
                <c:pt idx="0">
                  <c:v>0.12461686622656755</c:v>
                </c:pt>
                <c:pt idx="1">
                  <c:v>0.1391038467029132</c:v>
                </c:pt>
                <c:pt idx="2">
                  <c:v>0.15721257229834526</c:v>
                </c:pt>
                <c:pt idx="3">
                  <c:v>0.17984847929263534</c:v>
                </c:pt>
                <c:pt idx="4">
                  <c:v>0.20814336303549791</c:v>
                </c:pt>
                <c:pt idx="5">
                  <c:v>0.2435119677140761</c:v>
                </c:pt>
                <c:pt idx="6">
                  <c:v>0.287722723562299</c:v>
                </c:pt>
                <c:pt idx="7">
                  <c:v>0.34298616837257745</c:v>
                </c:pt>
                <c:pt idx="8">
                  <c:v>0.41206547438542551</c:v>
                </c:pt>
                <c:pt idx="9">
                  <c:v>0.4984146069014857</c:v>
                </c:pt>
                <c:pt idx="10">
                  <c:v>0.60635102254656092</c:v>
                </c:pt>
                <c:pt idx="11">
                  <c:v>0.74127154210290491</c:v>
                </c:pt>
                <c:pt idx="12">
                  <c:v>0.90992219154833487</c:v>
                </c:pt>
                <c:pt idx="13">
                  <c:v>1.1207355033551223</c:v>
                </c:pt>
                <c:pt idx="14">
                  <c:v>1.3842521431136063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932E-431F-B207-A60E0F766070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Non-competitive'!$BE$36:$BE$50</c:f>
              <c:numCache>
                <c:formatCode>General</c:formatCode>
                <c:ptCount val="15"/>
                <c:pt idx="0">
                  <c:v>7.3333333333333361E-2</c:v>
                </c:pt>
                <c:pt idx="1">
                  <c:v>7.5000000000000011E-2</c:v>
                </c:pt>
                <c:pt idx="2">
                  <c:v>7.7083333333333351E-2</c:v>
                </c:pt>
                <c:pt idx="3">
                  <c:v>7.9687500000000008E-2</c:v>
                </c:pt>
                <c:pt idx="4">
                  <c:v>8.2942708333333365E-2</c:v>
                </c:pt>
                <c:pt idx="5">
                  <c:v>8.7011718750000008E-2</c:v>
                </c:pt>
                <c:pt idx="6">
                  <c:v>9.2097981770833365E-2</c:v>
                </c:pt>
                <c:pt idx="7">
                  <c:v>9.8455810546874994E-2</c:v>
                </c:pt>
                <c:pt idx="8">
                  <c:v>0.10640309651692709</c:v>
                </c:pt>
                <c:pt idx="9">
                  <c:v>0.11633720397949221</c:v>
                </c:pt>
                <c:pt idx="10">
                  <c:v>0.12875483830769857</c:v>
                </c:pt>
                <c:pt idx="11">
                  <c:v>0.14427688121795654</c:v>
                </c:pt>
                <c:pt idx="12">
                  <c:v>0.16367943485577899</c:v>
                </c:pt>
                <c:pt idx="13">
                  <c:v>0.18793262690305709</c:v>
                </c:pt>
                <c:pt idx="14">
                  <c:v>0.21824911696215463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932E-431F-B207-A60E0F766070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Non-competitive'!$BF$36:$BF$50</c:f>
              <c:numCache>
                <c:formatCode>General</c:formatCode>
                <c:ptCount val="15"/>
                <c:pt idx="0">
                  <c:v>7.5588741800566184E-2</c:v>
                </c:pt>
                <c:pt idx="1">
                  <c:v>7.7819260584041039E-2</c:v>
                </c:pt>
                <c:pt idx="2">
                  <c:v>8.0607409063384636E-2</c:v>
                </c:pt>
                <c:pt idx="3">
                  <c:v>8.4092594662564121E-2</c:v>
                </c:pt>
                <c:pt idx="4">
                  <c:v>8.8449076661538492E-2</c:v>
                </c:pt>
                <c:pt idx="5">
                  <c:v>9.3894679160256414E-2</c:v>
                </c:pt>
                <c:pt idx="6">
                  <c:v>0.10070168228365386</c:v>
                </c:pt>
                <c:pt idx="7">
                  <c:v>0.10921043618790063</c:v>
                </c:pt>
                <c:pt idx="8">
                  <c:v>0.11984637856820915</c:v>
                </c:pt>
                <c:pt idx="9">
                  <c:v>0.1331413065435948</c:v>
                </c:pt>
                <c:pt idx="10">
                  <c:v>0.14975996651282678</c:v>
                </c:pt>
                <c:pt idx="11">
                  <c:v>0.17053329147436683</c:v>
                </c:pt>
                <c:pt idx="12">
                  <c:v>0.19649994767629184</c:v>
                </c:pt>
                <c:pt idx="13">
                  <c:v>0.22895826792869814</c:v>
                </c:pt>
                <c:pt idx="14">
                  <c:v>0.26953116824420592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932E-431F-B207-A60E0F766070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Non-competitive'!$BG$36:$BG$50</c:f>
              <c:numCache>
                <c:formatCode>General</c:formatCode>
                <c:ptCount val="15"/>
                <c:pt idx="0">
                  <c:v>7.6152593917374389E-2</c:v>
                </c:pt>
                <c:pt idx="1">
                  <c:v>7.8524075730051296E-2</c:v>
                </c:pt>
                <c:pt idx="2">
                  <c:v>8.148842799589745E-2</c:v>
                </c:pt>
                <c:pt idx="3">
                  <c:v>8.519386832820515E-2</c:v>
                </c:pt>
                <c:pt idx="4">
                  <c:v>8.9825668743589784E-2</c:v>
                </c:pt>
                <c:pt idx="5">
                  <c:v>9.5615419262820536E-2</c:v>
                </c:pt>
                <c:pt idx="6">
                  <c:v>0.10285260741185899</c:v>
                </c:pt>
                <c:pt idx="7">
                  <c:v>0.11189909259815704</c:v>
                </c:pt>
                <c:pt idx="8">
                  <c:v>0.12320719908102964</c:v>
                </c:pt>
                <c:pt idx="9">
                  <c:v>0.13734233218462044</c:v>
                </c:pt>
                <c:pt idx="10">
                  <c:v>0.15501124856410883</c:v>
                </c:pt>
                <c:pt idx="11">
                  <c:v>0.17709739403846939</c:v>
                </c:pt>
                <c:pt idx="12">
                  <c:v>0.20470507588142003</c:v>
                </c:pt>
                <c:pt idx="13">
                  <c:v>0.23921467818510836</c:v>
                </c:pt>
                <c:pt idx="14">
                  <c:v>0.28235168106471875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932E-431F-B207-A60E0F766070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Non-competitive'!$BH$36:$BH$50</c:f>
              <c:numCache>
                <c:formatCode>General</c:formatCode>
                <c:ptCount val="15"/>
                <c:pt idx="0">
                  <c:v>7.6857409063384632E-2</c:v>
                </c:pt>
                <c:pt idx="1">
                  <c:v>7.9405094662564124E-2</c:v>
                </c:pt>
                <c:pt idx="2">
                  <c:v>8.2589701661538464E-2</c:v>
                </c:pt>
                <c:pt idx="3">
                  <c:v>8.6570460410256442E-2</c:v>
                </c:pt>
                <c:pt idx="4">
                  <c:v>9.1546408846153879E-2</c:v>
                </c:pt>
                <c:pt idx="5">
                  <c:v>9.7766344391025647E-2</c:v>
                </c:pt>
                <c:pt idx="6">
                  <c:v>0.10554126382211541</c:v>
                </c:pt>
                <c:pt idx="7">
                  <c:v>0.11525991311097758</c:v>
                </c:pt>
                <c:pt idx="8">
                  <c:v>0.12740822472205532</c:v>
                </c:pt>
                <c:pt idx="9">
                  <c:v>0.14259361423590247</c:v>
                </c:pt>
                <c:pt idx="10">
                  <c:v>0.16157535112821142</c:v>
                </c:pt>
                <c:pt idx="11">
                  <c:v>0.18530252224359758</c:v>
                </c:pt>
                <c:pt idx="12">
                  <c:v>0.21496148613783031</c:v>
                </c:pt>
                <c:pt idx="13">
                  <c:v>0.25203519100562116</c:v>
                </c:pt>
                <c:pt idx="14">
                  <c:v>0.29837732209035978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932E-431F-B207-A60E0F766070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Non-competitive'!$BI$36:$BI$50</c:f>
              <c:numCache>
                <c:formatCode>General</c:formatCode>
                <c:ptCount val="15"/>
                <c:pt idx="0">
                  <c:v>7.7738427995897461E-2</c:v>
                </c:pt>
                <c:pt idx="1">
                  <c:v>8.0506368328205152E-2</c:v>
                </c:pt>
                <c:pt idx="2">
                  <c:v>8.396629374358977E-2</c:v>
                </c:pt>
                <c:pt idx="3">
                  <c:v>8.8291200512820536E-2</c:v>
                </c:pt>
                <c:pt idx="4">
                  <c:v>9.3697333974359004E-2</c:v>
                </c:pt>
                <c:pt idx="5">
                  <c:v>0.10045500080128206</c:v>
                </c:pt>
                <c:pt idx="6">
                  <c:v>0.10890208433493592</c:v>
                </c:pt>
                <c:pt idx="7">
                  <c:v>0.11946093875200321</c:v>
                </c:pt>
                <c:pt idx="8">
                  <c:v>0.13265950677333735</c:v>
                </c:pt>
                <c:pt idx="9">
                  <c:v>0.14915771680000506</c:v>
                </c:pt>
                <c:pt idx="10">
                  <c:v>0.16978047933333962</c:v>
                </c:pt>
                <c:pt idx="11">
                  <c:v>0.19555893250000786</c:v>
                </c:pt>
                <c:pt idx="12">
                  <c:v>0.22778199895834311</c:v>
                </c:pt>
                <c:pt idx="13">
                  <c:v>0.26806083203126224</c:v>
                </c:pt>
                <c:pt idx="14">
                  <c:v>0.31840937337241104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932E-431F-B207-A60E0F766070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Non-competitive'!$BJ$36:$BJ$50</c:f>
              <c:numCache>
                <c:formatCode>General</c:formatCode>
                <c:ptCount val="15"/>
                <c:pt idx="0">
                  <c:v>7.8839701661538489E-2</c:v>
                </c:pt>
                <c:pt idx="1">
                  <c:v>8.1882960410256431E-2</c:v>
                </c:pt>
                <c:pt idx="2">
                  <c:v>8.5687033846153865E-2</c:v>
                </c:pt>
                <c:pt idx="3">
                  <c:v>9.0442125641025661E-2</c:v>
                </c:pt>
                <c:pt idx="4">
                  <c:v>9.6385990384615414E-2</c:v>
                </c:pt>
                <c:pt idx="5">
                  <c:v>0.10381582131410258</c:v>
                </c:pt>
                <c:pt idx="6">
                  <c:v>0.11310310997596158</c:v>
                </c:pt>
                <c:pt idx="7">
                  <c:v>0.12471222080328526</c:v>
                </c:pt>
                <c:pt idx="8">
                  <c:v>0.13922360933743991</c:v>
                </c:pt>
                <c:pt idx="9">
                  <c:v>0.15736284500513326</c:v>
                </c:pt>
                <c:pt idx="10">
                  <c:v>0.18003688958974989</c:v>
                </c:pt>
                <c:pt idx="11">
                  <c:v>0.20837944532052069</c:v>
                </c:pt>
                <c:pt idx="12">
                  <c:v>0.24380763998398419</c:v>
                </c:pt>
                <c:pt idx="13">
                  <c:v>0.28809288331331351</c:v>
                </c:pt>
                <c:pt idx="14">
                  <c:v>0.34344943747497519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932E-431F-B207-A60E0F766070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Non-competitive'!$BK$36:$BK$50</c:f>
              <c:numCache>
                <c:formatCode>General</c:formatCode>
                <c:ptCount val="15"/>
                <c:pt idx="0">
                  <c:v>8.0216293743589781E-2</c:v>
                </c:pt>
                <c:pt idx="1">
                  <c:v>8.3603700512820539E-2</c:v>
                </c:pt>
                <c:pt idx="2">
                  <c:v>8.7837958974359004E-2</c:v>
                </c:pt>
                <c:pt idx="3">
                  <c:v>9.3130782051282085E-2</c:v>
                </c:pt>
                <c:pt idx="4">
                  <c:v>9.9746810897435936E-2</c:v>
                </c:pt>
                <c:pt idx="5">
                  <c:v>0.10801684695512823</c:v>
                </c:pt>
                <c:pt idx="6">
                  <c:v>0.11835439202724361</c:v>
                </c:pt>
                <c:pt idx="7">
                  <c:v>0.13127632336738784</c:v>
                </c:pt>
                <c:pt idx="8">
                  <c:v>0.14742873754256813</c:v>
                </c:pt>
                <c:pt idx="9">
                  <c:v>0.16761925526154353</c:v>
                </c:pt>
                <c:pt idx="10">
                  <c:v>0.1928574024102627</c:v>
                </c:pt>
                <c:pt idx="11">
                  <c:v>0.22440508634616171</c:v>
                </c:pt>
                <c:pt idx="12">
                  <c:v>0.26383969126603546</c:v>
                </c:pt>
                <c:pt idx="13">
                  <c:v>0.31313294741587755</c:v>
                </c:pt>
                <c:pt idx="14">
                  <c:v>0.37474951760318032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932E-431F-B207-A60E0F766070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Non-competitive'!$BL$36:$BL$50</c:f>
              <c:numCache>
                <c:formatCode>General</c:formatCode>
                <c:ptCount val="15"/>
                <c:pt idx="0">
                  <c:v>8.1937033846153876E-2</c:v>
                </c:pt>
                <c:pt idx="1">
                  <c:v>8.5754625641025664E-2</c:v>
                </c:pt>
                <c:pt idx="2">
                  <c:v>9.0526615384615414E-2</c:v>
                </c:pt>
                <c:pt idx="3">
                  <c:v>9.6491602564102594E-2</c:v>
                </c:pt>
                <c:pt idx="4">
                  <c:v>0.10394783653846158</c:v>
                </c:pt>
                <c:pt idx="5">
                  <c:v>0.11326812900641028</c:v>
                </c:pt>
                <c:pt idx="6">
                  <c:v>0.12491849459134617</c:v>
                </c:pt>
                <c:pt idx="7">
                  <c:v>0.13948145157251604</c:v>
                </c:pt>
                <c:pt idx="8">
                  <c:v>0.15768514779897835</c:v>
                </c:pt>
                <c:pt idx="9">
                  <c:v>0.18043976808205633</c:v>
                </c:pt>
                <c:pt idx="10">
                  <c:v>0.20888304343590372</c:v>
                </c:pt>
                <c:pt idx="11">
                  <c:v>0.24443713762821295</c:v>
                </c:pt>
                <c:pt idx="12">
                  <c:v>0.2888797553685995</c:v>
                </c:pt>
                <c:pt idx="13">
                  <c:v>0.34443302754408273</c:v>
                </c:pt>
                <c:pt idx="14">
                  <c:v>0.4138746177634367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932E-431F-B207-A60E0F766070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Non-competitive'!$BM$36:$BM$50</c:f>
              <c:numCache>
                <c:formatCode>General</c:formatCode>
                <c:ptCount val="15"/>
                <c:pt idx="0">
                  <c:v>8.4087958974359001E-2</c:v>
                </c:pt>
                <c:pt idx="1">
                  <c:v>8.8443282051282074E-2</c:v>
                </c:pt>
                <c:pt idx="2">
                  <c:v>9.3887435897435922E-2</c:v>
                </c:pt>
                <c:pt idx="3">
                  <c:v>0.10069262820512823</c:v>
                </c:pt>
                <c:pt idx="4">
                  <c:v>0.10919911858974363</c:v>
                </c:pt>
                <c:pt idx="5">
                  <c:v>0.11983223157051281</c:v>
                </c:pt>
                <c:pt idx="6">
                  <c:v>0.13312362279647438</c:v>
                </c:pt>
                <c:pt idx="7">
                  <c:v>0.14973786182892629</c:v>
                </c:pt>
                <c:pt idx="8">
                  <c:v>0.17050566061949121</c:v>
                </c:pt>
                <c:pt idx="9">
                  <c:v>0.19646540910769733</c:v>
                </c:pt>
                <c:pt idx="10">
                  <c:v>0.22891509471795501</c:v>
                </c:pt>
                <c:pt idx="11">
                  <c:v>0.26947720173077705</c:v>
                </c:pt>
                <c:pt idx="12">
                  <c:v>0.32017983549680462</c:v>
                </c:pt>
                <c:pt idx="13">
                  <c:v>0.38355812770433911</c:v>
                </c:pt>
                <c:pt idx="14">
                  <c:v>0.46278099296375713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932E-431F-B207-A60E0F766070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Non-competitive'!$BN$36:$BN$50</c:f>
              <c:numCache>
                <c:formatCode>General</c:formatCode>
                <c:ptCount val="15"/>
                <c:pt idx="0">
                  <c:v>8.677661538461541E-2</c:v>
                </c:pt>
                <c:pt idx="1">
                  <c:v>9.1804102564102597E-2</c:v>
                </c:pt>
                <c:pt idx="2">
                  <c:v>9.8088461538461555E-2</c:v>
                </c:pt>
                <c:pt idx="3">
                  <c:v>0.1059439102564103</c:v>
                </c:pt>
                <c:pt idx="4">
                  <c:v>0.1157632211538462</c:v>
                </c:pt>
                <c:pt idx="5">
                  <c:v>0.12803735977564107</c:v>
                </c:pt>
                <c:pt idx="6">
                  <c:v>0.14338003305288466</c:v>
                </c:pt>
                <c:pt idx="7">
                  <c:v>0.16255837464943912</c:v>
                </c:pt>
                <c:pt idx="8">
                  <c:v>0.18653130164513224</c:v>
                </c:pt>
                <c:pt idx="9">
                  <c:v>0.21649746038974868</c:v>
                </c:pt>
                <c:pt idx="10">
                  <c:v>0.25395515882051917</c:v>
                </c:pt>
                <c:pt idx="11">
                  <c:v>0.30077728185898223</c:v>
                </c:pt>
                <c:pt idx="12">
                  <c:v>0.35930493565706106</c:v>
                </c:pt>
                <c:pt idx="13">
                  <c:v>0.43246450290465965</c:v>
                </c:pt>
                <c:pt idx="14">
                  <c:v>0.52391396196415785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932E-431F-B207-A60E0F766070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Non-competitive'!$BO$36:$BO$50</c:f>
              <c:numCache>
                <c:formatCode>General</c:formatCode>
                <c:ptCount val="15"/>
                <c:pt idx="0">
                  <c:v>9.0137435897435933E-2</c:v>
                </c:pt>
                <c:pt idx="1">
                  <c:v>9.6005128205128243E-2</c:v>
                </c:pt>
                <c:pt idx="2">
                  <c:v>0.10333974358974363</c:v>
                </c:pt>
                <c:pt idx="3">
                  <c:v>0.11250801282051284</c:v>
                </c:pt>
                <c:pt idx="4">
                  <c:v>0.12396834935897438</c:v>
                </c:pt>
                <c:pt idx="5">
                  <c:v>0.13829377003205129</c:v>
                </c:pt>
                <c:pt idx="6">
                  <c:v>0.15620054587339746</c:v>
                </c:pt>
                <c:pt idx="7">
                  <c:v>0.17858401567508014</c:v>
                </c:pt>
                <c:pt idx="8">
                  <c:v>0.20656335292718353</c:v>
                </c:pt>
                <c:pt idx="9">
                  <c:v>0.24153752449231278</c:v>
                </c:pt>
                <c:pt idx="10">
                  <c:v>0.28525523894872423</c:v>
                </c:pt>
                <c:pt idx="11">
                  <c:v>0.33990238201923861</c:v>
                </c:pt>
                <c:pt idx="12">
                  <c:v>0.40821131085738155</c:v>
                </c:pt>
                <c:pt idx="13">
                  <c:v>0.49359747190506031</c:v>
                </c:pt>
                <c:pt idx="14">
                  <c:v>0.60033017321465865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932E-431F-B207-A60E0F766070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Non-competitive'!$BP$36:$BP$50</c:f>
              <c:numCache>
                <c:formatCode>General</c:formatCode>
                <c:ptCount val="15"/>
                <c:pt idx="0">
                  <c:v>9.4338461538461552E-2</c:v>
                </c:pt>
                <c:pt idx="1">
                  <c:v>0.10125641025641027</c:v>
                </c:pt>
                <c:pt idx="2">
                  <c:v>0.10990384615384617</c:v>
                </c:pt>
                <c:pt idx="3">
                  <c:v>0.12071314102564107</c:v>
                </c:pt>
                <c:pt idx="4">
                  <c:v>0.13422475961538463</c:v>
                </c:pt>
                <c:pt idx="5">
                  <c:v>0.15111428285256412</c:v>
                </c:pt>
                <c:pt idx="6">
                  <c:v>0.17222618689903849</c:v>
                </c:pt>
                <c:pt idx="7">
                  <c:v>0.19861606695713144</c:v>
                </c:pt>
                <c:pt idx="8">
                  <c:v>0.23160341702974763</c:v>
                </c:pt>
                <c:pt idx="9">
                  <c:v>0.27283760462051787</c:v>
                </c:pt>
                <c:pt idx="10">
                  <c:v>0.32438033910898062</c:v>
                </c:pt>
                <c:pt idx="11">
                  <c:v>0.38880875721955915</c:v>
                </c:pt>
                <c:pt idx="12">
                  <c:v>0.46934427985778215</c:v>
                </c:pt>
                <c:pt idx="13">
                  <c:v>0.570013683155561</c:v>
                </c:pt>
                <c:pt idx="14">
                  <c:v>0.69585043727778451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932E-431F-B207-A60E0F766070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Non-competitive'!$BQ$36:$BQ$50</c:f>
              <c:numCache>
                <c:formatCode>General</c:formatCode>
                <c:ptCount val="15"/>
                <c:pt idx="0">
                  <c:v>9.958974358974361E-2</c:v>
                </c:pt>
                <c:pt idx="1">
                  <c:v>0.10782051282051283</c:v>
                </c:pt>
                <c:pt idx="2">
                  <c:v>0.11810897435897437</c:v>
                </c:pt>
                <c:pt idx="3">
                  <c:v>0.13096955128205132</c:v>
                </c:pt>
                <c:pt idx="4">
                  <c:v>0.14704527243589746</c:v>
                </c:pt>
                <c:pt idx="5">
                  <c:v>0.16713992387820512</c:v>
                </c:pt>
                <c:pt idx="6">
                  <c:v>0.19225823818108975</c:v>
                </c:pt>
                <c:pt idx="7">
                  <c:v>0.22365613105969551</c:v>
                </c:pt>
                <c:pt idx="8">
                  <c:v>0.26290349715795269</c:v>
                </c:pt>
                <c:pt idx="9">
                  <c:v>0.31196270478077426</c:v>
                </c:pt>
                <c:pt idx="10">
                  <c:v>0.3732867143093011</c:v>
                </c:pt>
                <c:pt idx="11">
                  <c:v>0.44994172621995965</c:v>
                </c:pt>
                <c:pt idx="12">
                  <c:v>0.54576049110828284</c:v>
                </c:pt>
                <c:pt idx="13">
                  <c:v>0.66553394721868686</c:v>
                </c:pt>
                <c:pt idx="14">
                  <c:v>0.81525076735669177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932E-431F-B207-A60E0F766070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Non-competitive'!$BR$36:$BR$50</c:f>
              <c:numCache>
                <c:formatCode>General</c:formatCode>
                <c:ptCount val="15"/>
                <c:pt idx="0">
                  <c:v>0.10615384615384618</c:v>
                </c:pt>
                <c:pt idx="1">
                  <c:v>0.11602564102564104</c:v>
                </c:pt>
                <c:pt idx="2">
                  <c:v>0.12836538461538463</c:v>
                </c:pt>
                <c:pt idx="3">
                  <c:v>0.14379006410256412</c:v>
                </c:pt>
                <c:pt idx="4">
                  <c:v>0.16307091346153851</c:v>
                </c:pt>
                <c:pt idx="5">
                  <c:v>0.18717197516025641</c:v>
                </c:pt>
                <c:pt idx="6">
                  <c:v>0.21729830228365388</c:v>
                </c:pt>
                <c:pt idx="7">
                  <c:v>0.25495621118790063</c:v>
                </c:pt>
                <c:pt idx="8">
                  <c:v>0.30202859731820914</c:v>
                </c:pt>
                <c:pt idx="9">
                  <c:v>0.3608690799810948</c:v>
                </c:pt>
                <c:pt idx="10">
                  <c:v>0.43441968330970177</c:v>
                </c:pt>
                <c:pt idx="11">
                  <c:v>0.52635793747046045</c:v>
                </c:pt>
                <c:pt idx="12">
                  <c:v>0.64128075517140881</c:v>
                </c:pt>
                <c:pt idx="13">
                  <c:v>0.78493427729759435</c:v>
                </c:pt>
                <c:pt idx="14">
                  <c:v>0.96450117995532625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932E-431F-B207-A60E0F766070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Non-competitive'!$BS$36:$BS$50</c:f>
              <c:numCache>
                <c:formatCode>General</c:formatCode>
                <c:ptCount val="15"/>
                <c:pt idx="0">
                  <c:v>0.11435897435897438</c:v>
                </c:pt>
                <c:pt idx="1">
                  <c:v>0.12628205128205131</c:v>
                </c:pt>
                <c:pt idx="2">
                  <c:v>0.14118589743589746</c:v>
                </c:pt>
                <c:pt idx="3">
                  <c:v>0.15981570512820514</c:v>
                </c:pt>
                <c:pt idx="4">
                  <c:v>0.18310296474358981</c:v>
                </c:pt>
                <c:pt idx="5">
                  <c:v>0.21221203926282053</c:v>
                </c:pt>
                <c:pt idx="6">
                  <c:v>0.24859838241185903</c:v>
                </c:pt>
                <c:pt idx="7">
                  <c:v>0.29408131134815702</c:v>
                </c:pt>
                <c:pt idx="8">
                  <c:v>0.35093497251852962</c:v>
                </c:pt>
                <c:pt idx="9">
                  <c:v>0.42200204898149546</c:v>
                </c:pt>
                <c:pt idx="10">
                  <c:v>0.51083589456020262</c:v>
                </c:pt>
                <c:pt idx="11">
                  <c:v>0.62187820153358653</c:v>
                </c:pt>
                <c:pt idx="12">
                  <c:v>0.76068108525031619</c:v>
                </c:pt>
                <c:pt idx="13">
                  <c:v>0.93418468989622871</c:v>
                </c:pt>
                <c:pt idx="14">
                  <c:v>1.1510641957036192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932E-431F-B207-A60E0F766070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Non-competitive'!$BT$36:$BT$50</c:f>
              <c:numCache>
                <c:formatCode>General</c:formatCode>
                <c:ptCount val="15"/>
                <c:pt idx="0">
                  <c:v>0.12461538461538464</c:v>
                </c:pt>
                <c:pt idx="1">
                  <c:v>0.13910256410256411</c:v>
                </c:pt>
                <c:pt idx="2">
                  <c:v>0.15721153846153849</c:v>
                </c:pt>
                <c:pt idx="3">
                  <c:v>0.17984775641025641</c:v>
                </c:pt>
                <c:pt idx="4">
                  <c:v>0.20814302884615385</c:v>
                </c:pt>
                <c:pt idx="5">
                  <c:v>0.2435121193910256</c:v>
                </c:pt>
                <c:pt idx="6">
                  <c:v>0.28772348257211539</c:v>
                </c:pt>
                <c:pt idx="7">
                  <c:v>0.3429876865484775</c:v>
                </c:pt>
                <c:pt idx="8">
                  <c:v>0.41206794151893023</c:v>
                </c:pt>
                <c:pt idx="9">
                  <c:v>0.49841826023199626</c:v>
                </c:pt>
                <c:pt idx="10">
                  <c:v>0.60635615862332848</c:v>
                </c:pt>
                <c:pt idx="11">
                  <c:v>0.7412785316124938</c:v>
                </c:pt>
                <c:pt idx="12">
                  <c:v>0.90993149784895055</c:v>
                </c:pt>
                <c:pt idx="13">
                  <c:v>1.1207477056445214</c:v>
                </c:pt>
                <c:pt idx="14">
                  <c:v>1.3842679653889851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932E-431F-B207-A60E0F766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Non-competitive'!$AP$69:$BE$69</c:f>
              <c:numCache>
                <c:formatCode>General</c:formatCode>
                <c:ptCount val="16"/>
                <c:pt idx="0">
                  <c:v>7.3333401237951124E-2</c:v>
                </c:pt>
                <c:pt idx="1">
                  <c:v>7.5588871880656203E-2</c:v>
                </c:pt>
                <c:pt idx="2">
                  <c:v>7.615273954133249E-2</c:v>
                </c:pt>
                <c:pt idx="3">
                  <c:v>7.6857574117177835E-2</c:v>
                </c:pt>
                <c:pt idx="4">
                  <c:v>7.7738617336984506E-2</c:v>
                </c:pt>
                <c:pt idx="5">
                  <c:v>7.8839921361742837E-2</c:v>
                </c:pt>
                <c:pt idx="6">
                  <c:v>8.0216551392690766E-2</c:v>
                </c:pt>
                <c:pt idx="7">
                  <c:v>8.1937338931375683E-2</c:v>
                </c:pt>
                <c:pt idx="8">
                  <c:v>8.408832335473182E-2</c:v>
                </c:pt>
                <c:pt idx="9">
                  <c:v>8.6777053883927008E-2</c:v>
                </c:pt>
                <c:pt idx="10">
                  <c:v>9.0137967045420958E-2</c:v>
                </c:pt>
                <c:pt idx="11">
                  <c:v>9.433910849728841E-2</c:v>
                </c:pt>
                <c:pt idx="12">
                  <c:v>9.9590535312122724E-2</c:v>
                </c:pt>
                <c:pt idx="13">
                  <c:v>0.10615481883066565</c:v>
                </c:pt>
                <c:pt idx="14">
                  <c:v>0.11436017322884426</c:v>
                </c:pt>
                <c:pt idx="15">
                  <c:v>0.12461686622656755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AF-49E0-9717-ED5601929361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Non-competitive'!$AP$70:$BE$70</c:f>
              <c:numCache>
                <c:formatCode>General</c:formatCode>
                <c:ptCount val="16"/>
                <c:pt idx="0">
                  <c:v>7.500004850091295E-2</c:v>
                </c:pt>
                <c:pt idx="1">
                  <c:v>7.7819363361221153E-2</c:v>
                </c:pt>
                <c:pt idx="2">
                  <c:v>7.8524192076298224E-2</c:v>
                </c:pt>
                <c:pt idx="3">
                  <c:v>7.9405227970144543E-2</c:v>
                </c:pt>
                <c:pt idx="4">
                  <c:v>8.0506522837452466E-2</c:v>
                </c:pt>
                <c:pt idx="5">
                  <c:v>8.1883141421587313E-2</c:v>
                </c:pt>
                <c:pt idx="6">
                  <c:v>8.3603914651755928E-2</c:v>
                </c:pt>
                <c:pt idx="7">
                  <c:v>8.5754881189466656E-2</c:v>
                </c:pt>
                <c:pt idx="8">
                  <c:v>8.8443589361605082E-2</c:v>
                </c:pt>
                <c:pt idx="9">
                  <c:v>9.1804474576778108E-2</c:v>
                </c:pt>
                <c:pt idx="10">
                  <c:v>9.6005581095744405E-2</c:v>
                </c:pt>
                <c:pt idx="11">
                  <c:v>0.10125696424445227</c:v>
                </c:pt>
                <c:pt idx="12">
                  <c:v>0.10782119318033712</c:v>
                </c:pt>
                <c:pt idx="13">
                  <c:v>0.11602647935019314</c:v>
                </c:pt>
                <c:pt idx="14">
                  <c:v>0.12628308706251315</c:v>
                </c:pt>
                <c:pt idx="15">
                  <c:v>0.1391038467029132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AF-49E0-9717-ED5601929361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Non-competitive'!$AP$71:$BE$71</c:f>
              <c:numCache>
                <c:formatCode>General</c:formatCode>
                <c:ptCount val="16"/>
                <c:pt idx="0">
                  <c:v>7.7083357579615222E-2</c:v>
                </c:pt>
                <c:pt idx="1">
                  <c:v>8.0607477711927375E-2</c:v>
                </c:pt>
                <c:pt idx="2">
                  <c:v>8.1488507745005406E-2</c:v>
                </c:pt>
                <c:pt idx="3">
                  <c:v>8.2589795286352949E-2</c:v>
                </c:pt>
                <c:pt idx="4">
                  <c:v>8.3966404713037388E-2</c:v>
                </c:pt>
                <c:pt idx="5">
                  <c:v>8.5687166496392908E-2</c:v>
                </c:pt>
                <c:pt idx="6">
                  <c:v>8.7838118725587347E-2</c:v>
                </c:pt>
                <c:pt idx="7">
                  <c:v>9.0526809012080364E-2</c:v>
                </c:pt>
                <c:pt idx="8">
                  <c:v>9.3887671870196643E-2</c:v>
                </c:pt>
                <c:pt idx="9">
                  <c:v>9.8088750442842002E-2</c:v>
                </c:pt>
                <c:pt idx="10">
                  <c:v>0.10334009865864871</c:v>
                </c:pt>
                <c:pt idx="11">
                  <c:v>0.10990428392840705</c:v>
                </c:pt>
                <c:pt idx="12">
                  <c:v>0.11810951551560502</c:v>
                </c:pt>
                <c:pt idx="13">
                  <c:v>0.12836605499960244</c:v>
                </c:pt>
                <c:pt idx="14">
                  <c:v>0.14118672935459925</c:v>
                </c:pt>
                <c:pt idx="15">
                  <c:v>0.15721257229834526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5AF-49E0-9717-ED5601929361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Non-competitive'!$AP$72:$BE$72</c:f>
              <c:numCache>
                <c:formatCode>General</c:formatCode>
                <c:ptCount val="16"/>
                <c:pt idx="0">
                  <c:v>7.9687493927993069E-2</c:v>
                </c:pt>
                <c:pt idx="1">
                  <c:v>8.4092620650310104E-2</c:v>
                </c:pt>
                <c:pt idx="2">
                  <c:v>8.5193902330889373E-2</c:v>
                </c:pt>
                <c:pt idx="3">
                  <c:v>8.6570504431613446E-2</c:v>
                </c:pt>
                <c:pt idx="4">
                  <c:v>8.8291257057518543E-2</c:v>
                </c:pt>
                <c:pt idx="5">
                  <c:v>9.0442197839899915E-2</c:v>
                </c:pt>
                <c:pt idx="6">
                  <c:v>9.3130873817876617E-2</c:v>
                </c:pt>
                <c:pt idx="7">
                  <c:v>9.6491718790347486E-2</c:v>
                </c:pt>
                <c:pt idx="8">
                  <c:v>0.1006927750059361</c:v>
                </c:pt>
                <c:pt idx="9">
                  <c:v>0.10594409527542188</c:v>
                </c:pt>
                <c:pt idx="10">
                  <c:v>0.11250824561227904</c:v>
                </c:pt>
                <c:pt idx="11">
                  <c:v>0.12071343353335057</c:v>
                </c:pt>
                <c:pt idx="12">
                  <c:v>0.13096991843468994</c:v>
                </c:pt>
                <c:pt idx="13">
                  <c:v>0.14379052456136412</c:v>
                </c:pt>
                <c:pt idx="14">
                  <c:v>0.15981628221970687</c:v>
                </c:pt>
                <c:pt idx="15">
                  <c:v>0.17984847929263534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5AF-49E0-9717-ED5601929361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Non-competitive'!$AP$73:$BE$73</c:f>
              <c:numCache>
                <c:formatCode>General</c:formatCode>
                <c:ptCount val="16"/>
                <c:pt idx="0">
                  <c:v>8.2942664363465382E-2</c:v>
                </c:pt>
                <c:pt idx="1">
                  <c:v>8.8449049323288551E-2</c:v>
                </c:pt>
                <c:pt idx="2">
                  <c:v>8.9825645563244336E-2</c:v>
                </c:pt>
                <c:pt idx="3">
                  <c:v>9.1546390863189081E-2</c:v>
                </c:pt>
                <c:pt idx="4">
                  <c:v>9.3697322488120016E-2</c:v>
                </c:pt>
                <c:pt idx="5">
                  <c:v>9.6385987019283664E-2</c:v>
                </c:pt>
                <c:pt idx="6">
                  <c:v>9.9746817683238218E-2</c:v>
                </c:pt>
                <c:pt idx="7">
                  <c:v>0.10394785601318142</c:v>
                </c:pt>
                <c:pt idx="8">
                  <c:v>0.10919915392561044</c:v>
                </c:pt>
                <c:pt idx="9">
                  <c:v>0.11576327631614669</c:v>
                </c:pt>
                <c:pt idx="10">
                  <c:v>0.12396842930431702</c:v>
                </c:pt>
                <c:pt idx="11">
                  <c:v>0.13422487053952992</c:v>
                </c:pt>
                <c:pt idx="12">
                  <c:v>0.14704542208354607</c:v>
                </c:pt>
                <c:pt idx="13">
                  <c:v>0.16307111151356621</c:v>
                </c:pt>
                <c:pt idx="14">
                  <c:v>0.18310322330109138</c:v>
                </c:pt>
                <c:pt idx="15">
                  <c:v>0.20814336303549791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5AF-49E0-9717-ED5601929361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Non-competitive'!$AP$74:$BE$74</c:f>
              <c:numCache>
                <c:formatCode>General</c:formatCode>
                <c:ptCount val="16"/>
                <c:pt idx="0">
                  <c:v>8.7011627407805756E-2</c:v>
                </c:pt>
                <c:pt idx="1">
                  <c:v>9.3894585164511588E-2</c:v>
                </c:pt>
                <c:pt idx="2">
                  <c:v>9.5615324603688032E-2</c:v>
                </c:pt>
                <c:pt idx="3">
                  <c:v>9.7766248902658615E-2</c:v>
                </c:pt>
                <c:pt idx="4">
                  <c:v>0.10045490427637181</c:v>
                </c:pt>
                <c:pt idx="5">
                  <c:v>0.10381572349351331</c:v>
                </c:pt>
                <c:pt idx="6">
                  <c:v>0.10801674751494021</c:v>
                </c:pt>
                <c:pt idx="7">
                  <c:v>0.11326802754172383</c:v>
                </c:pt>
                <c:pt idx="8">
                  <c:v>0.11983212757520333</c:v>
                </c:pt>
                <c:pt idx="9">
                  <c:v>0.12803725261705273</c:v>
                </c:pt>
                <c:pt idx="10">
                  <c:v>0.13829365891936446</c:v>
                </c:pt>
                <c:pt idx="11">
                  <c:v>0.15111416679725415</c:v>
                </c:pt>
                <c:pt idx="12">
                  <c:v>0.16713980164461625</c:v>
                </c:pt>
                <c:pt idx="13">
                  <c:v>0.18717184520381883</c:v>
                </c:pt>
                <c:pt idx="14">
                  <c:v>0.21221189965282211</c:v>
                </c:pt>
                <c:pt idx="15">
                  <c:v>0.2435119677140761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5AF-49E0-9717-ED5601929361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Non-competitive'!$AP$75:$BE$75</c:f>
              <c:numCache>
                <c:formatCode>General</c:formatCode>
                <c:ptCount val="16"/>
                <c:pt idx="0">
                  <c:v>9.2097831213231257E-2</c:v>
                </c:pt>
                <c:pt idx="1">
                  <c:v>0.10070150496604038</c:v>
                </c:pt>
                <c:pt idx="2">
                  <c:v>0.10285242340424269</c:v>
                </c:pt>
                <c:pt idx="3">
                  <c:v>0.10554107145199552</c:v>
                </c:pt>
                <c:pt idx="4">
                  <c:v>0.10890188151168662</c:v>
                </c:pt>
                <c:pt idx="5">
                  <c:v>0.11310289408630042</c:v>
                </c:pt>
                <c:pt idx="6">
                  <c:v>0.11835415980456773</c:v>
                </c:pt>
                <c:pt idx="7">
                  <c:v>0.12491824195240184</c:v>
                </c:pt>
                <c:pt idx="8">
                  <c:v>0.1331233446371945</c:v>
                </c:pt>
                <c:pt idx="9">
                  <c:v>0.1433797229931853</c:v>
                </c:pt>
                <c:pt idx="10">
                  <c:v>0.1562001959381738</c:v>
                </c:pt>
                <c:pt idx="11">
                  <c:v>0.17222578711940942</c:v>
                </c:pt>
                <c:pt idx="12">
                  <c:v>0.19225777609595396</c:v>
                </c:pt>
                <c:pt idx="13">
                  <c:v>0.21729776231663461</c:v>
                </c:pt>
                <c:pt idx="14">
                  <c:v>0.24859774509248542</c:v>
                </c:pt>
                <c:pt idx="15">
                  <c:v>0.287722723562299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5AF-49E0-9717-ED5601929361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Non-competitive'!$AP$76:$BE$76</c:f>
              <c:numCache>
                <c:formatCode>General</c:formatCode>
                <c:ptCount val="16"/>
                <c:pt idx="0">
                  <c:v>9.8455585970013124E-2</c:v>
                </c:pt>
                <c:pt idx="1">
                  <c:v>0.10921015471795141</c:v>
                </c:pt>
                <c:pt idx="2">
                  <c:v>0.11189879690493597</c:v>
                </c:pt>
                <c:pt idx="3">
                  <c:v>0.11525959963866669</c:v>
                </c:pt>
                <c:pt idx="4">
                  <c:v>0.11946060305583006</c:v>
                </c:pt>
                <c:pt idx="5">
                  <c:v>0.12471185732728429</c:v>
                </c:pt>
                <c:pt idx="6">
                  <c:v>0.13127592516660211</c:v>
                </c:pt>
                <c:pt idx="7">
                  <c:v>0.13948100996574936</c:v>
                </c:pt>
                <c:pt idx="8">
                  <c:v>0.1497373659646834</c:v>
                </c:pt>
                <c:pt idx="9">
                  <c:v>0.16255781096335095</c:v>
                </c:pt>
                <c:pt idx="10">
                  <c:v>0.17858336721168544</c:v>
                </c:pt>
                <c:pt idx="11">
                  <c:v>0.19861531252210349</c:v>
                </c:pt>
                <c:pt idx="12">
                  <c:v>0.22365524416012608</c:v>
                </c:pt>
                <c:pt idx="13">
                  <c:v>0.25495515870765428</c:v>
                </c:pt>
                <c:pt idx="14">
                  <c:v>0.2940800518920646</c:v>
                </c:pt>
                <c:pt idx="15">
                  <c:v>0.34298616837257745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5AF-49E0-9717-ED5601929361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Non-competitive'!$AP$77:$BE$77</c:f>
              <c:numCache>
                <c:formatCode>General</c:formatCode>
                <c:ptCount val="16"/>
                <c:pt idx="0">
                  <c:v>0.10640277941599043</c:v>
                </c:pt>
                <c:pt idx="1">
                  <c:v>0.11984596690784013</c:v>
                </c:pt>
                <c:pt idx="2">
                  <c:v>0.1232067637808026</c:v>
                </c:pt>
                <c:pt idx="3">
                  <c:v>0.12740775987200559</c:v>
                </c:pt>
                <c:pt idx="4">
                  <c:v>0.13265900498600941</c:v>
                </c:pt>
                <c:pt idx="5">
                  <c:v>0.13922306137851415</c:v>
                </c:pt>
                <c:pt idx="6">
                  <c:v>0.14742813186914508</c:v>
                </c:pt>
                <c:pt idx="7">
                  <c:v>0.15768446998243371</c:v>
                </c:pt>
                <c:pt idx="8">
                  <c:v>0.17050489262404456</c:v>
                </c:pt>
                <c:pt idx="9">
                  <c:v>0.18653042092605809</c:v>
                </c:pt>
                <c:pt idx="10">
                  <c:v>0.20656233130357496</c:v>
                </c:pt>
                <c:pt idx="11">
                  <c:v>0.23160221927547109</c:v>
                </c:pt>
                <c:pt idx="12">
                  <c:v>0.26290207924034131</c:v>
                </c:pt>
                <c:pt idx="13">
                  <c:v>0.30202690419642891</c:v>
                </c:pt>
                <c:pt idx="14">
                  <c:v>0.35093293539153858</c:v>
                </c:pt>
                <c:pt idx="15">
                  <c:v>0.41206547438542551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5AF-49E0-9717-ED5601929361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Non-competitive'!$AP$78:$BE$78</c:f>
              <c:numCache>
                <c:formatCode>General</c:formatCode>
                <c:ptCount val="16"/>
                <c:pt idx="0">
                  <c:v>0.11633677122346209</c:v>
                </c:pt>
                <c:pt idx="1">
                  <c:v>0.13314073214520109</c:v>
                </c:pt>
                <c:pt idx="2">
                  <c:v>0.13734172237563586</c:v>
                </c:pt>
                <c:pt idx="3">
                  <c:v>0.14259296016367926</c:v>
                </c:pt>
                <c:pt idx="4">
                  <c:v>0.14915700739873358</c:v>
                </c:pt>
                <c:pt idx="5">
                  <c:v>0.15736206644255143</c:v>
                </c:pt>
                <c:pt idx="6">
                  <c:v>0.16761839024732381</c:v>
                </c:pt>
                <c:pt idx="7">
                  <c:v>0.18043879500328922</c:v>
                </c:pt>
                <c:pt idx="8">
                  <c:v>0.19646430094824602</c:v>
                </c:pt>
                <c:pt idx="9">
                  <c:v>0.21649618337944196</c:v>
                </c:pt>
                <c:pt idx="10">
                  <c:v>0.24153603641843691</c:v>
                </c:pt>
                <c:pt idx="11">
                  <c:v>0.27283585271718058</c:v>
                </c:pt>
                <c:pt idx="12">
                  <c:v>0.31196062309061029</c:v>
                </c:pt>
                <c:pt idx="13">
                  <c:v>0.36086658605739724</c:v>
                </c:pt>
                <c:pt idx="14">
                  <c:v>0.42199903976588105</c:v>
                </c:pt>
                <c:pt idx="15">
                  <c:v>0.4984146069014857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5AF-49E0-9717-ED5601929361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Non-competitive'!$AP$79:$BE$79</c:f>
              <c:numCache>
                <c:formatCode>General</c:formatCode>
                <c:ptCount val="16"/>
                <c:pt idx="0">
                  <c:v>0.12875426098280165</c:v>
                </c:pt>
                <c:pt idx="1">
                  <c:v>0.14975918869190227</c:v>
                </c:pt>
                <c:pt idx="2">
                  <c:v>0.15501042061917744</c:v>
                </c:pt>
                <c:pt idx="3">
                  <c:v>0.16157446052827135</c:v>
                </c:pt>
                <c:pt idx="4">
                  <c:v>0.16977951041463882</c:v>
                </c:pt>
                <c:pt idx="5">
                  <c:v>0.18003582277259805</c:v>
                </c:pt>
                <c:pt idx="6">
                  <c:v>0.1928562132200472</c:v>
                </c:pt>
                <c:pt idx="7">
                  <c:v>0.20888170127935857</c:v>
                </c:pt>
                <c:pt idx="8">
                  <c:v>0.22891356135349783</c:v>
                </c:pt>
                <c:pt idx="9">
                  <c:v>0.25395338644617182</c:v>
                </c:pt>
                <c:pt idx="10">
                  <c:v>0.28525316781201432</c:v>
                </c:pt>
                <c:pt idx="11">
                  <c:v>0.32437789451931753</c:v>
                </c:pt>
                <c:pt idx="12">
                  <c:v>0.37328380290344648</c:v>
                </c:pt>
                <c:pt idx="13">
                  <c:v>0.43441618838360763</c:v>
                </c:pt>
                <c:pt idx="14">
                  <c:v>0.51083167023380904</c:v>
                </c:pt>
                <c:pt idx="15">
                  <c:v>0.60635102254656092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5AF-49E0-9717-ED5601929361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Non-competitive'!$AP$80:$BE$80</c:f>
              <c:numCache>
                <c:formatCode>General</c:formatCode>
                <c:ptCount val="16"/>
                <c:pt idx="0">
                  <c:v>0.14427612318197613</c:v>
                </c:pt>
                <c:pt idx="1">
                  <c:v>0.17053225937527874</c:v>
                </c:pt>
                <c:pt idx="2">
                  <c:v>0.17709629342360442</c:v>
                </c:pt>
                <c:pt idx="3">
                  <c:v>0.18530133598401147</c:v>
                </c:pt>
                <c:pt idx="4">
                  <c:v>0.19555763918452035</c:v>
                </c:pt>
                <c:pt idx="5">
                  <c:v>0.20837801818515636</c:v>
                </c:pt>
                <c:pt idx="6">
                  <c:v>0.22440349193595147</c:v>
                </c:pt>
                <c:pt idx="7">
                  <c:v>0.24443533412444529</c:v>
                </c:pt>
                <c:pt idx="8">
                  <c:v>0.26947513686006253</c:v>
                </c:pt>
                <c:pt idx="9">
                  <c:v>0.30077489027958421</c:v>
                </c:pt>
                <c:pt idx="10">
                  <c:v>0.33989958205398618</c:v>
                </c:pt>
                <c:pt idx="11">
                  <c:v>0.38880544677198864</c:v>
                </c:pt>
                <c:pt idx="12">
                  <c:v>0.44993777766949183</c:v>
                </c:pt>
                <c:pt idx="13">
                  <c:v>0.52635319129137059</c:v>
                </c:pt>
                <c:pt idx="14">
                  <c:v>0.62187245831871918</c:v>
                </c:pt>
                <c:pt idx="15">
                  <c:v>0.74127154210290491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5AF-49E0-9717-ED5601929361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Non-competitive'!$AP$81:$BF$81</c:f>
              <c:numCache>
                <c:formatCode>General</c:formatCode>
                <c:ptCount val="17"/>
                <c:pt idx="0">
                  <c:v>0.16367845093094419</c:v>
                </c:pt>
                <c:pt idx="1">
                  <c:v>0.19649859772949935</c:v>
                </c:pt>
                <c:pt idx="2">
                  <c:v>0.20470363442913814</c:v>
                </c:pt>
                <c:pt idx="3">
                  <c:v>0.2149599303036866</c:v>
                </c:pt>
                <c:pt idx="4">
                  <c:v>0.2277803001468722</c:v>
                </c:pt>
                <c:pt idx="5">
                  <c:v>0.24380576245085422</c:v>
                </c:pt>
                <c:pt idx="6">
                  <c:v>0.26383759033083176</c:v>
                </c:pt>
                <c:pt idx="7">
                  <c:v>0.28887737518080359</c:v>
                </c:pt>
                <c:pt idx="8">
                  <c:v>0.32017710624326851</c:v>
                </c:pt>
                <c:pt idx="9">
                  <c:v>0.3593017700713495</c:v>
                </c:pt>
                <c:pt idx="10">
                  <c:v>0.40820759985645078</c:v>
                </c:pt>
                <c:pt idx="11">
                  <c:v>0.46933988708782748</c:v>
                </c:pt>
                <c:pt idx="12">
                  <c:v>0.54575524612704829</c:v>
                </c:pt>
                <c:pt idx="13">
                  <c:v>0.64127444492607422</c:v>
                </c:pt>
                <c:pt idx="14">
                  <c:v>0.76067344342485677</c:v>
                </c:pt>
                <c:pt idx="15">
                  <c:v>0.90992219154833487</c:v>
                </c:pt>
                <c:pt idx="16">
                  <c:v>0.16367943485577899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5AF-49E0-9717-ED5601929361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Non-competitive'!$AP$82:$BE$82</c:f>
              <c:numCache>
                <c:formatCode>General</c:formatCode>
                <c:ptCount val="16"/>
                <c:pt idx="0">
                  <c:v>0.18793136061715429</c:v>
                </c:pt>
                <c:pt idx="1">
                  <c:v>0.22895652067227507</c:v>
                </c:pt>
                <c:pt idx="2">
                  <c:v>0.23921281068605535</c:v>
                </c:pt>
                <c:pt idx="3">
                  <c:v>0.2520331732032805</c:v>
                </c:pt>
                <c:pt idx="4">
                  <c:v>0.26805862634981209</c:v>
                </c:pt>
                <c:pt idx="5">
                  <c:v>0.28809044278297652</c:v>
                </c:pt>
                <c:pt idx="6">
                  <c:v>0.31313021332443208</c:v>
                </c:pt>
                <c:pt idx="7">
                  <c:v>0.34442992650125159</c:v>
                </c:pt>
                <c:pt idx="8">
                  <c:v>0.38355456797227594</c:v>
                </c:pt>
                <c:pt idx="9">
                  <c:v>0.43246036981105629</c:v>
                </c:pt>
                <c:pt idx="10">
                  <c:v>0.4935926221095317</c:v>
                </c:pt>
                <c:pt idx="11">
                  <c:v>0.57000793748262613</c:v>
                </c:pt>
                <c:pt idx="12">
                  <c:v>0.66552708169899399</c:v>
                </c:pt>
                <c:pt idx="13">
                  <c:v>0.784926011969454</c:v>
                </c:pt>
                <c:pt idx="14">
                  <c:v>0.93417467480752869</c:v>
                </c:pt>
                <c:pt idx="15">
                  <c:v>1.1207355033551223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5AF-49E0-9717-ED5601929361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Non-competitive'!$AP$83:$BE$83</c:f>
              <c:numCache>
                <c:formatCode>General</c:formatCode>
                <c:ptCount val="16"/>
                <c:pt idx="0">
                  <c:v>0.21824749772491689</c:v>
                </c:pt>
                <c:pt idx="1">
                  <c:v>0.26952892435074477</c:v>
                </c:pt>
                <c:pt idx="2">
                  <c:v>0.28234928100720175</c:v>
                </c:pt>
                <c:pt idx="3">
                  <c:v>0.29837472682777288</c:v>
                </c:pt>
                <c:pt idx="4">
                  <c:v>0.3184065341034869</c:v>
                </c:pt>
                <c:pt idx="5">
                  <c:v>0.34344629319812942</c:v>
                </c:pt>
                <c:pt idx="6">
                  <c:v>0.37474599206643255</c:v>
                </c:pt>
                <c:pt idx="7">
                  <c:v>0.41387061565181155</c:v>
                </c:pt>
                <c:pt idx="8">
                  <c:v>0.46277639513353519</c:v>
                </c:pt>
                <c:pt idx="9">
                  <c:v>0.52390861948568967</c:v>
                </c:pt>
                <c:pt idx="10">
                  <c:v>0.60032389992588286</c:v>
                </c:pt>
                <c:pt idx="11">
                  <c:v>0.69584300047612435</c:v>
                </c:pt>
                <c:pt idx="12">
                  <c:v>0.8152418761639264</c:v>
                </c:pt>
                <c:pt idx="13">
                  <c:v>0.96449047077367855</c:v>
                </c:pt>
                <c:pt idx="14">
                  <c:v>1.1510512140358686</c:v>
                </c:pt>
                <c:pt idx="15">
                  <c:v>1.3842521431136063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5AF-49E0-9717-ED5601929361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Non-competitive'!$BF$69:$BU$69</c:f>
              <c:numCache>
                <c:formatCode>General</c:formatCode>
                <c:ptCount val="16"/>
                <c:pt idx="0">
                  <c:v>7.3333333333333361E-2</c:v>
                </c:pt>
                <c:pt idx="1">
                  <c:v>7.5588741800566184E-2</c:v>
                </c:pt>
                <c:pt idx="2">
                  <c:v>7.6152593917374389E-2</c:v>
                </c:pt>
                <c:pt idx="3">
                  <c:v>7.6857409063384632E-2</c:v>
                </c:pt>
                <c:pt idx="4">
                  <c:v>7.7738427995897461E-2</c:v>
                </c:pt>
                <c:pt idx="5">
                  <c:v>7.8839701661538489E-2</c:v>
                </c:pt>
                <c:pt idx="6">
                  <c:v>8.0216293743589781E-2</c:v>
                </c:pt>
                <c:pt idx="7">
                  <c:v>8.1937033846153876E-2</c:v>
                </c:pt>
                <c:pt idx="8">
                  <c:v>8.4087958974359001E-2</c:v>
                </c:pt>
                <c:pt idx="9">
                  <c:v>8.677661538461541E-2</c:v>
                </c:pt>
                <c:pt idx="10">
                  <c:v>9.0137435897435933E-2</c:v>
                </c:pt>
                <c:pt idx="11">
                  <c:v>9.4338461538461552E-2</c:v>
                </c:pt>
                <c:pt idx="12">
                  <c:v>9.958974358974361E-2</c:v>
                </c:pt>
                <c:pt idx="13">
                  <c:v>0.10615384615384618</c:v>
                </c:pt>
                <c:pt idx="14">
                  <c:v>0.11435897435897438</c:v>
                </c:pt>
                <c:pt idx="15">
                  <c:v>0.12461538461538464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5AF-49E0-9717-ED5601929361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7.7819260584041039E-2</c:v>
                </c:pt>
                <c:pt idx="2">
                  <c:v>7.8524075730051296E-2</c:v>
                </c:pt>
                <c:pt idx="3">
                  <c:v>7.9405094662564124E-2</c:v>
                </c:pt>
                <c:pt idx="4">
                  <c:v>8.0506368328205152E-2</c:v>
                </c:pt>
                <c:pt idx="5">
                  <c:v>8.1882960410256431E-2</c:v>
                </c:pt>
                <c:pt idx="6">
                  <c:v>8.3603700512820539E-2</c:v>
                </c:pt>
                <c:pt idx="7">
                  <c:v>8.5754625641025664E-2</c:v>
                </c:pt>
                <c:pt idx="8">
                  <c:v>8.8443282051282074E-2</c:v>
                </c:pt>
                <c:pt idx="9">
                  <c:v>9.1804102564102597E-2</c:v>
                </c:pt>
                <c:pt idx="10">
                  <c:v>9.6005128205128243E-2</c:v>
                </c:pt>
                <c:pt idx="11">
                  <c:v>0.10125641025641027</c:v>
                </c:pt>
                <c:pt idx="12">
                  <c:v>0.10782051282051283</c:v>
                </c:pt>
                <c:pt idx="13">
                  <c:v>0.11602564102564104</c:v>
                </c:pt>
                <c:pt idx="14">
                  <c:v>0.12628205128205131</c:v>
                </c:pt>
                <c:pt idx="15">
                  <c:v>0.13910256410256411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C5AF-49E0-9717-ED5601929361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Non-competitive'!$BF$71:$BU$71</c:f>
              <c:numCache>
                <c:formatCode>General</c:formatCode>
                <c:ptCount val="16"/>
                <c:pt idx="0">
                  <c:v>7.7083333333333351E-2</c:v>
                </c:pt>
                <c:pt idx="1">
                  <c:v>8.0607409063384636E-2</c:v>
                </c:pt>
                <c:pt idx="2">
                  <c:v>8.148842799589745E-2</c:v>
                </c:pt>
                <c:pt idx="3">
                  <c:v>8.2589701661538464E-2</c:v>
                </c:pt>
                <c:pt idx="4">
                  <c:v>8.396629374358977E-2</c:v>
                </c:pt>
                <c:pt idx="5">
                  <c:v>8.5687033846153865E-2</c:v>
                </c:pt>
                <c:pt idx="6">
                  <c:v>8.7837958974359004E-2</c:v>
                </c:pt>
                <c:pt idx="7">
                  <c:v>9.0526615384615414E-2</c:v>
                </c:pt>
                <c:pt idx="8">
                  <c:v>9.3887435897435922E-2</c:v>
                </c:pt>
                <c:pt idx="9">
                  <c:v>9.8088461538461555E-2</c:v>
                </c:pt>
                <c:pt idx="10">
                  <c:v>0.10333974358974363</c:v>
                </c:pt>
                <c:pt idx="11">
                  <c:v>0.10990384615384617</c:v>
                </c:pt>
                <c:pt idx="12">
                  <c:v>0.11810897435897437</c:v>
                </c:pt>
                <c:pt idx="13">
                  <c:v>0.12836538461538463</c:v>
                </c:pt>
                <c:pt idx="14">
                  <c:v>0.14118589743589746</c:v>
                </c:pt>
                <c:pt idx="15">
                  <c:v>0.15721153846153849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5AF-49E0-9717-ED5601929361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Non-competitive'!$BF$72:$BU$72</c:f>
              <c:numCache>
                <c:formatCode>General</c:formatCode>
                <c:ptCount val="16"/>
                <c:pt idx="0">
                  <c:v>7.9687500000000008E-2</c:v>
                </c:pt>
                <c:pt idx="1">
                  <c:v>8.4092594662564121E-2</c:v>
                </c:pt>
                <c:pt idx="2">
                  <c:v>8.519386832820515E-2</c:v>
                </c:pt>
                <c:pt idx="3">
                  <c:v>8.6570460410256442E-2</c:v>
                </c:pt>
                <c:pt idx="4">
                  <c:v>8.8291200512820536E-2</c:v>
                </c:pt>
                <c:pt idx="5">
                  <c:v>9.0442125641025661E-2</c:v>
                </c:pt>
                <c:pt idx="6">
                  <c:v>9.3130782051282085E-2</c:v>
                </c:pt>
                <c:pt idx="7">
                  <c:v>9.6491602564102594E-2</c:v>
                </c:pt>
                <c:pt idx="8">
                  <c:v>0.10069262820512823</c:v>
                </c:pt>
                <c:pt idx="9">
                  <c:v>0.1059439102564103</c:v>
                </c:pt>
                <c:pt idx="10">
                  <c:v>0.11250801282051284</c:v>
                </c:pt>
                <c:pt idx="11">
                  <c:v>0.12071314102564107</c:v>
                </c:pt>
                <c:pt idx="12">
                  <c:v>0.13096955128205132</c:v>
                </c:pt>
                <c:pt idx="13">
                  <c:v>0.14379006410256412</c:v>
                </c:pt>
                <c:pt idx="14">
                  <c:v>0.15981570512820514</c:v>
                </c:pt>
                <c:pt idx="15">
                  <c:v>0.17984775641025641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C5AF-49E0-9717-ED5601929361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Non-competitive'!$BF$73:$BU$73</c:f>
              <c:numCache>
                <c:formatCode>General</c:formatCode>
                <c:ptCount val="16"/>
                <c:pt idx="0">
                  <c:v>8.2942708333333365E-2</c:v>
                </c:pt>
                <c:pt idx="1">
                  <c:v>8.8449076661538492E-2</c:v>
                </c:pt>
                <c:pt idx="2">
                  <c:v>8.9825668743589784E-2</c:v>
                </c:pt>
                <c:pt idx="3">
                  <c:v>9.1546408846153879E-2</c:v>
                </c:pt>
                <c:pt idx="4">
                  <c:v>9.3697333974359004E-2</c:v>
                </c:pt>
                <c:pt idx="5">
                  <c:v>9.6385990384615414E-2</c:v>
                </c:pt>
                <c:pt idx="6">
                  <c:v>9.9746810897435936E-2</c:v>
                </c:pt>
                <c:pt idx="7">
                  <c:v>0.10394783653846158</c:v>
                </c:pt>
                <c:pt idx="8">
                  <c:v>0.10919911858974363</c:v>
                </c:pt>
                <c:pt idx="9">
                  <c:v>0.1157632211538462</c:v>
                </c:pt>
                <c:pt idx="10">
                  <c:v>0.12396834935897438</c:v>
                </c:pt>
                <c:pt idx="11">
                  <c:v>0.13422475961538463</c:v>
                </c:pt>
                <c:pt idx="12">
                  <c:v>0.14704527243589746</c:v>
                </c:pt>
                <c:pt idx="13">
                  <c:v>0.16307091346153851</c:v>
                </c:pt>
                <c:pt idx="14">
                  <c:v>0.18310296474358981</c:v>
                </c:pt>
                <c:pt idx="15">
                  <c:v>0.20814302884615385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C5AF-49E0-9717-ED5601929361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Non-competitive'!$BF$74:$BU$74</c:f>
              <c:numCache>
                <c:formatCode>General</c:formatCode>
                <c:ptCount val="16"/>
                <c:pt idx="0">
                  <c:v>8.7011718750000008E-2</c:v>
                </c:pt>
                <c:pt idx="1">
                  <c:v>9.3894679160256414E-2</c:v>
                </c:pt>
                <c:pt idx="2">
                  <c:v>9.5615419262820536E-2</c:v>
                </c:pt>
                <c:pt idx="3">
                  <c:v>9.7766344391025647E-2</c:v>
                </c:pt>
                <c:pt idx="4">
                  <c:v>0.10045500080128206</c:v>
                </c:pt>
                <c:pt idx="5">
                  <c:v>0.10381582131410258</c:v>
                </c:pt>
                <c:pt idx="6">
                  <c:v>0.10801684695512823</c:v>
                </c:pt>
                <c:pt idx="7">
                  <c:v>0.11326812900641028</c:v>
                </c:pt>
                <c:pt idx="8">
                  <c:v>0.11983223157051281</c:v>
                </c:pt>
                <c:pt idx="9">
                  <c:v>0.12803735977564107</c:v>
                </c:pt>
                <c:pt idx="10">
                  <c:v>0.13829377003205129</c:v>
                </c:pt>
                <c:pt idx="11">
                  <c:v>0.15111428285256412</c:v>
                </c:pt>
                <c:pt idx="12">
                  <c:v>0.16713992387820512</c:v>
                </c:pt>
                <c:pt idx="13">
                  <c:v>0.18717197516025641</c:v>
                </c:pt>
                <c:pt idx="14">
                  <c:v>0.21221203926282053</c:v>
                </c:pt>
                <c:pt idx="15">
                  <c:v>0.2435121193910256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C5AF-49E0-9717-ED5601929361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Non-competitive'!$BF$75:$BU$75</c:f>
              <c:numCache>
                <c:formatCode>General</c:formatCode>
                <c:ptCount val="16"/>
                <c:pt idx="0">
                  <c:v>9.2097981770833365E-2</c:v>
                </c:pt>
                <c:pt idx="1">
                  <c:v>0.10070168228365386</c:v>
                </c:pt>
                <c:pt idx="2">
                  <c:v>0.10285260741185899</c:v>
                </c:pt>
                <c:pt idx="3">
                  <c:v>0.10554126382211541</c:v>
                </c:pt>
                <c:pt idx="4">
                  <c:v>0.10890208433493592</c:v>
                </c:pt>
                <c:pt idx="5">
                  <c:v>0.11310310997596158</c:v>
                </c:pt>
                <c:pt idx="6">
                  <c:v>0.11835439202724361</c:v>
                </c:pt>
                <c:pt idx="7">
                  <c:v>0.12491849459134617</c:v>
                </c:pt>
                <c:pt idx="8">
                  <c:v>0.13312362279647438</c:v>
                </c:pt>
                <c:pt idx="9">
                  <c:v>0.14338003305288466</c:v>
                </c:pt>
                <c:pt idx="10">
                  <c:v>0.15620054587339746</c:v>
                </c:pt>
                <c:pt idx="11">
                  <c:v>0.17222618689903849</c:v>
                </c:pt>
                <c:pt idx="12">
                  <c:v>0.19225823818108975</c:v>
                </c:pt>
                <c:pt idx="13">
                  <c:v>0.21729830228365388</c:v>
                </c:pt>
                <c:pt idx="14">
                  <c:v>0.24859838241185903</c:v>
                </c:pt>
                <c:pt idx="15">
                  <c:v>0.28772348257211539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C5AF-49E0-9717-ED5601929361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Non-competitive'!$BF$76:$BU$76</c:f>
              <c:numCache>
                <c:formatCode>General</c:formatCode>
                <c:ptCount val="16"/>
                <c:pt idx="0">
                  <c:v>9.8455810546874994E-2</c:v>
                </c:pt>
                <c:pt idx="1">
                  <c:v>0.10921043618790063</c:v>
                </c:pt>
                <c:pt idx="2">
                  <c:v>0.11189909259815704</c:v>
                </c:pt>
                <c:pt idx="3">
                  <c:v>0.11525991311097758</c:v>
                </c:pt>
                <c:pt idx="4">
                  <c:v>0.11946093875200321</c:v>
                </c:pt>
                <c:pt idx="5">
                  <c:v>0.12471222080328526</c:v>
                </c:pt>
                <c:pt idx="6">
                  <c:v>0.13127632336738784</c:v>
                </c:pt>
                <c:pt idx="7">
                  <c:v>0.13948145157251604</c:v>
                </c:pt>
                <c:pt idx="8">
                  <c:v>0.14973786182892629</c:v>
                </c:pt>
                <c:pt idx="9">
                  <c:v>0.16255837464943912</c:v>
                </c:pt>
                <c:pt idx="10">
                  <c:v>0.17858401567508014</c:v>
                </c:pt>
                <c:pt idx="11">
                  <c:v>0.19861606695713144</c:v>
                </c:pt>
                <c:pt idx="12">
                  <c:v>0.22365613105969551</c:v>
                </c:pt>
                <c:pt idx="13">
                  <c:v>0.25495621118790063</c:v>
                </c:pt>
                <c:pt idx="14">
                  <c:v>0.29408131134815702</c:v>
                </c:pt>
                <c:pt idx="15">
                  <c:v>0.3429876865484775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C5AF-49E0-9717-ED5601929361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Non-competitive'!$BF$77:$BU$77</c:f>
              <c:numCache>
                <c:formatCode>General</c:formatCode>
                <c:ptCount val="16"/>
                <c:pt idx="0">
                  <c:v>0.10640309651692709</c:v>
                </c:pt>
                <c:pt idx="1">
                  <c:v>0.11984637856820915</c:v>
                </c:pt>
                <c:pt idx="2">
                  <c:v>0.12320719908102964</c:v>
                </c:pt>
                <c:pt idx="3">
                  <c:v>0.12740822472205532</c:v>
                </c:pt>
                <c:pt idx="4">
                  <c:v>0.13265950677333735</c:v>
                </c:pt>
                <c:pt idx="5">
                  <c:v>0.13922360933743991</c:v>
                </c:pt>
                <c:pt idx="6">
                  <c:v>0.14742873754256813</c:v>
                </c:pt>
                <c:pt idx="7">
                  <c:v>0.15768514779897835</c:v>
                </c:pt>
                <c:pt idx="8">
                  <c:v>0.17050566061949121</c:v>
                </c:pt>
                <c:pt idx="9">
                  <c:v>0.18653130164513224</c:v>
                </c:pt>
                <c:pt idx="10">
                  <c:v>0.20656335292718353</c:v>
                </c:pt>
                <c:pt idx="11">
                  <c:v>0.23160341702974763</c:v>
                </c:pt>
                <c:pt idx="12">
                  <c:v>0.26290349715795269</c:v>
                </c:pt>
                <c:pt idx="13">
                  <c:v>0.30202859731820914</c:v>
                </c:pt>
                <c:pt idx="14">
                  <c:v>0.35093497251852962</c:v>
                </c:pt>
                <c:pt idx="15">
                  <c:v>0.41206794151893023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C5AF-49E0-9717-ED5601929361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Non-competitive'!$BF$78:$BU$78</c:f>
              <c:numCache>
                <c:formatCode>General</c:formatCode>
                <c:ptCount val="16"/>
                <c:pt idx="0">
                  <c:v>0.11633720397949221</c:v>
                </c:pt>
                <c:pt idx="1">
                  <c:v>0.1331413065435948</c:v>
                </c:pt>
                <c:pt idx="2">
                  <c:v>0.13734233218462044</c:v>
                </c:pt>
                <c:pt idx="3">
                  <c:v>0.14259361423590247</c:v>
                </c:pt>
                <c:pt idx="4">
                  <c:v>0.14915771680000506</c:v>
                </c:pt>
                <c:pt idx="5">
                  <c:v>0.15736284500513326</c:v>
                </c:pt>
                <c:pt idx="6">
                  <c:v>0.16761925526154353</c:v>
                </c:pt>
                <c:pt idx="7">
                  <c:v>0.18043976808205633</c:v>
                </c:pt>
                <c:pt idx="8">
                  <c:v>0.19646540910769733</c:v>
                </c:pt>
                <c:pt idx="9">
                  <c:v>0.21649746038974868</c:v>
                </c:pt>
                <c:pt idx="10">
                  <c:v>0.24153752449231278</c:v>
                </c:pt>
                <c:pt idx="11">
                  <c:v>0.27283760462051787</c:v>
                </c:pt>
                <c:pt idx="12">
                  <c:v>0.31196270478077426</c:v>
                </c:pt>
                <c:pt idx="13">
                  <c:v>0.3608690799810948</c:v>
                </c:pt>
                <c:pt idx="14">
                  <c:v>0.42200204898149546</c:v>
                </c:pt>
                <c:pt idx="15">
                  <c:v>0.49841826023199626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C5AF-49E0-9717-ED5601929361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Non-competitive'!$BF$79:$BU$79</c:f>
              <c:numCache>
                <c:formatCode>General</c:formatCode>
                <c:ptCount val="16"/>
                <c:pt idx="0">
                  <c:v>0.12875483830769857</c:v>
                </c:pt>
                <c:pt idx="1">
                  <c:v>0.14975996651282678</c:v>
                </c:pt>
                <c:pt idx="2">
                  <c:v>0.15501124856410883</c:v>
                </c:pt>
                <c:pt idx="3">
                  <c:v>0.16157535112821142</c:v>
                </c:pt>
                <c:pt idx="4">
                  <c:v>0.16978047933333962</c:v>
                </c:pt>
                <c:pt idx="5">
                  <c:v>0.18003688958974989</c:v>
                </c:pt>
                <c:pt idx="6">
                  <c:v>0.1928574024102627</c:v>
                </c:pt>
                <c:pt idx="7">
                  <c:v>0.20888304343590372</c:v>
                </c:pt>
                <c:pt idx="8">
                  <c:v>0.22891509471795501</c:v>
                </c:pt>
                <c:pt idx="9">
                  <c:v>0.25395515882051917</c:v>
                </c:pt>
                <c:pt idx="10">
                  <c:v>0.28525523894872423</c:v>
                </c:pt>
                <c:pt idx="11">
                  <c:v>0.32438033910898062</c:v>
                </c:pt>
                <c:pt idx="12">
                  <c:v>0.3732867143093011</c:v>
                </c:pt>
                <c:pt idx="13">
                  <c:v>0.43441968330970177</c:v>
                </c:pt>
                <c:pt idx="14">
                  <c:v>0.51083589456020262</c:v>
                </c:pt>
                <c:pt idx="15">
                  <c:v>0.60635615862332848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C5AF-49E0-9717-ED5601929361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0.17053329147436683</c:v>
                </c:pt>
                <c:pt idx="2">
                  <c:v>0.17709739403846939</c:v>
                </c:pt>
                <c:pt idx="3">
                  <c:v>0.18530252224359758</c:v>
                </c:pt>
                <c:pt idx="4">
                  <c:v>0.19555893250000786</c:v>
                </c:pt>
                <c:pt idx="5">
                  <c:v>0.20837944532052069</c:v>
                </c:pt>
                <c:pt idx="6">
                  <c:v>0.22440508634616171</c:v>
                </c:pt>
                <c:pt idx="7">
                  <c:v>0.24443713762821295</c:v>
                </c:pt>
                <c:pt idx="8">
                  <c:v>0.26947720173077705</c:v>
                </c:pt>
                <c:pt idx="9">
                  <c:v>0.30077728185898223</c:v>
                </c:pt>
                <c:pt idx="10">
                  <c:v>0.33990238201923861</c:v>
                </c:pt>
                <c:pt idx="11">
                  <c:v>0.38880875721955915</c:v>
                </c:pt>
                <c:pt idx="12">
                  <c:v>0.44994172621995965</c:v>
                </c:pt>
                <c:pt idx="13">
                  <c:v>0.52635793747046045</c:v>
                </c:pt>
                <c:pt idx="14">
                  <c:v>0.62187820153358653</c:v>
                </c:pt>
                <c:pt idx="15">
                  <c:v>0.7412785316124938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C5AF-49E0-9717-ED5601929361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Non-competitive'!$BF$81:$BU$81</c:f>
              <c:numCache>
                <c:formatCode>General</c:formatCode>
                <c:ptCount val="16"/>
                <c:pt idx="0">
                  <c:v>0.16367943485577899</c:v>
                </c:pt>
                <c:pt idx="1">
                  <c:v>0.19649994767629184</c:v>
                </c:pt>
                <c:pt idx="2">
                  <c:v>0.20470507588142003</c:v>
                </c:pt>
                <c:pt idx="3">
                  <c:v>0.21496148613783031</c:v>
                </c:pt>
                <c:pt idx="4">
                  <c:v>0.22778199895834311</c:v>
                </c:pt>
                <c:pt idx="5">
                  <c:v>0.24380763998398419</c:v>
                </c:pt>
                <c:pt idx="6">
                  <c:v>0.26383969126603546</c:v>
                </c:pt>
                <c:pt idx="7">
                  <c:v>0.2888797553685995</c:v>
                </c:pt>
                <c:pt idx="8">
                  <c:v>0.32017983549680462</c:v>
                </c:pt>
                <c:pt idx="9">
                  <c:v>0.35930493565706106</c:v>
                </c:pt>
                <c:pt idx="10">
                  <c:v>0.40821131085738155</c:v>
                </c:pt>
                <c:pt idx="11">
                  <c:v>0.46934427985778215</c:v>
                </c:pt>
                <c:pt idx="12">
                  <c:v>0.54576049110828284</c:v>
                </c:pt>
                <c:pt idx="13">
                  <c:v>0.64128075517140881</c:v>
                </c:pt>
                <c:pt idx="14">
                  <c:v>0.76068108525031619</c:v>
                </c:pt>
                <c:pt idx="15">
                  <c:v>0.90993149784895055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C5AF-49E0-9717-ED5601929361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Non-competitive'!$BF$82:$BU$82</c:f>
              <c:numCache>
                <c:formatCode>General</c:formatCode>
                <c:ptCount val="16"/>
                <c:pt idx="0">
                  <c:v>0.18793262690305709</c:v>
                </c:pt>
                <c:pt idx="1">
                  <c:v>0.22895826792869814</c:v>
                </c:pt>
                <c:pt idx="2">
                  <c:v>0.23921467818510836</c:v>
                </c:pt>
                <c:pt idx="3">
                  <c:v>0.25203519100562116</c:v>
                </c:pt>
                <c:pt idx="4">
                  <c:v>0.26806083203126224</c:v>
                </c:pt>
                <c:pt idx="5">
                  <c:v>0.28809288331331351</c:v>
                </c:pt>
                <c:pt idx="6">
                  <c:v>0.31313294741587755</c:v>
                </c:pt>
                <c:pt idx="7">
                  <c:v>0.34443302754408273</c:v>
                </c:pt>
                <c:pt idx="8">
                  <c:v>0.38355812770433911</c:v>
                </c:pt>
                <c:pt idx="9">
                  <c:v>0.43246450290465965</c:v>
                </c:pt>
                <c:pt idx="10">
                  <c:v>0.49359747190506031</c:v>
                </c:pt>
                <c:pt idx="11">
                  <c:v>0.570013683155561</c:v>
                </c:pt>
                <c:pt idx="12">
                  <c:v>0.66553394721868686</c:v>
                </c:pt>
                <c:pt idx="13">
                  <c:v>0.78493427729759435</c:v>
                </c:pt>
                <c:pt idx="14">
                  <c:v>0.93418468989622871</c:v>
                </c:pt>
                <c:pt idx="15">
                  <c:v>1.1207477056445214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C5AF-49E0-9717-ED5601929361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Non-competitive'!$BF$83:$BU$83</c:f>
              <c:numCache>
                <c:formatCode>General</c:formatCode>
                <c:ptCount val="16"/>
                <c:pt idx="0">
                  <c:v>0.21824911696215463</c:v>
                </c:pt>
                <c:pt idx="1">
                  <c:v>0.26953116824420592</c:v>
                </c:pt>
                <c:pt idx="2">
                  <c:v>0.28235168106471875</c:v>
                </c:pt>
                <c:pt idx="3">
                  <c:v>0.29837732209035978</c:v>
                </c:pt>
                <c:pt idx="4">
                  <c:v>0.31840937337241104</c:v>
                </c:pt>
                <c:pt idx="5">
                  <c:v>0.34344943747497519</c:v>
                </c:pt>
                <c:pt idx="6">
                  <c:v>0.37474951760318032</c:v>
                </c:pt>
                <c:pt idx="7">
                  <c:v>0.4138746177634367</c:v>
                </c:pt>
                <c:pt idx="8">
                  <c:v>0.46278099296375713</c:v>
                </c:pt>
                <c:pt idx="9">
                  <c:v>0.52391396196415785</c:v>
                </c:pt>
                <c:pt idx="10">
                  <c:v>0.60033017321465865</c:v>
                </c:pt>
                <c:pt idx="11">
                  <c:v>0.69585043727778451</c:v>
                </c:pt>
                <c:pt idx="12">
                  <c:v>0.81525076735669177</c:v>
                </c:pt>
                <c:pt idx="13">
                  <c:v>0.96450117995532625</c:v>
                </c:pt>
                <c:pt idx="14">
                  <c:v>1.1510641957036192</c:v>
                </c:pt>
                <c:pt idx="15">
                  <c:v>1.3842679653889851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C5AF-49E0-9717-ED5601929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'Modifier equation'!$X$21:$X$260</c:f>
              <c:numCache>
                <c:formatCode>General</c:formatCode>
                <c:ptCount val="240"/>
                <c:pt idx="0">
                  <c:v>13.636363636363631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12.056514913657766</c:v>
                </c:pt>
                <c:pt idx="5">
                  <c:v>11.492704826038159</c:v>
                </c:pt>
                <c:pt idx="6">
                  <c:v>10.858001237076961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8.5957025422089295</c:v>
                </c:pt>
                <c:pt idx="10">
                  <c:v>7.7666984258113709</c:v>
                </c:pt>
                <c:pt idx="11">
                  <c:v>6.931117387333301</c:v>
                </c:pt>
                <c:pt idx="12">
                  <c:v>6.109503010449167</c:v>
                </c:pt>
                <c:pt idx="13">
                  <c:v>5.3210558298418222</c:v>
                </c:pt>
                <c:pt idx="14">
                  <c:v>4.5819200275316785</c:v>
                </c:pt>
                <c:pt idx="15">
                  <c:v>13.229483335473507</c:v>
                </c:pt>
                <c:pt idx="16">
                  <c:v>12.850289150718007</c:v>
                </c:pt>
                <c:pt idx="17">
                  <c:v>12.405807501065595</c:v>
                </c:pt>
                <c:pt idx="18">
                  <c:v>11.891653528026701</c:v>
                </c:pt>
                <c:pt idx="19">
                  <c:v>11.305940522438981</c:v>
                </c:pt>
                <c:pt idx="20">
                  <c:v>10.650230757945636</c:v>
                </c:pt>
                <c:pt idx="21">
                  <c:v>9.9303206989454864</c:v>
                </c:pt>
                <c:pt idx="22">
                  <c:v>9.1566340626958276</c:v>
                </c:pt>
                <c:pt idx="23">
                  <c:v>8.344015162968498</c:v>
                </c:pt>
                <c:pt idx="24">
                  <c:v>7.5108170856996024</c:v>
                </c:pt>
                <c:pt idx="25">
                  <c:v>6.6773519204436456</c:v>
                </c:pt>
                <c:pt idx="26">
                  <c:v>5.8639576551556321</c:v>
                </c:pt>
                <c:pt idx="27">
                  <c:v>5.0890598792798167</c:v>
                </c:pt>
                <c:pt idx="28">
                  <c:v>4.3676081630361505</c:v>
                </c:pt>
                <c:pt idx="29">
                  <c:v>3.7101460529194172</c:v>
                </c:pt>
                <c:pt idx="30">
                  <c:v>13.131529059732367</c:v>
                </c:pt>
                <c:pt idx="31">
                  <c:v>12.734947730397778</c:v>
                </c:pt>
                <c:pt idx="32">
                  <c:v>12.271681079064933</c:v>
                </c:pt>
                <c:pt idx="33">
                  <c:v>11.737933957260276</c:v>
                </c:pt>
                <c:pt idx="34">
                  <c:v>11.132675258500237</c:v>
                </c:pt>
                <c:pt idx="35">
                  <c:v>10.45856419089974</c:v>
                </c:pt>
                <c:pt idx="36">
                  <c:v>9.722650938693647</c:v>
                </c:pt>
                <c:pt idx="37">
                  <c:v>8.9366229589646355</c:v>
                </c:pt>
                <c:pt idx="38">
                  <c:v>8.1164088418431639</c:v>
                </c:pt>
                <c:pt idx="39">
                  <c:v>7.2810763010472588</c:v>
                </c:pt>
                <c:pt idx="40">
                  <c:v>6.4511447347411348</c:v>
                </c:pt>
                <c:pt idx="41">
                  <c:v>5.6466104734594706</c:v>
                </c:pt>
                <c:pt idx="42">
                  <c:v>4.8850767168043854</c:v>
                </c:pt>
                <c:pt idx="43">
                  <c:v>4.1803454854312205</c:v>
                </c:pt>
                <c:pt idx="44">
                  <c:v>3.5416824728264564</c:v>
                </c:pt>
                <c:pt idx="45">
                  <c:v>13.011107350435086</c:v>
                </c:pt>
                <c:pt idx="46">
                  <c:v>12.593650372807305</c:v>
                </c:pt>
                <c:pt idx="47">
                  <c:v>12.108047127935007</c:v>
                </c:pt>
                <c:pt idx="48">
                  <c:v>11.551284297911911</c:v>
                </c:pt>
                <c:pt idx="49">
                  <c:v>10.923421383798091</c:v>
                </c:pt>
                <c:pt idx="50">
                  <c:v>10.228468766310893</c:v>
                </c:pt>
                <c:pt idx="51">
                  <c:v>9.4749670771940977</c:v>
                </c:pt>
                <c:pt idx="52">
                  <c:v>8.6760433268516675</c:v>
                </c:pt>
                <c:pt idx="53">
                  <c:v>7.8487868595730657</c:v>
                </c:pt>
                <c:pt idx="54">
                  <c:v>7.0129367668991893</c:v>
                </c:pt>
                <c:pt idx="55">
                  <c:v>6.1890628305458018</c:v>
                </c:pt>
                <c:pt idx="56">
                  <c:v>5.3965806179659337</c:v>
                </c:pt>
                <c:pt idx="57">
                  <c:v>4.651996122499888</c:v>
                </c:pt>
                <c:pt idx="58">
                  <c:v>3.9676998914714923</c:v>
                </c:pt>
                <c:pt idx="59">
                  <c:v>3.3514611398555374</c:v>
                </c:pt>
                <c:pt idx="60">
                  <c:v>12.863650909596135</c:v>
                </c:pt>
                <c:pt idx="61">
                  <c:v>12.421377597399996</c:v>
                </c:pt>
                <c:pt idx="62">
                  <c:v>11.909540786136496</c:v>
                </c:pt>
                <c:pt idx="63">
                  <c:v>11.326157014421755</c:v>
                </c:pt>
                <c:pt idx="64">
                  <c:v>10.672662258177567</c:v>
                </c:pt>
                <c:pt idx="65">
                  <c:v>9.9547060078987872</c:v>
                </c:pt>
                <c:pt idx="66">
                  <c:v>9.1825607021848228</c:v>
                </c:pt>
                <c:pt idx="67">
                  <c:v>8.3709370648423036</c:v>
                </c:pt>
                <c:pt idx="68">
                  <c:v>7.5380952660151577</c:v>
                </c:pt>
                <c:pt idx="69">
                  <c:v>6.7043128673042691</c:v>
                </c:pt>
                <c:pt idx="70">
                  <c:v>5.8899586332103793</c:v>
                </c:pt>
                <c:pt idx="71">
                  <c:v>5.113548060505801</c:v>
                </c:pt>
                <c:pt idx="72">
                  <c:v>4.3901625438930338</c:v>
                </c:pt>
                <c:pt idx="73">
                  <c:v>3.7304965161168209</c:v>
                </c:pt>
                <c:pt idx="74">
                  <c:v>3.1406110611900919</c:v>
                </c:pt>
                <c:pt idx="75">
                  <c:v>12.683964790899816</c:v>
                </c:pt>
                <c:pt idx="76">
                  <c:v>12.212553075630407</c:v>
                </c:pt>
                <c:pt idx="77">
                  <c:v>11.670377128416446</c:v>
                </c:pt>
                <c:pt idx="78">
                  <c:v>11.056794529234148</c:v>
                </c:pt>
                <c:pt idx="79">
                  <c:v>10.374951753980362</c:v>
                </c:pt>
                <c:pt idx="80">
                  <c:v>9.6324431800662129</c:v>
                </c:pt>
                <c:pt idx="81">
                  <c:v>8.8414898601155656</c:v>
                </c:pt>
                <c:pt idx="82">
                  <c:v>8.0184603686702793</c:v>
                </c:pt>
                <c:pt idx="83">
                  <c:v>7.1826898092856775</c:v>
                </c:pt>
                <c:pt idx="84">
                  <c:v>6.3547402181714467</c:v>
                </c:pt>
                <c:pt idx="85">
                  <c:v>5.5544172212633773</c:v>
                </c:pt>
                <c:pt idx="86">
                  <c:v>4.7989378149166351</c:v>
                </c:pt>
                <c:pt idx="87">
                  <c:v>4.1015941914933034</c:v>
                </c:pt>
                <c:pt idx="88">
                  <c:v>3.4711027516513022</c:v>
                </c:pt>
                <c:pt idx="89">
                  <c:v>2.9116367385893978</c:v>
                </c:pt>
                <c:pt idx="90">
                  <c:v>12.466295229202256</c:v>
                </c:pt>
                <c:pt idx="91">
                  <c:v>11.961193031720541</c:v>
                </c:pt>
                <c:pt idx="92">
                  <c:v>11.38459968419704</c:v>
                </c:pt>
                <c:pt idx="93">
                  <c:v>10.737588345917187</c:v>
                </c:pt>
                <c:pt idx="94">
                  <c:v>10.025383177696218</c:v>
                </c:pt>
                <c:pt idx="95">
                  <c:v>9.257815129665973</c:v>
                </c:pt>
                <c:pt idx="96">
                  <c:v>8.4492005989081775</c:v>
                </c:pt>
                <c:pt idx="97">
                  <c:v>7.6175198569616844</c:v>
                </c:pt>
                <c:pt idx="98">
                  <c:v>6.7829380938113442</c:v>
                </c:pt>
                <c:pt idx="99">
                  <c:v>5.965901700491731</c:v>
                </c:pt>
                <c:pt idx="100">
                  <c:v>5.1851782068116563</c:v>
                </c:pt>
                <c:pt idx="101">
                  <c:v>4.4562269789973694</c:v>
                </c:pt>
                <c:pt idx="102">
                  <c:v>3.7901802992623943</c:v>
                </c:pt>
                <c:pt idx="103">
                  <c:v>3.1935317195219377</c:v>
                </c:pt>
                <c:pt idx="104">
                  <c:v>2.6684490653805009</c:v>
                </c:pt>
                <c:pt idx="105">
                  <c:v>12.204493536800637</c:v>
                </c:pt>
                <c:pt idx="106">
                  <c:v>11.661178537307874</c:v>
                </c:pt>
                <c:pt idx="107">
                  <c:v>11.046475069805222</c:v>
                </c:pt>
                <c:pt idx="108">
                  <c:v>10.363596141287701</c:v>
                </c:pt>
                <c:pt idx="109">
                  <c:v>9.6202098408271493</c:v>
                </c:pt>
                <c:pt idx="110">
                  <c:v>8.8286087955368817</c:v>
                </c:pt>
                <c:pt idx="111">
                  <c:v>8.0052197496564759</c:v>
                </c:pt>
                <c:pt idx="112">
                  <c:v>7.1694120524699487</c:v>
                </c:pt>
                <c:pt idx="113">
                  <c:v>6.3417513567912511</c:v>
                </c:pt>
                <c:pt idx="114">
                  <c:v>5.5420155469566028</c:v>
                </c:pt>
                <c:pt idx="115">
                  <c:v>4.7873680101125702</c:v>
                </c:pt>
                <c:pt idx="116">
                  <c:v>4.0910313780592231</c:v>
                </c:pt>
                <c:pt idx="117">
                  <c:v>3.4616479051086091</c:v>
                </c:pt>
                <c:pt idx="118">
                  <c:v>2.9033220394987054</c:v>
                </c:pt>
                <c:pt idx="119">
                  <c:v>2.4161906941864748</c:v>
                </c:pt>
                <c:pt idx="120">
                  <c:v>11.892309103434544</c:v>
                </c:pt>
                <c:pt idx="121">
                  <c:v>11.306681262915706</c:v>
                </c:pt>
                <c:pt idx="122">
                  <c:v>10.651052405908873</c:v>
                </c:pt>
                <c:pt idx="123">
                  <c:v>9.9312136134020434</c:v>
                </c:pt>
                <c:pt idx="124">
                  <c:v>9.1575830731469257</c:v>
                </c:pt>
                <c:pt idx="125">
                  <c:v>8.345000229855275</c:v>
                </c:pt>
                <c:pt idx="126">
                  <c:v>7.5118148003592626</c:v>
                </c:pt>
                <c:pt idx="127">
                  <c:v>6.6783376481125929</c:v>
                </c:pt>
                <c:pt idx="128">
                  <c:v>5.8649079236826571</c:v>
                </c:pt>
                <c:pt idx="129">
                  <c:v>5.0899545347029793</c:v>
                </c:pt>
                <c:pt idx="130">
                  <c:v>4.3684318905753869</c:v>
                </c:pt>
                <c:pt idx="131">
                  <c:v>3.7108890606599685</c:v>
                </c:pt>
                <c:pt idx="132">
                  <c:v>3.1232447803852406</c:v>
                </c:pt>
                <c:pt idx="133">
                  <c:v>2.6071667571879411</c:v>
                </c:pt>
                <c:pt idx="134">
                  <c:v>2.1608493330630703</c:v>
                </c:pt>
                <c:pt idx="135">
                  <c:v>11.52384194252971</c:v>
                </c:pt>
                <c:pt idx="136">
                  <c:v>10.892759387324176</c:v>
                </c:pt>
                <c:pt idx="137">
                  <c:v>10.194879033839154</c:v>
                </c:pt>
                <c:pt idx="138">
                  <c:v>9.4389568742531242</c:v>
                </c:pt>
                <c:pt idx="139">
                  <c:v>8.6383221720396577</c:v>
                </c:pt>
                <c:pt idx="140">
                  <c:v>7.8102204056089004</c:v>
                </c:pt>
                <c:pt idx="141">
                  <c:v>6.9744718194559026</c:v>
                </c:pt>
                <c:pt idx="142">
                  <c:v>6.1516363100733695</c:v>
                </c:pt>
                <c:pt idx="143">
                  <c:v>5.3610305143447556</c:v>
                </c:pt>
                <c:pt idx="144">
                  <c:v>4.6189918265080525</c:v>
                </c:pt>
                <c:pt idx="145">
                  <c:v>3.9377030364118033</c:v>
                </c:pt>
                <c:pt idx="146">
                  <c:v>3.3247191869658712</c:v>
                </c:pt>
                <c:pt idx="147">
                  <c:v>2.7831513034222577</c:v>
                </c:pt>
                <c:pt idx="148">
                  <c:v>2.3123285108568972</c:v>
                </c:pt>
                <c:pt idx="149">
                  <c:v>1.9087103467351616</c:v>
                </c:pt>
                <c:pt idx="150">
                  <c:v>11.094169587183101</c:v>
                </c:pt>
                <c:pt idx="151">
                  <c:v>10.416110250520802</c:v>
                </c:pt>
                <c:pt idx="152">
                  <c:v>9.6768190558898297</c:v>
                </c:pt>
                <c:pt idx="153">
                  <c:v>8.888255822234882</c:v>
                </c:pt>
                <c:pt idx="154">
                  <c:v>8.0665750989739013</c:v>
                </c:pt>
                <c:pt idx="155">
                  <c:v>7.2309837223197952</c:v>
                </c:pt>
                <c:pt idx="156">
                  <c:v>6.4020262823569949</c:v>
                </c:pt>
                <c:pt idx="157">
                  <c:v>5.5996052962512781</c:v>
                </c:pt>
                <c:pt idx="158">
                  <c:v>4.8411297833285749</c:v>
                </c:pt>
                <c:pt idx="159">
                  <c:v>4.1401434501819043</c:v>
                </c:pt>
                <c:pt idx="160">
                  <c:v>3.5056323722059806</c:v>
                </c:pt>
                <c:pt idx="161">
                  <c:v>2.9420211593086147</c:v>
                </c:pt>
                <c:pt idx="162">
                  <c:v>2.4497116405218229</c:v>
                </c:pt>
                <c:pt idx="163">
                  <c:v>2.025942305053666</c:v>
                </c:pt>
                <c:pt idx="164">
                  <c:v>1.6657500232666673</c:v>
                </c:pt>
                <c:pt idx="165">
                  <c:v>10.60013046314416</c:v>
                </c:pt>
                <c:pt idx="166">
                  <c:v>9.8759179539123814</c:v>
                </c:pt>
                <c:pt idx="167">
                  <c:v>9.0988626421697276</c:v>
                </c:pt>
                <c:pt idx="168">
                  <c:v>8.2841022236973085</c:v>
                </c:pt>
                <c:pt idx="169">
                  <c:v>7.4501902843071397</c:v>
                </c:pt>
                <c:pt idx="170">
                  <c:v>6.6175081608643058</c:v>
                </c:pt>
                <c:pt idx="171">
                  <c:v>5.8063179473758808</c:v>
                </c:pt>
                <c:pt idx="172">
                  <c:v>5.0348394030772763</c:v>
                </c:pt>
                <c:pt idx="173">
                  <c:v>4.3177255880968195</c:v>
                </c:pt>
                <c:pt idx="174">
                  <c:v>3.6651839155048727</c:v>
                </c:pt>
                <c:pt idx="175">
                  <c:v>3.0828008958460162</c:v>
                </c:pt>
                <c:pt idx="176">
                  <c:v>2.5719585308499187</c:v>
                </c:pt>
                <c:pt idx="177">
                  <c:v>2.1306321242543191</c:v>
                </c:pt>
                <c:pt idx="178">
                  <c:v>1.7543438509476841</c:v>
                </c:pt>
                <c:pt idx="179">
                  <c:v>1.437090424074561</c:v>
                </c:pt>
                <c:pt idx="180">
                  <c:v>10.041194644696187</c:v>
                </c:pt>
                <c:pt idx="181">
                  <c:v>9.2746730083234237</c:v>
                </c:pt>
                <c:pt idx="182">
                  <c:v>8.4667571234735401</c:v>
                </c:pt>
                <c:pt idx="183">
                  <c:v>7.6353624961761986</c:v>
                </c:pt>
                <c:pt idx="184">
                  <c:v>6.8006266603092422</c:v>
                </c:pt>
                <c:pt idx="185">
                  <c:v>5.9830109814379249</c:v>
                </c:pt>
                <c:pt idx="186">
                  <c:v>5.2013375835582716</c:v>
                </c:pt>
                <c:pt idx="187">
                  <c:v>4.4711495064407263</c:v>
                </c:pt>
                <c:pt idx="188">
                  <c:v>3.8036770556886084</c:v>
                </c:pt>
                <c:pt idx="189">
                  <c:v>3.2055113790051624</c:v>
                </c:pt>
                <c:pt idx="190">
                  <c:v>2.6789059499487342</c:v>
                </c:pt>
                <c:pt idx="191">
                  <c:v>2.2225100312459962</c:v>
                </c:pt>
                <c:pt idx="192">
                  <c:v>1.832305592457393</c:v>
                </c:pt>
                <c:pt idx="193">
                  <c:v>1.5025529564330569</c:v>
                </c:pt>
                <c:pt idx="194">
                  <c:v>1.2266164474059011</c:v>
                </c:pt>
                <c:pt idx="195">
                  <c:v>9.4202898550724612</c:v>
                </c:pt>
                <c:pt idx="196">
                  <c:v>8.6187845303867388</c:v>
                </c:pt>
                <c:pt idx="197">
                  <c:v>7.7902621722846428</c:v>
                </c:pt>
                <c:pt idx="198">
                  <c:v>6.9545834494288092</c:v>
                </c:pt>
                <c:pt idx="199">
                  <c:v>6.1323014556845381</c:v>
                </c:pt>
                <c:pt idx="200">
                  <c:v>5.3426801696343764</c:v>
                </c:pt>
                <c:pt idx="201">
                  <c:v>4.6019687659346449</c:v>
                </c:pt>
                <c:pt idx="202">
                  <c:v>3.9222421581367484</c:v>
                </c:pt>
                <c:pt idx="203">
                  <c:v>3.3109447545009361</c:v>
                </c:pt>
                <c:pt idx="204">
                  <c:v>2.7710880634394832</c:v>
                </c:pt>
                <c:pt idx="205">
                  <c:v>2.3019214792049163</c:v>
                </c:pt>
                <c:pt idx="206">
                  <c:v>1.8998478579153575</c:v>
                </c:pt>
                <c:pt idx="207">
                  <c:v>1.5593794011995707</c:v>
                </c:pt>
                <c:pt idx="208">
                  <c:v>1.2739920129910025</c:v>
                </c:pt>
                <c:pt idx="209">
                  <c:v>1.0368053671498028</c:v>
                </c:pt>
                <c:pt idx="210">
                  <c:v>8.7443946188340789</c:v>
                </c:pt>
                <c:pt idx="211">
                  <c:v>7.9187817258883229</c:v>
                </c:pt>
                <c:pt idx="212">
                  <c:v>7.0828603859250832</c:v>
                </c:pt>
                <c:pt idx="213">
                  <c:v>6.257207320130358</c:v>
                </c:pt>
                <c:pt idx="214">
                  <c:v>5.4614080192549626</c:v>
                </c:pt>
                <c:pt idx="215">
                  <c:v>4.7122679913627294</c:v>
                </c:pt>
                <c:pt idx="216">
                  <c:v>4.0225523203255422</c:v>
                </c:pt>
                <c:pt idx="217">
                  <c:v>3.4004200927141537</c:v>
                </c:pt>
                <c:pt idx="218">
                  <c:v>2.8495307629882891</c:v>
                </c:pt>
                <c:pt idx="219">
                  <c:v>2.3696567407990226</c:v>
                </c:pt>
                <c:pt idx="220">
                  <c:v>1.9575758294372341</c:v>
                </c:pt>
                <c:pt idx="221">
                  <c:v>1.6080319225435848</c:v>
                </c:pt>
                <c:pt idx="222">
                  <c:v>1.3146113652489879</c:v>
                </c:pt>
                <c:pt idx="223">
                  <c:v>1.0704521395133142</c:v>
                </c:pt>
                <c:pt idx="224">
                  <c:v>0.86876127650614909</c:v>
                </c:pt>
                <c:pt idx="225">
                  <c:v>8.0246913580246897</c:v>
                </c:pt>
                <c:pt idx="226">
                  <c:v>7.1889400921658977</c:v>
                </c:pt>
                <c:pt idx="227">
                  <c:v>6.3608562691131487</c:v>
                </c:pt>
                <c:pt idx="228">
                  <c:v>5.5602584094453107</c:v>
                </c:pt>
                <c:pt idx="229">
                  <c:v>4.8043886242240506</c:v>
                </c:pt>
                <c:pt idx="230">
                  <c:v>4.1065717899412855</c:v>
                </c:pt>
                <c:pt idx="231">
                  <c:v>3.4755592107410234</c:v>
                </c:pt>
                <c:pt idx="232">
                  <c:v>2.9155565614121866</c:v>
                </c:pt>
                <c:pt idx="233">
                  <c:v>2.4267842732775669</c:v>
                </c:pt>
                <c:pt idx="234">
                  <c:v>2.0063470377961976</c:v>
                </c:pt>
                <c:pt idx="235">
                  <c:v>1.6491957503497627</c:v>
                </c:pt>
                <c:pt idx="236">
                  <c:v>1.3490205872072305</c:v>
                </c:pt>
                <c:pt idx="237">
                  <c:v>1.0989838272045407</c:v>
                </c:pt>
                <c:pt idx="238">
                  <c:v>0.89226147416016199</c:v>
                </c:pt>
                <c:pt idx="239">
                  <c:v>0.72240348328728088</c:v>
                </c:pt>
              </c:numCache>
            </c:numRef>
          </c:xVal>
          <c:yVal>
            <c:numRef>
              <c:f>'Modifier equation'!$Y$21:$Y$260</c:f>
              <c:numCache>
                <c:formatCode>General</c:formatCode>
                <c:ptCount val="240"/>
                <c:pt idx="0">
                  <c:v>13.642534974905701</c:v>
                </c:pt>
                <c:pt idx="1">
                  <c:v>13.339109898102551</c:v>
                </c:pt>
                <c:pt idx="2">
                  <c:v>12.978295333080593</c:v>
                </c:pt>
                <c:pt idx="3">
                  <c:v>12.55382882795757</c:v>
                </c:pt>
                <c:pt idx="4">
                  <c:v>12.060756821413394</c:v>
                </c:pt>
                <c:pt idx="5">
                  <c:v>11.496335282824406</c:v>
                </c:pt>
                <c:pt idx="6">
                  <c:v>10.860991887454349</c:v>
                </c:pt>
                <c:pt idx="7">
                  <c:v>10.159184464371888</c:v>
                </c:pt>
                <c:pt idx="8">
                  <c:v>9.3999368804957459</c:v>
                </c:pt>
                <c:pt idx="9">
                  <c:v>8.5968307143744003</c:v>
                </c:pt>
                <c:pt idx="10">
                  <c:v>7.767307516509522</c:v>
                </c:pt>
                <c:pt idx="11">
                  <c:v>6.9312919469108882</c:v>
                </c:pt>
                <c:pt idx="12">
                  <c:v>6.1093370876575346</c:v>
                </c:pt>
                <c:pt idx="13">
                  <c:v>5.3206440702835858</c:v>
                </c:pt>
                <c:pt idx="14">
                  <c:v>4.5813497517105866</c:v>
                </c:pt>
                <c:pt idx="15">
                  <c:v>13.232929979894314</c:v>
                </c:pt>
                <c:pt idx="16">
                  <c:v>12.853379869743186</c:v>
                </c:pt>
                <c:pt idx="17">
                  <c:v>12.408500345690975</c:v>
                </c:pt>
                <c:pt idx="18">
                  <c:v>11.893912156352844</c:v>
                </c:pt>
                <c:pt idx="19">
                  <c:v>11.307738512811254</c:v>
                </c:pt>
                <c:pt idx="20">
                  <c:v>10.651556033938419</c:v>
                </c:pt>
                <c:pt idx="21">
                  <c:v>9.9311792525133029</c:v>
                </c:pt>
                <c:pt idx="22">
                  <c:v>9.1570520215257627</c:v>
                </c:pt>
                <c:pt idx="23">
                  <c:v>8.3440383846589388</c:v>
                </c:pt>
                <c:pt idx="24">
                  <c:v>7.5105079325782995</c:v>
                </c:pt>
                <c:pt idx="25">
                  <c:v>6.6767835752360494</c:v>
                </c:pt>
                <c:pt idx="26">
                  <c:v>5.863207024790027</c:v>
                </c:pt>
                <c:pt idx="27">
                  <c:v>5.088200509352931</c:v>
                </c:pt>
                <c:pt idx="28">
                  <c:v>4.3667044886248654</c:v>
                </c:pt>
                <c:pt idx="29">
                  <c:v>3.7092498114029624</c:v>
                </c:pt>
                <c:pt idx="30">
                  <c:v>13.134369261906334</c:v>
                </c:pt>
                <c:pt idx="31">
                  <c:v>12.737455365908522</c:v>
                </c:pt>
                <c:pt idx="32">
                  <c:v>12.273819703239438</c:v>
                </c:pt>
                <c:pt idx="33">
                  <c:v>11.739673447005174</c:v>
                </c:pt>
                <c:pt idx="34">
                  <c:v>11.133995840238855</c:v>
                </c:pt>
                <c:pt idx="35">
                  <c:v>10.459460369425075</c:v>
                </c:pt>
                <c:pt idx="36">
                  <c:v>9.7231345235915629</c:v>
                </c:pt>
                <c:pt idx="37">
                  <c:v>8.9367243192263821</c:v>
                </c:pt>
                <c:pt idx="38">
                  <c:v>8.1161757344904188</c:v>
                </c:pt>
                <c:pt idx="39">
                  <c:v>7.2805701331747699</c:v>
                </c:pt>
                <c:pt idx="40">
                  <c:v>6.4504347929267771</c:v>
                </c:pt>
                <c:pt idx="41">
                  <c:v>5.6457672300280048</c:v>
                </c:pt>
                <c:pt idx="42">
                  <c:v>4.8841655483655808</c:v>
                </c:pt>
                <c:pt idx="43">
                  <c:v>4.1794219244388389</c:v>
                </c:pt>
                <c:pt idx="44">
                  <c:v>3.5407895790574413</c:v>
                </c:pt>
                <c:pt idx="45">
                  <c:v>13.013228326988596</c:v>
                </c:pt>
                <c:pt idx="46">
                  <c:v>12.595474292303045</c:v>
                </c:pt>
                <c:pt idx="47">
                  <c:v>12.109544610582205</c:v>
                </c:pt>
                <c:pt idx="48">
                  <c:v>11.552432799706111</c:v>
                </c:pt>
                <c:pt idx="49">
                  <c:v>10.924208750506056</c:v>
                </c:pt>
                <c:pt idx="50">
                  <c:v>10.228896465648885</c:v>
                </c:pt>
                <c:pt idx="51">
                  <c:v>9.4750523594472131</c:v>
                </c:pt>
                <c:pt idx="52">
                  <c:v>8.6758195828513749</c:v>
                </c:pt>
                <c:pt idx="53">
                  <c:v>7.8483017304875657</c:v>
                </c:pt>
                <c:pt idx="54">
                  <c:v>7.0122480845271493</c:v>
                </c:pt>
                <c:pt idx="55">
                  <c:v>6.188233063161003</c:v>
                </c:pt>
                <c:pt idx="56">
                  <c:v>5.3956709212078486</c:v>
                </c:pt>
                <c:pt idx="57">
                  <c:v>4.6510611599029001</c:v>
                </c:pt>
                <c:pt idx="58">
                  <c:v>3.9667842789090444</c:v>
                </c:pt>
                <c:pt idx="59">
                  <c:v>3.3505978425413661</c:v>
                </c:pt>
                <c:pt idx="60">
                  <c:v>12.864930705515556</c:v>
                </c:pt>
                <c:pt idx="61">
                  <c:v>12.422413457005977</c:v>
                </c:pt>
                <c:pt idx="62">
                  <c:v>11.910312122197995</c:v>
                </c:pt>
                <c:pt idx="63">
                  <c:v>11.326650112631885</c:v>
                </c:pt>
                <c:pt idx="64">
                  <c:v>10.672873106093911</c:v>
                </c:pt>
                <c:pt idx="65">
                  <c:v>9.9546426076182453</c:v>
                </c:pt>
                <c:pt idx="66">
                  <c:v>9.1822442350666584</c:v>
                </c:pt>
                <c:pt idx="67">
                  <c:v>8.3704013773757264</c:v>
                </c:pt>
                <c:pt idx="68">
                  <c:v>7.5373844710702835</c:v>
                </c:pt>
                <c:pt idx="69">
                  <c:v>6.7034773351597199</c:v>
                </c:pt>
                <c:pt idx="70">
                  <c:v>5.8890501078619293</c:v>
                </c:pt>
                <c:pt idx="71">
                  <c:v>5.1126148801285041</c:v>
                </c:pt>
                <c:pt idx="72">
                  <c:v>4.3892458629014648</c:v>
                </c:pt>
                <c:pt idx="73">
                  <c:v>3.7296280706087441</c:v>
                </c:pt>
                <c:pt idx="74">
                  <c:v>3.1398125606740517</c:v>
                </c:pt>
                <c:pt idx="75">
                  <c:v>12.684278321998246</c:v>
                </c:pt>
                <c:pt idx="76">
                  <c:v>12.212700732604933</c:v>
                </c:pt>
                <c:pt idx="77">
                  <c:v>11.670348737359879</c:v>
                </c:pt>
                <c:pt idx="78">
                  <c:v>11.056585905751573</c:v>
                </c:pt>
                <c:pt idx="79">
                  <c:v>10.374566513755282</c:v>
                </c:pt>
                <c:pt idx="80">
                  <c:v>9.6318939442535836</c:v>
                </c:pt>
                <c:pt idx="81">
                  <c:v>8.8407984232131547</c:v>
                </c:pt>
                <c:pt idx="82">
                  <c:v>8.0176565491932319</c:v>
                </c:pt>
                <c:pt idx="83">
                  <c:v>7.1818090046670671</c:v>
                </c:pt>
                <c:pt idx="84">
                  <c:v>6.353820045156291</c:v>
                </c:pt>
                <c:pt idx="85">
                  <c:v>5.5534938964786598</c:v>
                </c:pt>
                <c:pt idx="86">
                  <c:v>4.798042993874656</c:v>
                </c:pt>
                <c:pt idx="87">
                  <c:v>4.1007528124061006</c:v>
                </c:pt>
                <c:pt idx="88">
                  <c:v>3.4703321101676572</c:v>
                </c:pt>
                <c:pt idx="89">
                  <c:v>2.910946692937523</c:v>
                </c:pt>
                <c:pt idx="90">
                  <c:v>12.465524670211666</c:v>
                </c:pt>
                <c:pt idx="91">
                  <c:v>11.960368991010185</c:v>
                </c:pt>
                <c:pt idx="92">
                  <c:v>11.383723337637884</c:v>
                </c:pt>
                <c:pt idx="93">
                  <c:v>10.736664406356564</c:v>
                </c:pt>
                <c:pt idx="94">
                  <c:v>10.024420422868936</c:v>
                </c:pt>
                <c:pt idx="95">
                  <c:v>9.2568264676773246</c:v>
                </c:pt>
                <c:pt idx="96">
                  <c:v>8.4482025138350121</c:v>
                </c:pt>
                <c:pt idx="97">
                  <c:v>7.6165312061778501</c:v>
                </c:pt>
                <c:pt idx="98">
                  <c:v>6.7819784062755915</c:v>
                </c:pt>
                <c:pt idx="99">
                  <c:v>5.9649892850951174</c:v>
                </c:pt>
                <c:pt idx="100">
                  <c:v>5.1843284494738873</c:v>
                </c:pt>
                <c:pt idx="101">
                  <c:v>4.4554511513291084</c:v>
                </c:pt>
                <c:pt idx="102">
                  <c:v>3.7894850458576577</c:v>
                </c:pt>
                <c:pt idx="103">
                  <c:v>3.1929192054622439</c:v>
                </c:pt>
                <c:pt idx="104">
                  <c:v>2.6679176223834595</c:v>
                </c:pt>
                <c:pt idx="105">
                  <c:v>12.20254444605739</c:v>
                </c:pt>
                <c:pt idx="106">
                  <c:v>11.65933394670202</c:v>
                </c:pt>
                <c:pt idx="107">
                  <c:v>11.04474671794509</c:v>
                </c:pt>
                <c:pt idx="108">
                  <c:v>10.361994440188328</c:v>
                </c:pt>
                <c:pt idx="109">
                  <c:v>9.6187430453110476</c:v>
                </c:pt>
                <c:pt idx="110">
                  <c:v>8.827282254785219</c:v>
                </c:pt>
                <c:pt idx="111">
                  <c:v>8.0040353743297867</c:v>
                </c:pt>
                <c:pt idx="112">
                  <c:v>7.1683681057064303</c:v>
                </c:pt>
                <c:pt idx="113">
                  <c:v>6.3408426166261416</c:v>
                </c:pt>
                <c:pt idx="114">
                  <c:v>5.541233809152752</c:v>
                </c:pt>
                <c:pt idx="115">
                  <c:v>4.7867028315182063</c:v>
                </c:pt>
                <c:pt idx="116">
                  <c:v>4.0904709245184057</c:v>
                </c:pt>
                <c:pt idx="117">
                  <c:v>3.4611797720350603</c:v>
                </c:pt>
                <c:pt idx="118">
                  <c:v>2.9029339479588478</c:v>
                </c:pt>
                <c:pt idx="119">
                  <c:v>2.4158710124097285</c:v>
                </c:pt>
                <c:pt idx="120">
                  <c:v>11.889133482196787</c:v>
                </c:pt>
                <c:pt idx="121">
                  <c:v>11.303825935107946</c:v>
                </c:pt>
                <c:pt idx="122">
                  <c:v>10.648535516687842</c:v>
                </c:pt>
                <c:pt idx="123">
                  <c:v>9.9290438036644968</c:v>
                </c:pt>
                <c:pt idx="124">
                  <c:v>9.1557576826750253</c:v>
                </c:pt>
                <c:pt idx="125">
                  <c:v>8.3435046966488393</c:v>
                </c:pt>
                <c:pt idx="126">
                  <c:v>7.5106235451261485</c:v>
                </c:pt>
                <c:pt idx="127">
                  <c:v>6.6774163896751944</c:v>
                </c:pt>
                <c:pt idx="128">
                  <c:v>5.8642170030495686</c:v>
                </c:pt>
                <c:pt idx="129">
                  <c:v>5.0894525814574081</c:v>
                </c:pt>
                <c:pt idx="130">
                  <c:v>4.3680791422654845</c:v>
                </c:pt>
                <c:pt idx="131">
                  <c:v>3.7106498339316709</c:v>
                </c:pt>
                <c:pt idx="132">
                  <c:v>3.1230888886465169</c:v>
                </c:pt>
                <c:pt idx="133">
                  <c:v>2.6070699463299252</c:v>
                </c:pt>
                <c:pt idx="134">
                  <c:v>2.1607929799132108</c:v>
                </c:pt>
                <c:pt idx="135">
                  <c:v>11.519468689208125</c:v>
                </c:pt>
                <c:pt idx="136">
                  <c:v>10.888991164607521</c:v>
                </c:pt>
                <c:pt idx="137">
                  <c:v>10.191730591233904</c:v>
                </c:pt>
                <c:pt idx="138">
                  <c:v>9.4364213460012394</c:v>
                </c:pt>
                <c:pt idx="139">
                  <c:v>8.6363695640021785</c:v>
                </c:pt>
                <c:pt idx="140">
                  <c:v>7.8087990087619836</c:v>
                </c:pt>
                <c:pt idx="141">
                  <c:v>6.9735125999908032</c:v>
                </c:pt>
                <c:pt idx="142">
                  <c:v>6.1510595510674433</c:v>
                </c:pt>
                <c:pt idx="143">
                  <c:v>5.3607533911734579</c:v>
                </c:pt>
                <c:pt idx="144">
                  <c:v>4.6189354373018388</c:v>
                </c:pt>
                <c:pt idx="145">
                  <c:v>3.9377977229609575</c:v>
                </c:pt>
                <c:pt idx="146">
                  <c:v>3.3249075916446711</c:v>
                </c:pt>
                <c:pt idx="147">
                  <c:v>2.7833892370318383</c:v>
                </c:pt>
                <c:pt idx="148">
                  <c:v>2.3125841383283796</c:v>
                </c:pt>
                <c:pt idx="149">
                  <c:v>1.9089623594749625</c:v>
                </c:pt>
                <c:pt idx="150">
                  <c:v>11.088741271908807</c:v>
                </c:pt>
                <c:pt idx="151">
                  <c:v>10.411647119447293</c:v>
                </c:pt>
                <c:pt idx="152">
                  <c:v>9.6733143773427859</c:v>
                </c:pt>
                <c:pt idx="153">
                  <c:v>8.8856654953570224</c:v>
                </c:pt>
                <c:pt idx="154">
                  <c:v>8.064818917353989</c:v>
                </c:pt>
                <c:pt idx="155">
                  <c:v>7.2299516431336848</c:v>
                </c:pt>
                <c:pt idx="156">
                  <c:v>6.4015888096140499</c:v>
                </c:pt>
                <c:pt idx="157">
                  <c:v>5.5996259707320375</c:v>
                </c:pt>
                <c:pt idx="158">
                  <c:v>4.8414772928037229</c:v>
                </c:pt>
                <c:pt idx="159">
                  <c:v>4.1407012127283718</c:v>
                </c:pt>
                <c:pt idx="160">
                  <c:v>3.5063043907690918</c:v>
                </c:pt>
                <c:pt idx="161">
                  <c:v>2.9427340463498215</c:v>
                </c:pt>
                <c:pt idx="162">
                  <c:v>2.4504135518020616</c:v>
                </c:pt>
                <c:pt idx="163">
                  <c:v>2.0265999087665945</c:v>
                </c:pt>
                <c:pt idx="164">
                  <c:v>1.6663446071680899</c:v>
                </c:pt>
                <c:pt idx="165">
                  <c:v>10.593942893791903</c:v>
                </c:pt>
                <c:pt idx="166">
                  <c:v>9.8711278134377629</c:v>
                </c:pt>
                <c:pt idx="167">
                  <c:v>9.0954131163184364</c:v>
                </c:pt>
                <c:pt idx="168">
                  <c:v>8.2818817827993954</c:v>
                </c:pt>
                <c:pt idx="169">
                  <c:v>7.4490405705210749</c:v>
                </c:pt>
                <c:pt idx="170">
                  <c:v>6.6172385264830638</c:v>
                </c:pt>
                <c:pt idx="171">
                  <c:v>5.8067239381906584</c:v>
                </c:pt>
                <c:pt idx="172">
                  <c:v>5.0357214823204091</c:v>
                </c:pt>
                <c:pt idx="173">
                  <c:v>4.3189046270708351</c:v>
                </c:pt>
                <c:pt idx="174">
                  <c:v>3.6665112523410373</c:v>
                </c:pt>
                <c:pt idx="175">
                  <c:v>3.0841624501532485</c:v>
                </c:pt>
                <c:pt idx="176">
                  <c:v>2.5732738774992088</c:v>
                </c:pt>
                <c:pt idx="177">
                  <c:v>2.1318501861699422</c:v>
                </c:pt>
                <c:pt idx="178">
                  <c:v>1.7554369579438849</c:v>
                </c:pt>
                <c:pt idx="179">
                  <c:v>1.4380481331675974</c:v>
                </c:pt>
                <c:pt idx="180">
                  <c:v>10.034732561074762</c:v>
                </c:pt>
                <c:pt idx="181">
                  <c:v>9.2700935182636393</c:v>
                </c:pt>
                <c:pt idx="182">
                  <c:v>8.4639137259229109</c:v>
                </c:pt>
                <c:pt idx="183">
                  <c:v>7.634039617647864</c:v>
                </c:pt>
                <c:pt idx="184">
                  <c:v>6.8005588153012075</c:v>
                </c:pt>
                <c:pt idx="185">
                  <c:v>5.9839084756322212</c:v>
                </c:pt>
                <c:pt idx="186">
                  <c:v>5.2029136176184281</c:v>
                </c:pt>
                <c:pt idx="187">
                  <c:v>4.4731435001807087</c:v>
                </c:pt>
                <c:pt idx="188">
                  <c:v>3.8058705943786122</c:v>
                </c:pt>
                <c:pt idx="189">
                  <c:v>3.2077355705617436</c:v>
                </c:pt>
                <c:pt idx="190">
                  <c:v>2.6810411592900611</c:v>
                </c:pt>
                <c:pt idx="191">
                  <c:v>2.2244802562811814</c:v>
                </c:pt>
                <c:pt idx="192">
                  <c:v>1.8340700451671579</c:v>
                </c:pt>
                <c:pt idx="193">
                  <c:v>1.5040969962937638</c:v>
                </c:pt>
                <c:pt idx="194">
                  <c:v>1.2279432906762069</c:v>
                </c:pt>
                <c:pt idx="195">
                  <c:v>9.4142491173576843</c:v>
                </c:pt>
                <c:pt idx="196">
                  <c:v>8.6151241766219151</c:v>
                </c:pt>
                <c:pt idx="197">
                  <c:v>7.7886983235571261</c:v>
                </c:pt>
                <c:pt idx="198">
                  <c:v>6.9547590029973563</c:v>
                </c:pt>
                <c:pt idx="199">
                  <c:v>6.1338204679295609</c:v>
                </c:pt>
                <c:pt idx="200">
                  <c:v>5.3451454295857941</c:v>
                </c:pt>
                <c:pt idx="201">
                  <c:v>4.60501523888873</c:v>
                </c:pt>
                <c:pt idx="202">
                  <c:v>3.9255608333742331</c:v>
                </c:pt>
                <c:pt idx="203">
                  <c:v>3.3142946432276168</c:v>
                </c:pt>
                <c:pt idx="204">
                  <c:v>2.7742972455329968</c:v>
                </c:pt>
                <c:pt idx="205">
                  <c:v>2.3048801403283568</c:v>
                </c:pt>
                <c:pt idx="206">
                  <c:v>1.9024968943375447</c:v>
                </c:pt>
                <c:pt idx="207">
                  <c:v>1.5616977205282836</c:v>
                </c:pt>
                <c:pt idx="208">
                  <c:v>1.2759846870239351</c:v>
                </c:pt>
                <c:pt idx="209">
                  <c:v>1.0384937789298097</c:v>
                </c:pt>
                <c:pt idx="210">
                  <c:v>8.7396799417625104</c:v>
                </c:pt>
                <c:pt idx="211">
                  <c:v>7.916894531434421</c:v>
                </c:pt>
                <c:pt idx="212">
                  <c:v>7.0833311762569409</c:v>
                </c:pt>
                <c:pt idx="213">
                  <c:v>6.2595080654299649</c:v>
                </c:pt>
                <c:pt idx="214">
                  <c:v>5.4650027269210817</c:v>
                </c:pt>
                <c:pt idx="215">
                  <c:v>4.7166590206950811</c:v>
                </c:pt>
                <c:pt idx="216">
                  <c:v>4.0273145564886974</c:v>
                </c:pt>
                <c:pt idx="217">
                  <c:v>3.4052192750677364</c:v>
                </c:pt>
                <c:pt idx="218">
                  <c:v>2.8541266393818181</c:v>
                </c:pt>
                <c:pt idx="219">
                  <c:v>2.3738947482785124</c:v>
                </c:pt>
                <c:pt idx="220">
                  <c:v>1.9613721257278509</c:v>
                </c:pt>
                <c:pt idx="221">
                  <c:v>1.6113561519094695</c:v>
                </c:pt>
                <c:pt idx="222">
                  <c:v>1.317470281467235</c:v>
                </c:pt>
                <c:pt idx="223">
                  <c:v>1.0728758123747453</c:v>
                </c:pt>
                <c:pt idx="224">
                  <c:v>0.87079248268875731</c:v>
                </c:pt>
                <c:pt idx="225">
                  <c:v>8.0223806920896568</c:v>
                </c:pt>
                <c:pt idx="226">
                  <c:v>7.1897711456476356</c:v>
                </c:pt>
                <c:pt idx="227">
                  <c:v>6.3641369892357895</c:v>
                </c:pt>
                <c:pt idx="228">
                  <c:v>5.5652790705471595</c:v>
                </c:pt>
                <c:pt idx="229">
                  <c:v>4.8104843643503612</c:v>
                </c:pt>
                <c:pt idx="230">
                  <c:v>4.113170055371671</c:v>
                </c:pt>
                <c:pt idx="231">
                  <c:v>3.4822064636587831</c:v>
                </c:pt>
                <c:pt idx="232">
                  <c:v>2.9219245048846196</c:v>
                </c:pt>
                <c:pt idx="233">
                  <c:v>2.432660151595853</c:v>
                </c:pt>
                <c:pt idx="234">
                  <c:v>2.0116143649533602</c:v>
                </c:pt>
                <c:pt idx="235">
                  <c:v>1.6538114380625131</c:v>
                </c:pt>
                <c:pt idx="236">
                  <c:v>1.3529928462385341</c:v>
                </c:pt>
                <c:pt idx="237">
                  <c:v>1.1023533439207893</c:v>
                </c:pt>
                <c:pt idx="238">
                  <c:v>0.89508680815309216</c:v>
                </c:pt>
                <c:pt idx="239">
                  <c:v>0.72475060437141126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70-43FD-ADBF-68AAEFF8C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equation'!$AO$20:$AO$34</c:f>
              <c:numCache>
                <c:formatCode>General</c:formatCode>
                <c:ptCount val="15"/>
                <c:pt idx="0">
                  <c:v>13.642534974905701</c:v>
                </c:pt>
                <c:pt idx="1">
                  <c:v>13.339109898102551</c:v>
                </c:pt>
                <c:pt idx="2">
                  <c:v>12.978295333080593</c:v>
                </c:pt>
                <c:pt idx="3">
                  <c:v>12.55382882795757</c:v>
                </c:pt>
                <c:pt idx="4">
                  <c:v>12.060756821413394</c:v>
                </c:pt>
                <c:pt idx="5">
                  <c:v>11.496335282824406</c:v>
                </c:pt>
                <c:pt idx="6">
                  <c:v>10.860991887454349</c:v>
                </c:pt>
                <c:pt idx="7">
                  <c:v>10.159184464371888</c:v>
                </c:pt>
                <c:pt idx="8">
                  <c:v>9.3999368804957459</c:v>
                </c:pt>
                <c:pt idx="9">
                  <c:v>8.5968307143744003</c:v>
                </c:pt>
                <c:pt idx="10">
                  <c:v>7.767307516509522</c:v>
                </c:pt>
                <c:pt idx="11">
                  <c:v>6.9312919469108882</c:v>
                </c:pt>
                <c:pt idx="12">
                  <c:v>6.1093370876575346</c:v>
                </c:pt>
                <c:pt idx="13">
                  <c:v>5.3206440702835858</c:v>
                </c:pt>
                <c:pt idx="14">
                  <c:v>4.5813497517105866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D5-410B-8834-78BEBFC530EF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equation'!$AP$20:$AP$34</c:f>
              <c:numCache>
                <c:formatCode>General</c:formatCode>
                <c:ptCount val="15"/>
                <c:pt idx="0">
                  <c:v>13.232929979894314</c:v>
                </c:pt>
                <c:pt idx="1">
                  <c:v>12.853379869743186</c:v>
                </c:pt>
                <c:pt idx="2">
                  <c:v>12.408500345690975</c:v>
                </c:pt>
                <c:pt idx="3">
                  <c:v>11.893912156352844</c:v>
                </c:pt>
                <c:pt idx="4">
                  <c:v>11.307738512811254</c:v>
                </c:pt>
                <c:pt idx="5">
                  <c:v>10.651556033938419</c:v>
                </c:pt>
                <c:pt idx="6">
                  <c:v>9.9311792525133029</c:v>
                </c:pt>
                <c:pt idx="7">
                  <c:v>9.1570520215257627</c:v>
                </c:pt>
                <c:pt idx="8">
                  <c:v>8.3440383846589388</c:v>
                </c:pt>
                <c:pt idx="9">
                  <c:v>7.5105079325782995</c:v>
                </c:pt>
                <c:pt idx="10">
                  <c:v>6.6767835752360494</c:v>
                </c:pt>
                <c:pt idx="11">
                  <c:v>5.863207024790027</c:v>
                </c:pt>
                <c:pt idx="12">
                  <c:v>5.088200509352931</c:v>
                </c:pt>
                <c:pt idx="13">
                  <c:v>4.3667044886248654</c:v>
                </c:pt>
                <c:pt idx="14">
                  <c:v>3.7092498114029624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D5-410B-8834-78BEBFC530EF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equation'!$AQ$20:$AQ$34</c:f>
              <c:numCache>
                <c:formatCode>General</c:formatCode>
                <c:ptCount val="15"/>
                <c:pt idx="0">
                  <c:v>13.134369261906334</c:v>
                </c:pt>
                <c:pt idx="1">
                  <c:v>12.737455365908522</c:v>
                </c:pt>
                <c:pt idx="2">
                  <c:v>12.273819703239438</c:v>
                </c:pt>
                <c:pt idx="3">
                  <c:v>11.739673447005174</c:v>
                </c:pt>
                <c:pt idx="4">
                  <c:v>11.133995840238855</c:v>
                </c:pt>
                <c:pt idx="5">
                  <c:v>10.459460369425075</c:v>
                </c:pt>
                <c:pt idx="6">
                  <c:v>9.7231345235915629</c:v>
                </c:pt>
                <c:pt idx="7">
                  <c:v>8.9367243192263821</c:v>
                </c:pt>
                <c:pt idx="8">
                  <c:v>8.1161757344904188</c:v>
                </c:pt>
                <c:pt idx="9">
                  <c:v>7.2805701331747699</c:v>
                </c:pt>
                <c:pt idx="10">
                  <c:v>6.4504347929267771</c:v>
                </c:pt>
                <c:pt idx="11">
                  <c:v>5.6457672300280048</c:v>
                </c:pt>
                <c:pt idx="12">
                  <c:v>4.8841655483655808</c:v>
                </c:pt>
                <c:pt idx="13">
                  <c:v>4.1794219244388389</c:v>
                </c:pt>
                <c:pt idx="14">
                  <c:v>3.5407895790574413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D5-410B-8834-78BEBFC530EF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equation'!$AR$20:$AR$34</c:f>
              <c:numCache>
                <c:formatCode>General</c:formatCode>
                <c:ptCount val="15"/>
                <c:pt idx="0">
                  <c:v>13.013228326988596</c:v>
                </c:pt>
                <c:pt idx="1">
                  <c:v>12.595474292303045</c:v>
                </c:pt>
                <c:pt idx="2">
                  <c:v>12.109544610582205</c:v>
                </c:pt>
                <c:pt idx="3">
                  <c:v>11.552432799706111</c:v>
                </c:pt>
                <c:pt idx="4">
                  <c:v>10.924208750506056</c:v>
                </c:pt>
                <c:pt idx="5">
                  <c:v>10.228896465648885</c:v>
                </c:pt>
                <c:pt idx="6">
                  <c:v>9.4750523594472131</c:v>
                </c:pt>
                <c:pt idx="7">
                  <c:v>8.6758195828513749</c:v>
                </c:pt>
                <c:pt idx="8">
                  <c:v>7.8483017304875657</c:v>
                </c:pt>
                <c:pt idx="9">
                  <c:v>7.0122480845271493</c:v>
                </c:pt>
                <c:pt idx="10">
                  <c:v>6.188233063161003</c:v>
                </c:pt>
                <c:pt idx="11">
                  <c:v>5.3956709212078486</c:v>
                </c:pt>
                <c:pt idx="12">
                  <c:v>4.6510611599029001</c:v>
                </c:pt>
                <c:pt idx="13">
                  <c:v>3.9667842789090444</c:v>
                </c:pt>
                <c:pt idx="14">
                  <c:v>3.3505978425413661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6D5-410B-8834-78BEBFC530EF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equation'!$AS$20:$AS$34</c:f>
              <c:numCache>
                <c:formatCode>General</c:formatCode>
                <c:ptCount val="15"/>
                <c:pt idx="0">
                  <c:v>12.864930705515556</c:v>
                </c:pt>
                <c:pt idx="1">
                  <c:v>12.422413457005977</c:v>
                </c:pt>
                <c:pt idx="2">
                  <c:v>11.910312122197995</c:v>
                </c:pt>
                <c:pt idx="3">
                  <c:v>11.326650112631885</c:v>
                </c:pt>
                <c:pt idx="4">
                  <c:v>10.672873106093911</c:v>
                </c:pt>
                <c:pt idx="5">
                  <c:v>9.9546426076182453</c:v>
                </c:pt>
                <c:pt idx="6">
                  <c:v>9.1822442350666584</c:v>
                </c:pt>
                <c:pt idx="7">
                  <c:v>8.3704013773757264</c:v>
                </c:pt>
                <c:pt idx="8">
                  <c:v>7.5373844710702835</c:v>
                </c:pt>
                <c:pt idx="9">
                  <c:v>6.7034773351597199</c:v>
                </c:pt>
                <c:pt idx="10">
                  <c:v>5.8890501078619293</c:v>
                </c:pt>
                <c:pt idx="11">
                  <c:v>5.1126148801285041</c:v>
                </c:pt>
                <c:pt idx="12">
                  <c:v>4.3892458629014648</c:v>
                </c:pt>
                <c:pt idx="13">
                  <c:v>3.7296280706087441</c:v>
                </c:pt>
                <c:pt idx="14">
                  <c:v>3.1398125606740517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6D5-410B-8834-78BEBFC530EF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equation'!$AT$20:$AT$34</c:f>
              <c:numCache>
                <c:formatCode>General</c:formatCode>
                <c:ptCount val="15"/>
                <c:pt idx="0">
                  <c:v>12.684278321998246</c:v>
                </c:pt>
                <c:pt idx="1">
                  <c:v>12.212700732604933</c:v>
                </c:pt>
                <c:pt idx="2">
                  <c:v>11.670348737359879</c:v>
                </c:pt>
                <c:pt idx="3">
                  <c:v>11.056585905751573</c:v>
                </c:pt>
                <c:pt idx="4">
                  <c:v>10.374566513755282</c:v>
                </c:pt>
                <c:pt idx="5">
                  <c:v>9.6318939442535836</c:v>
                </c:pt>
                <c:pt idx="6">
                  <c:v>8.8407984232131547</c:v>
                </c:pt>
                <c:pt idx="7">
                  <c:v>8.0176565491932319</c:v>
                </c:pt>
                <c:pt idx="8">
                  <c:v>7.1818090046670671</c:v>
                </c:pt>
                <c:pt idx="9">
                  <c:v>6.353820045156291</c:v>
                </c:pt>
                <c:pt idx="10">
                  <c:v>5.5534938964786598</c:v>
                </c:pt>
                <c:pt idx="11">
                  <c:v>4.798042993874656</c:v>
                </c:pt>
                <c:pt idx="12">
                  <c:v>4.1007528124061006</c:v>
                </c:pt>
                <c:pt idx="13">
                  <c:v>3.4703321101676572</c:v>
                </c:pt>
                <c:pt idx="14">
                  <c:v>2.910946692937523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6D5-410B-8834-78BEBFC530EF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equation'!$AU$20:$AU$34</c:f>
              <c:numCache>
                <c:formatCode>General</c:formatCode>
                <c:ptCount val="15"/>
                <c:pt idx="0">
                  <c:v>12.465524670211666</c:v>
                </c:pt>
                <c:pt idx="1">
                  <c:v>11.960368991010185</c:v>
                </c:pt>
                <c:pt idx="2">
                  <c:v>11.383723337637884</c:v>
                </c:pt>
                <c:pt idx="3">
                  <c:v>10.736664406356564</c:v>
                </c:pt>
                <c:pt idx="4">
                  <c:v>10.024420422868936</c:v>
                </c:pt>
                <c:pt idx="5">
                  <c:v>9.2568264676773246</c:v>
                </c:pt>
                <c:pt idx="6">
                  <c:v>8.4482025138350121</c:v>
                </c:pt>
                <c:pt idx="7">
                  <c:v>7.6165312061778501</c:v>
                </c:pt>
                <c:pt idx="8">
                  <c:v>6.7819784062755915</c:v>
                </c:pt>
                <c:pt idx="9">
                  <c:v>5.9649892850951174</c:v>
                </c:pt>
                <c:pt idx="10">
                  <c:v>5.1843284494738873</c:v>
                </c:pt>
                <c:pt idx="11">
                  <c:v>4.4554511513291084</c:v>
                </c:pt>
                <c:pt idx="12">
                  <c:v>3.7894850458576577</c:v>
                </c:pt>
                <c:pt idx="13">
                  <c:v>3.1929192054622439</c:v>
                </c:pt>
                <c:pt idx="14">
                  <c:v>2.6679176223834595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6D5-410B-8834-78BEBFC530EF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equation'!$AV$20:$AV$34</c:f>
              <c:numCache>
                <c:formatCode>General</c:formatCode>
                <c:ptCount val="15"/>
                <c:pt idx="0">
                  <c:v>12.20254444605739</c:v>
                </c:pt>
                <c:pt idx="1">
                  <c:v>11.65933394670202</c:v>
                </c:pt>
                <c:pt idx="2">
                  <c:v>11.04474671794509</c:v>
                </c:pt>
                <c:pt idx="3">
                  <c:v>10.361994440188328</c:v>
                </c:pt>
                <c:pt idx="4">
                  <c:v>9.6187430453110476</c:v>
                </c:pt>
                <c:pt idx="5">
                  <c:v>8.827282254785219</c:v>
                </c:pt>
                <c:pt idx="6">
                  <c:v>8.0040353743297867</c:v>
                </c:pt>
                <c:pt idx="7">
                  <c:v>7.1683681057064303</c:v>
                </c:pt>
                <c:pt idx="8">
                  <c:v>6.3408426166261416</c:v>
                </c:pt>
                <c:pt idx="9">
                  <c:v>5.541233809152752</c:v>
                </c:pt>
                <c:pt idx="10">
                  <c:v>4.7867028315182063</c:v>
                </c:pt>
                <c:pt idx="11">
                  <c:v>4.0904709245184057</c:v>
                </c:pt>
                <c:pt idx="12">
                  <c:v>3.4611797720350603</c:v>
                </c:pt>
                <c:pt idx="13">
                  <c:v>2.9029339479588478</c:v>
                </c:pt>
                <c:pt idx="14">
                  <c:v>2.4158710124097285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6D5-410B-8834-78BEBFC530EF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equation'!$AW$20:$AW$34</c:f>
              <c:numCache>
                <c:formatCode>General</c:formatCode>
                <c:ptCount val="15"/>
                <c:pt idx="0">
                  <c:v>11.889133482196787</c:v>
                </c:pt>
                <c:pt idx="1">
                  <c:v>11.303825935107946</c:v>
                </c:pt>
                <c:pt idx="2">
                  <c:v>10.648535516687842</c:v>
                </c:pt>
                <c:pt idx="3">
                  <c:v>9.9290438036644968</c:v>
                </c:pt>
                <c:pt idx="4">
                  <c:v>9.1557576826750253</c:v>
                </c:pt>
                <c:pt idx="5">
                  <c:v>8.3435046966488393</c:v>
                </c:pt>
                <c:pt idx="6">
                  <c:v>7.5106235451261485</c:v>
                </c:pt>
                <c:pt idx="7">
                  <c:v>6.6774163896751944</c:v>
                </c:pt>
                <c:pt idx="8">
                  <c:v>5.8642170030495686</c:v>
                </c:pt>
                <c:pt idx="9">
                  <c:v>5.0894525814574081</c:v>
                </c:pt>
                <c:pt idx="10">
                  <c:v>4.3680791422654845</c:v>
                </c:pt>
                <c:pt idx="11">
                  <c:v>3.7106498339316709</c:v>
                </c:pt>
                <c:pt idx="12">
                  <c:v>3.1230888886465169</c:v>
                </c:pt>
                <c:pt idx="13">
                  <c:v>2.6070699463299252</c:v>
                </c:pt>
                <c:pt idx="14">
                  <c:v>2.1607929799132108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6D5-410B-8834-78BEBFC530EF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equation'!$AX$20:$AX$34</c:f>
              <c:numCache>
                <c:formatCode>General</c:formatCode>
                <c:ptCount val="15"/>
                <c:pt idx="0">
                  <c:v>11.519468689208125</c:v>
                </c:pt>
                <c:pt idx="1">
                  <c:v>10.888991164607521</c:v>
                </c:pt>
                <c:pt idx="2">
                  <c:v>10.191730591233904</c:v>
                </c:pt>
                <c:pt idx="3">
                  <c:v>9.4364213460012394</c:v>
                </c:pt>
                <c:pt idx="4">
                  <c:v>8.6363695640021785</c:v>
                </c:pt>
                <c:pt idx="5">
                  <c:v>7.8087990087619836</c:v>
                </c:pt>
                <c:pt idx="6">
                  <c:v>6.9735125999908032</c:v>
                </c:pt>
                <c:pt idx="7">
                  <c:v>6.1510595510674433</c:v>
                </c:pt>
                <c:pt idx="8">
                  <c:v>5.3607533911734579</c:v>
                </c:pt>
                <c:pt idx="9">
                  <c:v>4.6189354373018388</c:v>
                </c:pt>
                <c:pt idx="10">
                  <c:v>3.9377977229609575</c:v>
                </c:pt>
                <c:pt idx="11">
                  <c:v>3.3249075916446711</c:v>
                </c:pt>
                <c:pt idx="12">
                  <c:v>2.7833892370318383</c:v>
                </c:pt>
                <c:pt idx="13">
                  <c:v>2.3125841383283796</c:v>
                </c:pt>
                <c:pt idx="14">
                  <c:v>1.9089623594749625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66D5-410B-8834-78BEBFC530EF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equation'!$AY$20:$AY$34</c:f>
              <c:numCache>
                <c:formatCode>General</c:formatCode>
                <c:ptCount val="15"/>
                <c:pt idx="0">
                  <c:v>11.088741271908807</c:v>
                </c:pt>
                <c:pt idx="1">
                  <c:v>10.411647119447293</c:v>
                </c:pt>
                <c:pt idx="2">
                  <c:v>9.6733143773427859</c:v>
                </c:pt>
                <c:pt idx="3">
                  <c:v>8.8856654953570224</c:v>
                </c:pt>
                <c:pt idx="4">
                  <c:v>8.064818917353989</c:v>
                </c:pt>
                <c:pt idx="5">
                  <c:v>7.2299516431336848</c:v>
                </c:pt>
                <c:pt idx="6">
                  <c:v>6.4015888096140499</c:v>
                </c:pt>
                <c:pt idx="7">
                  <c:v>5.5996259707320375</c:v>
                </c:pt>
                <c:pt idx="8">
                  <c:v>4.8414772928037229</c:v>
                </c:pt>
                <c:pt idx="9">
                  <c:v>4.1407012127283718</c:v>
                </c:pt>
                <c:pt idx="10">
                  <c:v>3.5063043907690918</c:v>
                </c:pt>
                <c:pt idx="11">
                  <c:v>2.9427340463498215</c:v>
                </c:pt>
                <c:pt idx="12">
                  <c:v>2.4504135518020616</c:v>
                </c:pt>
                <c:pt idx="13">
                  <c:v>2.0265999087665945</c:v>
                </c:pt>
                <c:pt idx="14">
                  <c:v>1.6663446071680899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66D5-410B-8834-78BEBFC530EF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equation'!$AZ$20:$AZ$34</c:f>
              <c:numCache>
                <c:formatCode>General</c:formatCode>
                <c:ptCount val="15"/>
                <c:pt idx="0">
                  <c:v>10.593942893791903</c:v>
                </c:pt>
                <c:pt idx="1">
                  <c:v>9.8711278134377629</c:v>
                </c:pt>
                <c:pt idx="2">
                  <c:v>9.0954131163184364</c:v>
                </c:pt>
                <c:pt idx="3">
                  <c:v>8.2818817827993954</c:v>
                </c:pt>
                <c:pt idx="4">
                  <c:v>7.4490405705210749</c:v>
                </c:pt>
                <c:pt idx="5">
                  <c:v>6.6172385264830638</c:v>
                </c:pt>
                <c:pt idx="6">
                  <c:v>5.8067239381906584</c:v>
                </c:pt>
                <c:pt idx="7">
                  <c:v>5.0357214823204091</c:v>
                </c:pt>
                <c:pt idx="8">
                  <c:v>4.3189046270708351</c:v>
                </c:pt>
                <c:pt idx="9">
                  <c:v>3.6665112523410373</c:v>
                </c:pt>
                <c:pt idx="10">
                  <c:v>3.0841624501532485</c:v>
                </c:pt>
                <c:pt idx="11">
                  <c:v>2.5732738774992088</c:v>
                </c:pt>
                <c:pt idx="12">
                  <c:v>2.1318501861699422</c:v>
                </c:pt>
                <c:pt idx="13">
                  <c:v>1.7554369579438849</c:v>
                </c:pt>
                <c:pt idx="14">
                  <c:v>1.4380481331675974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66D5-410B-8834-78BEBFC530EF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equation'!$BA$20:$BA$34</c:f>
              <c:numCache>
                <c:formatCode>General</c:formatCode>
                <c:ptCount val="15"/>
                <c:pt idx="0">
                  <c:v>10.034732561074762</c:v>
                </c:pt>
                <c:pt idx="1">
                  <c:v>9.2700935182636393</c:v>
                </c:pt>
                <c:pt idx="2">
                  <c:v>8.4639137259229109</c:v>
                </c:pt>
                <c:pt idx="3">
                  <c:v>7.634039617647864</c:v>
                </c:pt>
                <c:pt idx="4">
                  <c:v>6.8005588153012075</c:v>
                </c:pt>
                <c:pt idx="5">
                  <c:v>5.9839084756322212</c:v>
                </c:pt>
                <c:pt idx="6">
                  <c:v>5.2029136176184281</c:v>
                </c:pt>
                <c:pt idx="7">
                  <c:v>4.4731435001807087</c:v>
                </c:pt>
                <c:pt idx="8">
                  <c:v>3.8058705943786122</c:v>
                </c:pt>
                <c:pt idx="9">
                  <c:v>3.2077355705617436</c:v>
                </c:pt>
                <c:pt idx="10">
                  <c:v>2.6810411592900611</c:v>
                </c:pt>
                <c:pt idx="11">
                  <c:v>2.2244802562811814</c:v>
                </c:pt>
                <c:pt idx="12">
                  <c:v>1.8340700451671579</c:v>
                </c:pt>
                <c:pt idx="13">
                  <c:v>1.5040969962937638</c:v>
                </c:pt>
                <c:pt idx="14">
                  <c:v>1.2279432906762069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66D5-410B-8834-78BEBFC530EF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equation'!$BB$20:$BB$34</c:f>
              <c:numCache>
                <c:formatCode>General</c:formatCode>
                <c:ptCount val="15"/>
                <c:pt idx="0">
                  <c:v>9.4142491173576843</c:v>
                </c:pt>
                <c:pt idx="1">
                  <c:v>8.6151241766219151</c:v>
                </c:pt>
                <c:pt idx="2">
                  <c:v>7.7886983235571261</c:v>
                </c:pt>
                <c:pt idx="3">
                  <c:v>6.9547590029973563</c:v>
                </c:pt>
                <c:pt idx="4">
                  <c:v>6.1338204679295609</c:v>
                </c:pt>
                <c:pt idx="5">
                  <c:v>5.3451454295857941</c:v>
                </c:pt>
                <c:pt idx="6">
                  <c:v>4.60501523888873</c:v>
                </c:pt>
                <c:pt idx="7">
                  <c:v>3.9255608333742331</c:v>
                </c:pt>
                <c:pt idx="8">
                  <c:v>3.3142946432276168</c:v>
                </c:pt>
                <c:pt idx="9">
                  <c:v>2.7742972455329968</c:v>
                </c:pt>
                <c:pt idx="10">
                  <c:v>2.3048801403283568</c:v>
                </c:pt>
                <c:pt idx="11">
                  <c:v>1.9024968943375447</c:v>
                </c:pt>
                <c:pt idx="12">
                  <c:v>1.5616977205282836</c:v>
                </c:pt>
                <c:pt idx="13">
                  <c:v>1.2759846870239351</c:v>
                </c:pt>
                <c:pt idx="14">
                  <c:v>1.0384937789298097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66D5-410B-8834-78BEBFC530EF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equation'!$BC$20:$BC$34</c:f>
              <c:numCache>
                <c:formatCode>General</c:formatCode>
                <c:ptCount val="15"/>
                <c:pt idx="0">
                  <c:v>8.7396799417625104</c:v>
                </c:pt>
                <c:pt idx="1">
                  <c:v>7.916894531434421</c:v>
                </c:pt>
                <c:pt idx="2">
                  <c:v>7.0833311762569409</c:v>
                </c:pt>
                <c:pt idx="3">
                  <c:v>6.2595080654299649</c:v>
                </c:pt>
                <c:pt idx="4">
                  <c:v>5.4650027269210817</c:v>
                </c:pt>
                <c:pt idx="5">
                  <c:v>4.7166590206950811</c:v>
                </c:pt>
                <c:pt idx="6">
                  <c:v>4.0273145564886974</c:v>
                </c:pt>
                <c:pt idx="7">
                  <c:v>3.4052192750677364</c:v>
                </c:pt>
                <c:pt idx="8">
                  <c:v>2.8541266393818181</c:v>
                </c:pt>
                <c:pt idx="9">
                  <c:v>2.3738947482785124</c:v>
                </c:pt>
                <c:pt idx="10">
                  <c:v>1.9613721257278509</c:v>
                </c:pt>
                <c:pt idx="11">
                  <c:v>1.6113561519094695</c:v>
                </c:pt>
                <c:pt idx="12">
                  <c:v>1.317470281467235</c:v>
                </c:pt>
                <c:pt idx="13">
                  <c:v>1.0728758123747453</c:v>
                </c:pt>
                <c:pt idx="14">
                  <c:v>0.87079248268875731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66D5-410B-8834-78BEBFC530EF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equation'!$BD$20:$BD$34</c:f>
              <c:numCache>
                <c:formatCode>General</c:formatCode>
                <c:ptCount val="15"/>
                <c:pt idx="0">
                  <c:v>8.0223806920896568</c:v>
                </c:pt>
                <c:pt idx="1">
                  <c:v>7.1897711456476356</c:v>
                </c:pt>
                <c:pt idx="2">
                  <c:v>6.3641369892357895</c:v>
                </c:pt>
                <c:pt idx="3">
                  <c:v>5.5652790705471595</c:v>
                </c:pt>
                <c:pt idx="4">
                  <c:v>4.8104843643503612</c:v>
                </c:pt>
                <c:pt idx="5">
                  <c:v>4.113170055371671</c:v>
                </c:pt>
                <c:pt idx="6">
                  <c:v>3.4822064636587831</c:v>
                </c:pt>
                <c:pt idx="7">
                  <c:v>2.9219245048846196</c:v>
                </c:pt>
                <c:pt idx="8">
                  <c:v>2.432660151595853</c:v>
                </c:pt>
                <c:pt idx="9">
                  <c:v>2.0116143649533602</c:v>
                </c:pt>
                <c:pt idx="10">
                  <c:v>1.6538114380625131</c:v>
                </c:pt>
                <c:pt idx="11">
                  <c:v>1.3529928462385341</c:v>
                </c:pt>
                <c:pt idx="12">
                  <c:v>1.1023533439207893</c:v>
                </c:pt>
                <c:pt idx="13">
                  <c:v>0.89508680815309216</c:v>
                </c:pt>
                <c:pt idx="14">
                  <c:v>0.72475060437141126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66D5-410B-8834-78BEBFC530EF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equation'!$BE$20:$BE$34</c:f>
              <c:numCache>
                <c:formatCode>General</c:formatCode>
                <c:ptCount val="15"/>
                <c:pt idx="0">
                  <c:v>13.636363636363631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12.056514913657766</c:v>
                </c:pt>
                <c:pt idx="5">
                  <c:v>11.492704826038159</c:v>
                </c:pt>
                <c:pt idx="6">
                  <c:v>10.858001237076961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8.5957025422089295</c:v>
                </c:pt>
                <c:pt idx="10">
                  <c:v>7.7666984258113709</c:v>
                </c:pt>
                <c:pt idx="11">
                  <c:v>6.931117387333301</c:v>
                </c:pt>
                <c:pt idx="12">
                  <c:v>6.109503010449167</c:v>
                </c:pt>
                <c:pt idx="13">
                  <c:v>5.3210558298418222</c:v>
                </c:pt>
                <c:pt idx="14">
                  <c:v>4.5819200275316785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66D5-410B-8834-78BEBFC530EF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equation'!$BF$20:$BF$34</c:f>
              <c:numCache>
                <c:formatCode>General</c:formatCode>
                <c:ptCount val="15"/>
                <c:pt idx="0">
                  <c:v>13.229483335473507</c:v>
                </c:pt>
                <c:pt idx="1">
                  <c:v>12.850289150718007</c:v>
                </c:pt>
                <c:pt idx="2">
                  <c:v>12.405807501065595</c:v>
                </c:pt>
                <c:pt idx="3">
                  <c:v>11.891653528026701</c:v>
                </c:pt>
                <c:pt idx="4">
                  <c:v>11.305940522438981</c:v>
                </c:pt>
                <c:pt idx="5">
                  <c:v>10.650230757945636</c:v>
                </c:pt>
                <c:pt idx="6">
                  <c:v>9.9303206989454864</c:v>
                </c:pt>
                <c:pt idx="7">
                  <c:v>9.1566340626958276</c:v>
                </c:pt>
                <c:pt idx="8">
                  <c:v>8.344015162968498</c:v>
                </c:pt>
                <c:pt idx="9">
                  <c:v>7.5108170856996024</c:v>
                </c:pt>
                <c:pt idx="10">
                  <c:v>6.6773519204436456</c:v>
                </c:pt>
                <c:pt idx="11">
                  <c:v>5.8639576551556321</c:v>
                </c:pt>
                <c:pt idx="12">
                  <c:v>5.0890598792798167</c:v>
                </c:pt>
                <c:pt idx="13">
                  <c:v>4.3676081630361505</c:v>
                </c:pt>
                <c:pt idx="14">
                  <c:v>3.7101460529194172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66D5-410B-8834-78BEBFC530EF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equation'!$BG$20:$BG$34</c:f>
              <c:numCache>
                <c:formatCode>General</c:formatCode>
                <c:ptCount val="15"/>
                <c:pt idx="0">
                  <c:v>13.131529059732367</c:v>
                </c:pt>
                <c:pt idx="1">
                  <c:v>12.734947730397778</c:v>
                </c:pt>
                <c:pt idx="2">
                  <c:v>12.271681079064933</c:v>
                </c:pt>
                <c:pt idx="3">
                  <c:v>11.737933957260276</c:v>
                </c:pt>
                <c:pt idx="4">
                  <c:v>11.132675258500237</c:v>
                </c:pt>
                <c:pt idx="5">
                  <c:v>10.45856419089974</c:v>
                </c:pt>
                <c:pt idx="6">
                  <c:v>9.722650938693647</c:v>
                </c:pt>
                <c:pt idx="7">
                  <c:v>8.9366229589646355</c:v>
                </c:pt>
                <c:pt idx="8">
                  <c:v>8.1164088418431639</c:v>
                </c:pt>
                <c:pt idx="9">
                  <c:v>7.2810763010472588</c:v>
                </c:pt>
                <c:pt idx="10">
                  <c:v>6.4511447347411348</c:v>
                </c:pt>
                <c:pt idx="11">
                  <c:v>5.6466104734594706</c:v>
                </c:pt>
                <c:pt idx="12">
                  <c:v>4.8850767168043854</c:v>
                </c:pt>
                <c:pt idx="13">
                  <c:v>4.1803454854312205</c:v>
                </c:pt>
                <c:pt idx="14">
                  <c:v>3.5416824728264564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66D5-410B-8834-78BEBFC530EF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equation'!$BH$20:$BH$34</c:f>
              <c:numCache>
                <c:formatCode>General</c:formatCode>
                <c:ptCount val="15"/>
                <c:pt idx="0">
                  <c:v>13.011107350435086</c:v>
                </c:pt>
                <c:pt idx="1">
                  <c:v>12.593650372807305</c:v>
                </c:pt>
                <c:pt idx="2">
                  <c:v>12.108047127935007</c:v>
                </c:pt>
                <c:pt idx="3">
                  <c:v>11.551284297911911</c:v>
                </c:pt>
                <c:pt idx="4">
                  <c:v>10.923421383798091</c:v>
                </c:pt>
                <c:pt idx="5">
                  <c:v>10.228468766310893</c:v>
                </c:pt>
                <c:pt idx="6">
                  <c:v>9.4749670771940977</c:v>
                </c:pt>
                <c:pt idx="7">
                  <c:v>8.6760433268516675</c:v>
                </c:pt>
                <c:pt idx="8">
                  <c:v>7.8487868595730657</c:v>
                </c:pt>
                <c:pt idx="9">
                  <c:v>7.0129367668991893</c:v>
                </c:pt>
                <c:pt idx="10">
                  <c:v>6.1890628305458018</c:v>
                </c:pt>
                <c:pt idx="11">
                  <c:v>5.3965806179659337</c:v>
                </c:pt>
                <c:pt idx="12">
                  <c:v>4.651996122499888</c:v>
                </c:pt>
                <c:pt idx="13">
                  <c:v>3.9676998914714923</c:v>
                </c:pt>
                <c:pt idx="14">
                  <c:v>3.3514611398555374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66D5-410B-8834-78BEBFC530EF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equation'!$BI$20:$BI$34</c:f>
              <c:numCache>
                <c:formatCode>General</c:formatCode>
                <c:ptCount val="15"/>
                <c:pt idx="0">
                  <c:v>12.863650909596135</c:v>
                </c:pt>
                <c:pt idx="1">
                  <c:v>12.421377597399996</c:v>
                </c:pt>
                <c:pt idx="2">
                  <c:v>11.909540786136496</c:v>
                </c:pt>
                <c:pt idx="3">
                  <c:v>11.326157014421755</c:v>
                </c:pt>
                <c:pt idx="4">
                  <c:v>10.672662258177567</c:v>
                </c:pt>
                <c:pt idx="5">
                  <c:v>9.9547060078987872</c:v>
                </c:pt>
                <c:pt idx="6">
                  <c:v>9.1825607021848228</c:v>
                </c:pt>
                <c:pt idx="7">
                  <c:v>8.3709370648423036</c:v>
                </c:pt>
                <c:pt idx="8">
                  <c:v>7.5380952660151577</c:v>
                </c:pt>
                <c:pt idx="9">
                  <c:v>6.7043128673042691</c:v>
                </c:pt>
                <c:pt idx="10">
                  <c:v>5.8899586332103793</c:v>
                </c:pt>
                <c:pt idx="11">
                  <c:v>5.113548060505801</c:v>
                </c:pt>
                <c:pt idx="12">
                  <c:v>4.3901625438930338</c:v>
                </c:pt>
                <c:pt idx="13">
                  <c:v>3.7304965161168209</c:v>
                </c:pt>
                <c:pt idx="14">
                  <c:v>3.1406110611900919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66D5-410B-8834-78BEBFC530EF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equation'!$BJ$20:$BJ$34</c:f>
              <c:numCache>
                <c:formatCode>General</c:formatCode>
                <c:ptCount val="15"/>
                <c:pt idx="0">
                  <c:v>12.683964790899816</c:v>
                </c:pt>
                <c:pt idx="1">
                  <c:v>12.212553075630407</c:v>
                </c:pt>
                <c:pt idx="2">
                  <c:v>11.670377128416446</c:v>
                </c:pt>
                <c:pt idx="3">
                  <c:v>11.056794529234148</c:v>
                </c:pt>
                <c:pt idx="4">
                  <c:v>10.374951753980362</c:v>
                </c:pt>
                <c:pt idx="5">
                  <c:v>9.6324431800662129</c:v>
                </c:pt>
                <c:pt idx="6">
                  <c:v>8.8414898601155656</c:v>
                </c:pt>
                <c:pt idx="7">
                  <c:v>8.0184603686702793</c:v>
                </c:pt>
                <c:pt idx="8">
                  <c:v>7.1826898092856775</c:v>
                </c:pt>
                <c:pt idx="9">
                  <c:v>6.3547402181714467</c:v>
                </c:pt>
                <c:pt idx="10">
                  <c:v>5.5544172212633773</c:v>
                </c:pt>
                <c:pt idx="11">
                  <c:v>4.7989378149166351</c:v>
                </c:pt>
                <c:pt idx="12">
                  <c:v>4.1015941914933034</c:v>
                </c:pt>
                <c:pt idx="13">
                  <c:v>3.4711027516513022</c:v>
                </c:pt>
                <c:pt idx="14">
                  <c:v>2.9116367385893978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66D5-410B-8834-78BEBFC530EF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equation'!$BK$20:$BK$34</c:f>
              <c:numCache>
                <c:formatCode>General</c:formatCode>
                <c:ptCount val="15"/>
                <c:pt idx="0">
                  <c:v>12.466295229202256</c:v>
                </c:pt>
                <c:pt idx="1">
                  <c:v>11.961193031720541</c:v>
                </c:pt>
                <c:pt idx="2">
                  <c:v>11.38459968419704</c:v>
                </c:pt>
                <c:pt idx="3">
                  <c:v>10.737588345917187</c:v>
                </c:pt>
                <c:pt idx="4">
                  <c:v>10.025383177696218</c:v>
                </c:pt>
                <c:pt idx="5">
                  <c:v>9.257815129665973</c:v>
                </c:pt>
                <c:pt idx="6">
                  <c:v>8.4492005989081775</c:v>
                </c:pt>
                <c:pt idx="7">
                  <c:v>7.6175198569616844</c:v>
                </c:pt>
                <c:pt idx="8">
                  <c:v>6.7829380938113442</c:v>
                </c:pt>
                <c:pt idx="9">
                  <c:v>5.965901700491731</c:v>
                </c:pt>
                <c:pt idx="10">
                  <c:v>5.1851782068116563</c:v>
                </c:pt>
                <c:pt idx="11">
                  <c:v>4.4562269789973694</c:v>
                </c:pt>
                <c:pt idx="12">
                  <c:v>3.7901802992623943</c:v>
                </c:pt>
                <c:pt idx="13">
                  <c:v>3.1935317195219377</c:v>
                </c:pt>
                <c:pt idx="14">
                  <c:v>2.6684490653805009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66D5-410B-8834-78BEBFC530EF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equation'!$BL$20:$BL$34</c:f>
              <c:numCache>
                <c:formatCode>General</c:formatCode>
                <c:ptCount val="15"/>
                <c:pt idx="0">
                  <c:v>12.204493536800637</c:v>
                </c:pt>
                <c:pt idx="1">
                  <c:v>11.661178537307874</c:v>
                </c:pt>
                <c:pt idx="2">
                  <c:v>11.046475069805222</c:v>
                </c:pt>
                <c:pt idx="3">
                  <c:v>10.363596141287701</c:v>
                </c:pt>
                <c:pt idx="4">
                  <c:v>9.6202098408271493</c:v>
                </c:pt>
                <c:pt idx="5">
                  <c:v>8.8286087955368817</c:v>
                </c:pt>
                <c:pt idx="6">
                  <c:v>8.0052197496564759</c:v>
                </c:pt>
                <c:pt idx="7">
                  <c:v>7.1694120524699487</c:v>
                </c:pt>
                <c:pt idx="8">
                  <c:v>6.3417513567912511</c:v>
                </c:pt>
                <c:pt idx="9">
                  <c:v>5.5420155469566028</c:v>
                </c:pt>
                <c:pt idx="10">
                  <c:v>4.7873680101125702</c:v>
                </c:pt>
                <c:pt idx="11">
                  <c:v>4.0910313780592231</c:v>
                </c:pt>
                <c:pt idx="12">
                  <c:v>3.4616479051086091</c:v>
                </c:pt>
                <c:pt idx="13">
                  <c:v>2.9033220394987054</c:v>
                </c:pt>
                <c:pt idx="14">
                  <c:v>2.4161906941864748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66D5-410B-8834-78BEBFC530EF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equation'!$BM$20:$BM$34</c:f>
              <c:numCache>
                <c:formatCode>General</c:formatCode>
                <c:ptCount val="15"/>
                <c:pt idx="0">
                  <c:v>11.892309103434544</c:v>
                </c:pt>
                <c:pt idx="1">
                  <c:v>11.306681262915706</c:v>
                </c:pt>
                <c:pt idx="2">
                  <c:v>10.651052405908873</c:v>
                </c:pt>
                <c:pt idx="3">
                  <c:v>9.9312136134020434</c:v>
                </c:pt>
                <c:pt idx="4">
                  <c:v>9.1575830731469257</c:v>
                </c:pt>
                <c:pt idx="5">
                  <c:v>8.345000229855275</c:v>
                </c:pt>
                <c:pt idx="6">
                  <c:v>7.5118148003592626</c:v>
                </c:pt>
                <c:pt idx="7">
                  <c:v>6.6783376481125929</c:v>
                </c:pt>
                <c:pt idx="8">
                  <c:v>5.8649079236826571</c:v>
                </c:pt>
                <c:pt idx="9">
                  <c:v>5.0899545347029793</c:v>
                </c:pt>
                <c:pt idx="10">
                  <c:v>4.3684318905753869</c:v>
                </c:pt>
                <c:pt idx="11">
                  <c:v>3.7108890606599685</c:v>
                </c:pt>
                <c:pt idx="12">
                  <c:v>3.1232447803852406</c:v>
                </c:pt>
                <c:pt idx="13">
                  <c:v>2.6071667571879411</c:v>
                </c:pt>
                <c:pt idx="14">
                  <c:v>2.1608493330630703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66D5-410B-8834-78BEBFC530EF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equation'!$BN$20:$BN$34</c:f>
              <c:numCache>
                <c:formatCode>General</c:formatCode>
                <c:ptCount val="15"/>
                <c:pt idx="0">
                  <c:v>11.52384194252971</c:v>
                </c:pt>
                <c:pt idx="1">
                  <c:v>10.892759387324176</c:v>
                </c:pt>
                <c:pt idx="2">
                  <c:v>10.194879033839154</c:v>
                </c:pt>
                <c:pt idx="3">
                  <c:v>9.4389568742531242</c:v>
                </c:pt>
                <c:pt idx="4">
                  <c:v>8.6383221720396577</c:v>
                </c:pt>
                <c:pt idx="5">
                  <c:v>7.8102204056089004</c:v>
                </c:pt>
                <c:pt idx="6">
                  <c:v>6.9744718194559026</c:v>
                </c:pt>
                <c:pt idx="7">
                  <c:v>6.1516363100733695</c:v>
                </c:pt>
                <c:pt idx="8">
                  <c:v>5.3610305143447556</c:v>
                </c:pt>
                <c:pt idx="9">
                  <c:v>4.6189918265080525</c:v>
                </c:pt>
                <c:pt idx="10">
                  <c:v>3.9377030364118033</c:v>
                </c:pt>
                <c:pt idx="11">
                  <c:v>3.3247191869658712</c:v>
                </c:pt>
                <c:pt idx="12">
                  <c:v>2.7831513034222577</c:v>
                </c:pt>
                <c:pt idx="13">
                  <c:v>2.3123285108568972</c:v>
                </c:pt>
                <c:pt idx="14">
                  <c:v>1.9087103467351616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66D5-410B-8834-78BEBFC530EF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equation'!$BO$20:$BO$34</c:f>
              <c:numCache>
                <c:formatCode>General</c:formatCode>
                <c:ptCount val="15"/>
                <c:pt idx="0">
                  <c:v>11.094169587183101</c:v>
                </c:pt>
                <c:pt idx="1">
                  <c:v>10.416110250520802</c:v>
                </c:pt>
                <c:pt idx="2">
                  <c:v>9.6768190558898297</c:v>
                </c:pt>
                <c:pt idx="3">
                  <c:v>8.888255822234882</c:v>
                </c:pt>
                <c:pt idx="4">
                  <c:v>8.0665750989739013</c:v>
                </c:pt>
                <c:pt idx="5">
                  <c:v>7.2309837223197952</c:v>
                </c:pt>
                <c:pt idx="6">
                  <c:v>6.4020262823569949</c:v>
                </c:pt>
                <c:pt idx="7">
                  <c:v>5.5996052962512781</c:v>
                </c:pt>
                <c:pt idx="8">
                  <c:v>4.8411297833285749</c:v>
                </c:pt>
                <c:pt idx="9">
                  <c:v>4.1401434501819043</c:v>
                </c:pt>
                <c:pt idx="10">
                  <c:v>3.5056323722059806</c:v>
                </c:pt>
                <c:pt idx="11">
                  <c:v>2.9420211593086147</c:v>
                </c:pt>
                <c:pt idx="12">
                  <c:v>2.4497116405218229</c:v>
                </c:pt>
                <c:pt idx="13">
                  <c:v>2.025942305053666</c:v>
                </c:pt>
                <c:pt idx="14">
                  <c:v>1.6657500232666673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66D5-410B-8834-78BEBFC530EF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equation'!$BP$20:$BP$34</c:f>
              <c:numCache>
                <c:formatCode>General</c:formatCode>
                <c:ptCount val="15"/>
                <c:pt idx="0">
                  <c:v>10.60013046314416</c:v>
                </c:pt>
                <c:pt idx="1">
                  <c:v>9.8759179539123814</c:v>
                </c:pt>
                <c:pt idx="2">
                  <c:v>9.0988626421697276</c:v>
                </c:pt>
                <c:pt idx="3">
                  <c:v>8.2841022236973085</c:v>
                </c:pt>
                <c:pt idx="4">
                  <c:v>7.4501902843071397</c:v>
                </c:pt>
                <c:pt idx="5">
                  <c:v>6.6175081608643058</c:v>
                </c:pt>
                <c:pt idx="6">
                  <c:v>5.8063179473758808</c:v>
                </c:pt>
                <c:pt idx="7">
                  <c:v>5.0348394030772763</c:v>
                </c:pt>
                <c:pt idx="8">
                  <c:v>4.3177255880968195</c:v>
                </c:pt>
                <c:pt idx="9">
                  <c:v>3.6651839155048727</c:v>
                </c:pt>
                <c:pt idx="10">
                  <c:v>3.0828008958460162</c:v>
                </c:pt>
                <c:pt idx="11">
                  <c:v>2.5719585308499187</c:v>
                </c:pt>
                <c:pt idx="12">
                  <c:v>2.1306321242543191</c:v>
                </c:pt>
                <c:pt idx="13">
                  <c:v>1.7543438509476841</c:v>
                </c:pt>
                <c:pt idx="14">
                  <c:v>1.437090424074561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66D5-410B-8834-78BEBFC530EF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equation'!$BQ$20:$BQ$34</c:f>
              <c:numCache>
                <c:formatCode>General</c:formatCode>
                <c:ptCount val="15"/>
                <c:pt idx="0">
                  <c:v>10.041194644696187</c:v>
                </c:pt>
                <c:pt idx="1">
                  <c:v>9.2746730083234237</c:v>
                </c:pt>
                <c:pt idx="2">
                  <c:v>8.4667571234735401</c:v>
                </c:pt>
                <c:pt idx="3">
                  <c:v>7.6353624961761986</c:v>
                </c:pt>
                <c:pt idx="4">
                  <c:v>6.8006266603092422</c:v>
                </c:pt>
                <c:pt idx="5">
                  <c:v>5.9830109814379249</c:v>
                </c:pt>
                <c:pt idx="6">
                  <c:v>5.2013375835582716</c:v>
                </c:pt>
                <c:pt idx="7">
                  <c:v>4.4711495064407263</c:v>
                </c:pt>
                <c:pt idx="8">
                  <c:v>3.8036770556886084</c:v>
                </c:pt>
                <c:pt idx="9">
                  <c:v>3.2055113790051624</c:v>
                </c:pt>
                <c:pt idx="10">
                  <c:v>2.6789059499487342</c:v>
                </c:pt>
                <c:pt idx="11">
                  <c:v>2.2225100312459962</c:v>
                </c:pt>
                <c:pt idx="12">
                  <c:v>1.832305592457393</c:v>
                </c:pt>
                <c:pt idx="13">
                  <c:v>1.5025529564330569</c:v>
                </c:pt>
                <c:pt idx="14">
                  <c:v>1.2266164474059011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66D5-410B-8834-78BEBFC530EF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equation'!$BR$20:$BR$34</c:f>
              <c:numCache>
                <c:formatCode>General</c:formatCode>
                <c:ptCount val="15"/>
                <c:pt idx="0">
                  <c:v>9.4202898550724612</c:v>
                </c:pt>
                <c:pt idx="1">
                  <c:v>8.6187845303867388</c:v>
                </c:pt>
                <c:pt idx="2">
                  <c:v>7.7902621722846428</c:v>
                </c:pt>
                <c:pt idx="3">
                  <c:v>6.9545834494288092</c:v>
                </c:pt>
                <c:pt idx="4">
                  <c:v>6.1323014556845381</c:v>
                </c:pt>
                <c:pt idx="5">
                  <c:v>5.3426801696343764</c:v>
                </c:pt>
                <c:pt idx="6">
                  <c:v>4.6019687659346449</c:v>
                </c:pt>
                <c:pt idx="7">
                  <c:v>3.9222421581367484</c:v>
                </c:pt>
                <c:pt idx="8">
                  <c:v>3.3109447545009361</c:v>
                </c:pt>
                <c:pt idx="9">
                  <c:v>2.7710880634394832</c:v>
                </c:pt>
                <c:pt idx="10">
                  <c:v>2.3019214792049163</c:v>
                </c:pt>
                <c:pt idx="11">
                  <c:v>1.8998478579153575</c:v>
                </c:pt>
                <c:pt idx="12">
                  <c:v>1.5593794011995707</c:v>
                </c:pt>
                <c:pt idx="13">
                  <c:v>1.2739920129910025</c:v>
                </c:pt>
                <c:pt idx="14">
                  <c:v>1.0368053671498028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66D5-410B-8834-78BEBFC530EF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equation'!$BS$20:$BS$34</c:f>
              <c:numCache>
                <c:formatCode>General</c:formatCode>
                <c:ptCount val="15"/>
                <c:pt idx="0">
                  <c:v>8.7443946188340789</c:v>
                </c:pt>
                <c:pt idx="1">
                  <c:v>7.9187817258883229</c:v>
                </c:pt>
                <c:pt idx="2">
                  <c:v>7.0828603859250832</c:v>
                </c:pt>
                <c:pt idx="3">
                  <c:v>6.257207320130358</c:v>
                </c:pt>
                <c:pt idx="4">
                  <c:v>5.4614080192549626</c:v>
                </c:pt>
                <c:pt idx="5">
                  <c:v>4.7122679913627294</c:v>
                </c:pt>
                <c:pt idx="6">
                  <c:v>4.0225523203255422</c:v>
                </c:pt>
                <c:pt idx="7">
                  <c:v>3.4004200927141537</c:v>
                </c:pt>
                <c:pt idx="8">
                  <c:v>2.8495307629882891</c:v>
                </c:pt>
                <c:pt idx="9">
                  <c:v>2.3696567407990226</c:v>
                </c:pt>
                <c:pt idx="10">
                  <c:v>1.9575758294372341</c:v>
                </c:pt>
                <c:pt idx="11">
                  <c:v>1.6080319225435848</c:v>
                </c:pt>
                <c:pt idx="12">
                  <c:v>1.3146113652489879</c:v>
                </c:pt>
                <c:pt idx="13">
                  <c:v>1.0704521395133142</c:v>
                </c:pt>
                <c:pt idx="14">
                  <c:v>0.86876127650614909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66D5-410B-8834-78BEBFC530EF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equation'!$BT$20:$BT$34</c:f>
              <c:numCache>
                <c:formatCode>General</c:formatCode>
                <c:ptCount val="15"/>
                <c:pt idx="0">
                  <c:v>8.0246913580246897</c:v>
                </c:pt>
                <c:pt idx="1">
                  <c:v>7.1889400921658977</c:v>
                </c:pt>
                <c:pt idx="2">
                  <c:v>6.3608562691131487</c:v>
                </c:pt>
                <c:pt idx="3">
                  <c:v>5.5602584094453107</c:v>
                </c:pt>
                <c:pt idx="4">
                  <c:v>4.8043886242240506</c:v>
                </c:pt>
                <c:pt idx="5">
                  <c:v>4.1065717899412855</c:v>
                </c:pt>
                <c:pt idx="6">
                  <c:v>3.4755592107410234</c:v>
                </c:pt>
                <c:pt idx="7">
                  <c:v>2.9155565614121866</c:v>
                </c:pt>
                <c:pt idx="8">
                  <c:v>2.4267842732775669</c:v>
                </c:pt>
                <c:pt idx="9">
                  <c:v>2.0063470377961976</c:v>
                </c:pt>
                <c:pt idx="10">
                  <c:v>1.6491957503497627</c:v>
                </c:pt>
                <c:pt idx="11">
                  <c:v>1.3490205872072305</c:v>
                </c:pt>
                <c:pt idx="12">
                  <c:v>1.0989838272045407</c:v>
                </c:pt>
                <c:pt idx="13">
                  <c:v>0.89226147416016199</c:v>
                </c:pt>
                <c:pt idx="14">
                  <c:v>0.72240348328728088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66D5-410B-8834-78BEBFC53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equation'!$AO$36:$AO$50</c:f>
              <c:numCache>
                <c:formatCode>General</c:formatCode>
                <c:ptCount val="15"/>
                <c:pt idx="0">
                  <c:v>7.3300160259029287E-2</c:v>
                </c:pt>
                <c:pt idx="1">
                  <c:v>7.4967520894497389E-2</c:v>
                </c:pt>
                <c:pt idx="2">
                  <c:v>7.7051721688832536E-2</c:v>
                </c:pt>
                <c:pt idx="3">
                  <c:v>7.9656972681751453E-2</c:v>
                </c:pt>
                <c:pt idx="4">
                  <c:v>8.2913536422900072E-2</c:v>
                </c:pt>
                <c:pt idx="5">
                  <c:v>8.6984241099335891E-2</c:v>
                </c:pt>
                <c:pt idx="6">
                  <c:v>9.2072621944880653E-2</c:v>
                </c:pt>
                <c:pt idx="7">
                  <c:v>9.8433098001811603E-2</c:v>
                </c:pt>
                <c:pt idx="8">
                  <c:v>0.10638369307297527</c:v>
                </c:pt>
                <c:pt idx="9">
                  <c:v>0.11632193691192987</c:v>
                </c:pt>
                <c:pt idx="10">
                  <c:v>0.12874474171062314</c:v>
                </c:pt>
                <c:pt idx="11">
                  <c:v>0.14427324770898969</c:v>
                </c:pt>
                <c:pt idx="12">
                  <c:v>0.16368388020694793</c:v>
                </c:pt>
                <c:pt idx="13">
                  <c:v>0.18794717082939563</c:v>
                </c:pt>
                <c:pt idx="14">
                  <c:v>0.21827628410745534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F8-4B32-8545-C9841042B33C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equation'!$AP$36:$AP$50</c:f>
              <c:numCache>
                <c:formatCode>General</c:formatCode>
                <c:ptCount val="15"/>
                <c:pt idx="0">
                  <c:v>7.5569053982705844E-2</c:v>
                </c:pt>
                <c:pt idx="1">
                  <c:v>7.7800548193086294E-2</c:v>
                </c:pt>
                <c:pt idx="2">
                  <c:v>8.0589915956061839E-2</c:v>
                </c:pt>
                <c:pt idx="3">
                  <c:v>8.4076625659781273E-2</c:v>
                </c:pt>
                <c:pt idx="4">
                  <c:v>8.8435012789430584E-2</c:v>
                </c:pt>
                <c:pt idx="5">
                  <c:v>9.3882996701492208E-2</c:v>
                </c:pt>
                <c:pt idx="6">
                  <c:v>0.10069297659156923</c:v>
                </c:pt>
                <c:pt idx="7">
                  <c:v>0.10920545145416553</c:v>
                </c:pt>
                <c:pt idx="8">
                  <c:v>0.11984604503241086</c:v>
                </c:pt>
                <c:pt idx="9">
                  <c:v>0.13314678700521759</c:v>
                </c:pt>
                <c:pt idx="10">
                  <c:v>0.14977271447122595</c:v>
                </c:pt>
                <c:pt idx="11">
                  <c:v>0.17055512380373639</c:v>
                </c:pt>
                <c:pt idx="12">
                  <c:v>0.19653313546937451</c:v>
                </c:pt>
                <c:pt idx="13">
                  <c:v>0.22900565005142209</c:v>
                </c:pt>
                <c:pt idx="14">
                  <c:v>0.26959629327898155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F8-4B32-8545-C9841042B33C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equation'!$AQ$36:$AQ$50</c:f>
              <c:numCache>
                <c:formatCode>General</c:formatCode>
                <c:ptCount val="15"/>
                <c:pt idx="0">
                  <c:v>7.6136126528763295E-2</c:v>
                </c:pt>
                <c:pt idx="1">
                  <c:v>7.8508616617136484E-2</c:v>
                </c:pt>
                <c:pt idx="2">
                  <c:v>8.1474229227602987E-2</c:v>
                </c:pt>
                <c:pt idx="3">
                  <c:v>8.5181244990686092E-2</c:v>
                </c:pt>
                <c:pt idx="4">
                  <c:v>8.9815014694539994E-2</c:v>
                </c:pt>
                <c:pt idx="5">
                  <c:v>9.5607226824357378E-2</c:v>
                </c:pt>
                <c:pt idx="6">
                  <c:v>0.1028474919866291</c:v>
                </c:pt>
                <c:pt idx="7">
                  <c:v>0.11189782343946872</c:v>
                </c:pt>
                <c:pt idx="8">
                  <c:v>0.12321073775551829</c:v>
                </c:pt>
                <c:pt idx="9">
                  <c:v>0.13735188065058024</c:v>
                </c:pt>
                <c:pt idx="10">
                  <c:v>0.15502830926940767</c:v>
                </c:pt>
                <c:pt idx="11">
                  <c:v>0.17712384504294196</c:v>
                </c:pt>
                <c:pt idx="12">
                  <c:v>0.20474326475985982</c:v>
                </c:pt>
                <c:pt idx="13">
                  <c:v>0.23926753940600712</c:v>
                </c:pt>
                <c:pt idx="14">
                  <c:v>0.28242288271369126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F8-4B32-8545-C9841042B33C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equation'!$AR$36:$AR$50</c:f>
              <c:numCache>
                <c:formatCode>General</c:formatCode>
                <c:ptCount val="15"/>
                <c:pt idx="0">
                  <c:v>7.6844882366819342E-2</c:v>
                </c:pt>
                <c:pt idx="1">
                  <c:v>7.9393596207098682E-2</c:v>
                </c:pt>
                <c:pt idx="2">
                  <c:v>8.2579488507447826E-2</c:v>
                </c:pt>
                <c:pt idx="3">
                  <c:v>8.6561853882884274E-2</c:v>
                </c:pt>
                <c:pt idx="4">
                  <c:v>9.1539810602179833E-2</c:v>
                </c:pt>
                <c:pt idx="5">
                  <c:v>9.7762256501299286E-2</c:v>
                </c:pt>
                <c:pt idx="6">
                  <c:v>0.1055403138751986</c:v>
                </c:pt>
                <c:pt idx="7">
                  <c:v>0.11526288559257272</c:v>
                </c:pt>
                <c:pt idx="8">
                  <c:v>0.1274161002392904</c:v>
                </c:pt>
                <c:pt idx="9">
                  <c:v>0.1426076185476875</c:v>
                </c:pt>
                <c:pt idx="10">
                  <c:v>0.1615970164331838</c:v>
                </c:pt>
                <c:pt idx="11">
                  <c:v>0.18533376379005428</c:v>
                </c:pt>
                <c:pt idx="12">
                  <c:v>0.21500469798614236</c:v>
                </c:pt>
                <c:pt idx="13">
                  <c:v>0.25209336573125241</c:v>
                </c:pt>
                <c:pt idx="14">
                  <c:v>0.29845420041263998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5F8-4B32-8545-C9841042B33C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equation'!$AS$36:$AS$50</c:f>
              <c:numCache>
                <c:formatCode>General</c:formatCode>
                <c:ptCount val="15"/>
                <c:pt idx="0">
                  <c:v>7.7730694621718555E-2</c:v>
                </c:pt>
                <c:pt idx="1">
                  <c:v>8.0499655196713912E-2</c:v>
                </c:pt>
                <c:pt idx="2">
                  <c:v>8.3960855915458113E-2</c:v>
                </c:pt>
                <c:pt idx="3">
                  <c:v>8.8287356813888357E-2</c:v>
                </c:pt>
                <c:pt idx="4">
                  <c:v>9.3695482936926144E-2</c:v>
                </c:pt>
                <c:pt idx="5">
                  <c:v>0.1004556405907234</c:v>
                </c:pt>
                <c:pt idx="6">
                  <c:v>0.10890583765796995</c:v>
                </c:pt>
                <c:pt idx="7">
                  <c:v>0.11946858399202814</c:v>
                </c:pt>
                <c:pt idx="8">
                  <c:v>0.13267201690960093</c:v>
                </c:pt>
                <c:pt idx="9">
                  <c:v>0.14917630805656681</c:v>
                </c:pt>
                <c:pt idx="10">
                  <c:v>0.16980667199027427</c:v>
                </c:pt>
                <c:pt idx="11">
                  <c:v>0.19559462690740853</c:v>
                </c:pt>
                <c:pt idx="12">
                  <c:v>0.22782957055382641</c:v>
                </c:pt>
                <c:pt idx="13">
                  <c:v>0.26812325011184868</c:v>
                </c:pt>
                <c:pt idx="14">
                  <c:v>0.31849034955937655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5F8-4B32-8545-C9841042B33C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equation'!$AT$36:$AT$50</c:f>
              <c:numCache>
                <c:formatCode>General</c:formatCode>
                <c:ptCount val="15"/>
                <c:pt idx="0">
                  <c:v>7.8837752894913043E-2</c:v>
                </c:pt>
                <c:pt idx="1">
                  <c:v>8.188197040890749E-2</c:v>
                </c:pt>
                <c:pt idx="2">
                  <c:v>8.5687242301400554E-2</c:v>
                </c:pt>
                <c:pt idx="3">
                  <c:v>9.0443832167016916E-2</c:v>
                </c:pt>
                <c:pt idx="4">
                  <c:v>9.638956949903732E-2</c:v>
                </c:pt>
                <c:pt idx="5">
                  <c:v>0.10382174116406286</c:v>
                </c:pt>
                <c:pt idx="6">
                  <c:v>0.11311195574534474</c:v>
                </c:pt>
                <c:pt idx="7">
                  <c:v>0.12472472397194713</c:v>
                </c:pt>
                <c:pt idx="8">
                  <c:v>0.13924068425520011</c:v>
                </c:pt>
                <c:pt idx="9">
                  <c:v>0.1573856346092663</c:v>
                </c:pt>
                <c:pt idx="10">
                  <c:v>0.18006682255184914</c:v>
                </c:pt>
                <c:pt idx="11">
                  <c:v>0.20841830748007756</c:v>
                </c:pt>
                <c:pt idx="12">
                  <c:v>0.24385766364036313</c:v>
                </c:pt>
                <c:pt idx="13">
                  <c:v>0.28815685884072012</c:v>
                </c:pt>
                <c:pt idx="14">
                  <c:v>0.34353085284116636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5F8-4B32-8545-C9841042B33C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equation'!$AU$36:$AU$50</c:f>
              <c:numCache>
                <c:formatCode>General</c:formatCode>
                <c:ptCount val="15"/>
                <c:pt idx="0">
                  <c:v>8.0221252330409928E-2</c:v>
                </c:pt>
                <c:pt idx="1">
                  <c:v>8.3609460607079397E-2</c:v>
                </c:pt>
                <c:pt idx="2">
                  <c:v>8.7844720952916219E-2</c:v>
                </c:pt>
                <c:pt idx="3">
                  <c:v>9.3138796385212275E-2</c:v>
                </c:pt>
                <c:pt idx="4">
                  <c:v>9.9756390675582354E-2</c:v>
                </c:pt>
                <c:pt idx="5">
                  <c:v>0.10802838353854492</c:v>
                </c:pt>
                <c:pt idx="6">
                  <c:v>0.11836837461724813</c:v>
                </c:pt>
                <c:pt idx="7">
                  <c:v>0.13129336346562714</c:v>
                </c:pt>
                <c:pt idx="8">
                  <c:v>0.1474495995261009</c:v>
                </c:pt>
                <c:pt idx="9">
                  <c:v>0.16764489460169316</c:v>
                </c:pt>
                <c:pt idx="10">
                  <c:v>0.19288901344618345</c:v>
                </c:pt>
                <c:pt idx="11">
                  <c:v>0.22444416200179623</c:v>
                </c:pt>
                <c:pt idx="12">
                  <c:v>0.26388809769631227</c:v>
                </c:pt>
                <c:pt idx="13">
                  <c:v>0.31319301731445737</c:v>
                </c:pt>
                <c:pt idx="14">
                  <c:v>0.37482416683713859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5F8-4B32-8545-C9841042B33C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equation'!$AV$36:$AV$50</c:f>
              <c:numCache>
                <c:formatCode>General</c:formatCode>
                <c:ptCount val="15"/>
                <c:pt idx="0">
                  <c:v>8.1950121502986806E-2</c:v>
                </c:pt>
                <c:pt idx="1">
                  <c:v>8.5768192640443386E-2</c:v>
                </c:pt>
                <c:pt idx="2">
                  <c:v>9.0540781562264125E-2</c:v>
                </c:pt>
                <c:pt idx="3">
                  <c:v>9.650651771454001E-2</c:v>
                </c:pt>
                <c:pt idx="4">
                  <c:v>0.10396368790488492</c:v>
                </c:pt>
                <c:pt idx="5">
                  <c:v>0.113285150642816</c:v>
                </c:pt>
                <c:pt idx="6">
                  <c:v>0.12493697906522988</c:v>
                </c:pt>
                <c:pt idx="7">
                  <c:v>0.13950176459324723</c:v>
                </c:pt>
                <c:pt idx="8">
                  <c:v>0.15770774650326894</c:v>
                </c:pt>
                <c:pt idx="9">
                  <c:v>0.18046522389079606</c:v>
                </c:pt>
                <c:pt idx="10">
                  <c:v>0.20891207062520495</c:v>
                </c:pt>
                <c:pt idx="11">
                  <c:v>0.24447062904321601</c:v>
                </c:pt>
                <c:pt idx="12">
                  <c:v>0.28891882706572991</c:v>
                </c:pt>
                <c:pt idx="13">
                  <c:v>0.34447907459387223</c:v>
                </c:pt>
                <c:pt idx="14">
                  <c:v>0.41392938400405022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5F8-4B32-8545-C9841042B33C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equation'!$AW$36:$AW$50</c:f>
              <c:numCache>
                <c:formatCode>General</c:formatCode>
                <c:ptCount val="15"/>
                <c:pt idx="0">
                  <c:v>8.4110419106441667E-2</c:v>
                </c:pt>
                <c:pt idx="1">
                  <c:v>8.8465622678614825E-2</c:v>
                </c:pt>
                <c:pt idx="2">
                  <c:v>9.3909627143831276E-2</c:v>
                </c:pt>
                <c:pt idx="3">
                  <c:v>0.10071463272535182</c:v>
                </c:pt>
                <c:pt idx="4">
                  <c:v>0.10922088970225251</c:v>
                </c:pt>
                <c:pt idx="5">
                  <c:v>0.1198537109233784</c:v>
                </c:pt>
                <c:pt idx="6">
                  <c:v>0.13314473744978572</c:v>
                </c:pt>
                <c:pt idx="7">
                  <c:v>0.1497585206077949</c:v>
                </c:pt>
                <c:pt idx="8">
                  <c:v>0.17052574955530636</c:v>
                </c:pt>
                <c:pt idx="9">
                  <c:v>0.19648478573969569</c:v>
                </c:pt>
                <c:pt idx="10">
                  <c:v>0.22893358097018235</c:v>
                </c:pt>
                <c:pt idx="11">
                  <c:v>0.26949457500829066</c:v>
                </c:pt>
                <c:pt idx="12">
                  <c:v>0.32019581755592608</c:v>
                </c:pt>
                <c:pt idx="13">
                  <c:v>0.38357237074047029</c:v>
                </c:pt>
                <c:pt idx="14">
                  <c:v>0.46279306222115058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05F8-4B32-8545-C9841042B33C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equation'!$AX$36:$AX$50</c:f>
              <c:numCache>
                <c:formatCode>General</c:formatCode>
                <c:ptCount val="15"/>
                <c:pt idx="0">
                  <c:v>8.6809559275666762E-2</c:v>
                </c:pt>
                <c:pt idx="1">
                  <c:v>9.183587211001687E-2</c:v>
                </c:pt>
                <c:pt idx="2">
                  <c:v>9.8118763152954466E-2</c:v>
                </c:pt>
                <c:pt idx="3">
                  <c:v>0.10597237695662648</c:v>
                </c:pt>
                <c:pt idx="4">
                  <c:v>0.11578939421121648</c:v>
                </c:pt>
                <c:pt idx="5">
                  <c:v>0.12806066577945399</c:v>
                </c:pt>
                <c:pt idx="6">
                  <c:v>0.14339975523975088</c:v>
                </c:pt>
                <c:pt idx="7">
                  <c:v>0.16257361706512205</c:v>
                </c:pt>
                <c:pt idx="8">
                  <c:v>0.18654094434683594</c:v>
                </c:pt>
                <c:pt idx="9">
                  <c:v>0.21650010344897833</c:v>
                </c:pt>
                <c:pt idx="10">
                  <c:v>0.25394905232665627</c:v>
                </c:pt>
                <c:pt idx="11">
                  <c:v>0.30076023842375371</c:v>
                </c:pt>
                <c:pt idx="12">
                  <c:v>0.35927422104512552</c:v>
                </c:pt>
                <c:pt idx="13">
                  <c:v>0.43241669932184029</c:v>
                </c:pt>
                <c:pt idx="14">
                  <c:v>0.52384479716773369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05F8-4B32-8545-C9841042B33C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equation'!$AY$36:$AY$50</c:f>
              <c:numCache>
                <c:formatCode>General</c:formatCode>
                <c:ptCount val="15"/>
                <c:pt idx="0">
                  <c:v>9.0181561232139815E-2</c:v>
                </c:pt>
                <c:pt idx="1">
                  <c:v>9.6046282449600104E-2</c:v>
                </c:pt>
                <c:pt idx="2">
                  <c:v>0.10337718397142545</c:v>
                </c:pt>
                <c:pt idx="3">
                  <c:v>0.11254081087370715</c:v>
                </c:pt>
                <c:pt idx="4">
                  <c:v>0.12399534450155926</c:v>
                </c:pt>
                <c:pt idx="5">
                  <c:v>0.13831351153637442</c:v>
                </c:pt>
                <c:pt idx="6">
                  <c:v>0.15621122032989335</c:v>
                </c:pt>
                <c:pt idx="7">
                  <c:v>0.17858335632179204</c:v>
                </c:pt>
                <c:pt idx="8">
                  <c:v>0.20654852631166534</c:v>
                </c:pt>
                <c:pt idx="9">
                  <c:v>0.24150498879900698</c:v>
                </c:pt>
                <c:pt idx="10">
                  <c:v>0.28520056690818407</c:v>
                </c:pt>
                <c:pt idx="11">
                  <c:v>0.33982003954465534</c:v>
                </c:pt>
                <c:pt idx="12">
                  <c:v>0.40809438034024453</c:v>
                </c:pt>
                <c:pt idx="13">
                  <c:v>0.49343730633473104</c:v>
                </c:pt>
                <c:pt idx="14">
                  <c:v>0.60011596382783905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05F8-4B32-8545-C9841042B33C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equation'!$AZ$36:$AZ$50</c:f>
              <c:numCache>
                <c:formatCode>General</c:formatCode>
                <c:ptCount val="15"/>
                <c:pt idx="0">
                  <c:v>9.4393561493143818E-2</c:v>
                </c:pt>
                <c:pt idx="1">
                  <c:v>0.10130554673182127</c:v>
                </c:pt>
                <c:pt idx="2">
                  <c:v>0.10994552828016804</c:v>
                </c:pt>
                <c:pt idx="3">
                  <c:v>0.12074550521560157</c:v>
                </c:pt>
                <c:pt idx="4">
                  <c:v>0.13424547638489343</c:v>
                </c:pt>
                <c:pt idx="5">
                  <c:v>0.15112044034650826</c:v>
                </c:pt>
                <c:pt idx="6">
                  <c:v>0.17221414529852683</c:v>
                </c:pt>
                <c:pt idx="7">
                  <c:v>0.19858127648855001</c:v>
                </c:pt>
                <c:pt idx="8">
                  <c:v>0.23154019047607899</c:v>
                </c:pt>
                <c:pt idx="9">
                  <c:v>0.27273883296049023</c:v>
                </c:pt>
                <c:pt idx="10">
                  <c:v>0.32423713606600429</c:v>
                </c:pt>
                <c:pt idx="11">
                  <c:v>0.38861001494789682</c:v>
                </c:pt>
                <c:pt idx="12">
                  <c:v>0.46907611355026246</c:v>
                </c:pt>
                <c:pt idx="13">
                  <c:v>0.56965873680321966</c:v>
                </c:pt>
                <c:pt idx="14">
                  <c:v>0.69538701586941598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05F8-4B32-8545-C9841042B33C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equation'!$BA$36:$BA$50</c:f>
              <c:numCache>
                <c:formatCode>General</c:formatCode>
                <c:ptCount val="15"/>
                <c:pt idx="0">
                  <c:v>9.9653876564588365E-2</c:v>
                </c:pt>
                <c:pt idx="1">
                  <c:v>0.1078737768966227</c:v>
                </c:pt>
                <c:pt idx="2">
                  <c:v>0.11814865231166559</c:v>
                </c:pt>
                <c:pt idx="3">
                  <c:v>0.13099224658046923</c:v>
                </c:pt>
                <c:pt idx="4">
                  <c:v>0.14704673941647373</c:v>
                </c:pt>
                <c:pt idx="5">
                  <c:v>0.16711485546147936</c:v>
                </c:pt>
                <c:pt idx="6">
                  <c:v>0.19220000051773647</c:v>
                </c:pt>
                <c:pt idx="7">
                  <c:v>0.22355643183805782</c:v>
                </c:pt>
                <c:pt idx="8">
                  <c:v>0.26275197098845943</c:v>
                </c:pt>
                <c:pt idx="9">
                  <c:v>0.31174639492646161</c:v>
                </c:pt>
                <c:pt idx="10">
                  <c:v>0.37298942484896414</c:v>
                </c:pt>
                <c:pt idx="11">
                  <c:v>0.44954321225209237</c:v>
                </c:pt>
                <c:pt idx="12">
                  <c:v>0.54523544650600275</c:v>
                </c:pt>
                <c:pt idx="13">
                  <c:v>0.66485073932339067</c:v>
                </c:pt>
                <c:pt idx="14">
                  <c:v>0.81436985534512552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05F8-4B32-8545-C9841042B33C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equation'!$BB$36:$BB$50</c:f>
              <c:numCache>
                <c:formatCode>General</c:formatCode>
                <c:ptCount val="15"/>
                <c:pt idx="0">
                  <c:v>0.10622196072507076</c:v>
                </c:pt>
                <c:pt idx="1">
                  <c:v>0.1160749374586625</c:v>
                </c:pt>
                <c:pt idx="2">
                  <c:v>0.12839115837565224</c:v>
                </c:pt>
                <c:pt idx="3">
                  <c:v>0.14378643452188938</c:v>
                </c:pt>
                <c:pt idx="4">
                  <c:v>0.16303052970468579</c:v>
                </c:pt>
                <c:pt idx="5">
                  <c:v>0.18708564868318128</c:v>
                </c:pt>
                <c:pt idx="6">
                  <c:v>0.21715454740630072</c:v>
                </c:pt>
                <c:pt idx="7">
                  <c:v>0.25474067081020002</c:v>
                </c:pt>
                <c:pt idx="8">
                  <c:v>0.3017233250650741</c:v>
                </c:pt>
                <c:pt idx="9">
                  <c:v>0.36045164288366671</c:v>
                </c:pt>
                <c:pt idx="10">
                  <c:v>0.43386204015690744</c:v>
                </c:pt>
                <c:pt idx="11">
                  <c:v>0.52562503674845851</c:v>
                </c:pt>
                <c:pt idx="12">
                  <c:v>0.64032878248789704</c:v>
                </c:pt>
                <c:pt idx="13">
                  <c:v>0.78370846466219535</c:v>
                </c:pt>
                <c:pt idx="14">
                  <c:v>0.96293306738006812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05F8-4B32-8545-C9841042B33C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equation'!$BC$36:$BC$50</c:f>
              <c:numCache>
                <c:formatCode>General</c:formatCode>
                <c:ptCount val="15"/>
                <c:pt idx="0">
                  <c:v>0.11442066604996663</c:v>
                </c:pt>
                <c:pt idx="1">
                  <c:v>0.12631215384131372</c:v>
                </c:pt>
                <c:pt idx="2">
                  <c:v>0.1411765135804976</c:v>
                </c:pt>
                <c:pt idx="3">
                  <c:v>0.15975696325447744</c:v>
                </c:pt>
                <c:pt idx="4">
                  <c:v>0.18298252534695225</c:v>
                </c:pt>
                <c:pt idx="5">
                  <c:v>0.21201447796254577</c:v>
                </c:pt>
                <c:pt idx="6">
                  <c:v>0.24830441873203765</c:v>
                </c:pt>
                <c:pt idx="7">
                  <c:v>0.29366684469390242</c:v>
                </c:pt>
                <c:pt idx="8">
                  <c:v>0.35036987714623352</c:v>
                </c:pt>
                <c:pt idx="9">
                  <c:v>0.42124866771164743</c:v>
                </c:pt>
                <c:pt idx="10">
                  <c:v>0.50984715591841467</c:v>
                </c:pt>
                <c:pt idx="11">
                  <c:v>0.62059526617687366</c:v>
                </c:pt>
                <c:pt idx="12">
                  <c:v>0.75903040399994759</c:v>
                </c:pt>
                <c:pt idx="13">
                  <c:v>0.93207432627878983</c:v>
                </c:pt>
                <c:pt idx="14">
                  <c:v>1.1483792291273427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05F8-4B32-8545-C9841042B33C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equation'!$BD$36:$BD$50</c:f>
              <c:numCache>
                <c:formatCode>General</c:formatCode>
                <c:ptCount val="15"/>
                <c:pt idx="0">
                  <c:v>0.12465127726811</c:v>
                </c:pt>
                <c:pt idx="1">
                  <c:v>0.13908648547253902</c:v>
                </c:pt>
                <c:pt idx="2">
                  <c:v>0.15713049572807528</c:v>
                </c:pt>
                <c:pt idx="3">
                  <c:v>0.1796855085474956</c:v>
                </c:pt>
                <c:pt idx="4">
                  <c:v>0.20787927457177099</c:v>
                </c:pt>
                <c:pt idx="5">
                  <c:v>0.24312148210211523</c:v>
                </c:pt>
                <c:pt idx="6">
                  <c:v>0.28717424151504556</c:v>
                </c:pt>
                <c:pt idx="7">
                  <c:v>0.34224019078120838</c:v>
                </c:pt>
                <c:pt idx="8">
                  <c:v>0.41107262736391209</c:v>
                </c:pt>
                <c:pt idx="9">
                  <c:v>0.49711317309229158</c:v>
                </c:pt>
                <c:pt idx="10">
                  <c:v>0.60466385525276589</c:v>
                </c:pt>
                <c:pt idx="11">
                  <c:v>0.7391022079533589</c:v>
                </c:pt>
                <c:pt idx="12">
                  <c:v>0.90715014882909994</c:v>
                </c:pt>
                <c:pt idx="13">
                  <c:v>1.1172100749237763</c:v>
                </c:pt>
                <c:pt idx="14">
                  <c:v>1.379784982542122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05F8-4B32-8545-C9841042B33C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equation'!$BE$36:$BE$50</c:f>
              <c:numCache>
                <c:formatCode>General</c:formatCode>
                <c:ptCount val="15"/>
                <c:pt idx="0">
                  <c:v>7.3333333333333361E-2</c:v>
                </c:pt>
                <c:pt idx="1">
                  <c:v>7.5000000000000011E-2</c:v>
                </c:pt>
                <c:pt idx="2">
                  <c:v>7.7083333333333351E-2</c:v>
                </c:pt>
                <c:pt idx="3">
                  <c:v>7.9687500000000008E-2</c:v>
                </c:pt>
                <c:pt idx="4">
                  <c:v>8.2942708333333365E-2</c:v>
                </c:pt>
                <c:pt idx="5">
                  <c:v>8.7011718750000008E-2</c:v>
                </c:pt>
                <c:pt idx="6">
                  <c:v>9.2097981770833365E-2</c:v>
                </c:pt>
                <c:pt idx="7">
                  <c:v>9.8455810546874994E-2</c:v>
                </c:pt>
                <c:pt idx="8">
                  <c:v>0.10640309651692709</c:v>
                </c:pt>
                <c:pt idx="9">
                  <c:v>0.11633720397949221</c:v>
                </c:pt>
                <c:pt idx="10">
                  <c:v>0.12875483830769857</c:v>
                </c:pt>
                <c:pt idx="11">
                  <c:v>0.14427688121795654</c:v>
                </c:pt>
                <c:pt idx="12">
                  <c:v>0.16367943485577899</c:v>
                </c:pt>
                <c:pt idx="13">
                  <c:v>0.18793262690305709</c:v>
                </c:pt>
                <c:pt idx="14">
                  <c:v>0.21824911696215463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05F8-4B32-8545-C9841042B33C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equation'!$BF$36:$BF$50</c:f>
              <c:numCache>
                <c:formatCode>General</c:formatCode>
                <c:ptCount val="15"/>
                <c:pt idx="0">
                  <c:v>7.5588741800566184E-2</c:v>
                </c:pt>
                <c:pt idx="1">
                  <c:v>7.7819260584041039E-2</c:v>
                </c:pt>
                <c:pt idx="2">
                  <c:v>8.0607409063384636E-2</c:v>
                </c:pt>
                <c:pt idx="3">
                  <c:v>8.4092594662564121E-2</c:v>
                </c:pt>
                <c:pt idx="4">
                  <c:v>8.8449076661538492E-2</c:v>
                </c:pt>
                <c:pt idx="5">
                  <c:v>9.3894679160256414E-2</c:v>
                </c:pt>
                <c:pt idx="6">
                  <c:v>0.10070168228365386</c:v>
                </c:pt>
                <c:pt idx="7">
                  <c:v>0.10921043618790063</c:v>
                </c:pt>
                <c:pt idx="8">
                  <c:v>0.11984637856820915</c:v>
                </c:pt>
                <c:pt idx="9">
                  <c:v>0.1331413065435948</c:v>
                </c:pt>
                <c:pt idx="10">
                  <c:v>0.14975996651282678</c:v>
                </c:pt>
                <c:pt idx="11">
                  <c:v>0.17053329147436683</c:v>
                </c:pt>
                <c:pt idx="12">
                  <c:v>0.19649994767629184</c:v>
                </c:pt>
                <c:pt idx="13">
                  <c:v>0.22895826792869814</c:v>
                </c:pt>
                <c:pt idx="14">
                  <c:v>0.26953116824420592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05F8-4B32-8545-C9841042B33C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equation'!$BG$36:$BG$50</c:f>
              <c:numCache>
                <c:formatCode>General</c:formatCode>
                <c:ptCount val="15"/>
                <c:pt idx="0">
                  <c:v>7.6152593917374389E-2</c:v>
                </c:pt>
                <c:pt idx="1">
                  <c:v>7.8524075730051296E-2</c:v>
                </c:pt>
                <c:pt idx="2">
                  <c:v>8.148842799589745E-2</c:v>
                </c:pt>
                <c:pt idx="3">
                  <c:v>8.519386832820515E-2</c:v>
                </c:pt>
                <c:pt idx="4">
                  <c:v>8.9825668743589784E-2</c:v>
                </c:pt>
                <c:pt idx="5">
                  <c:v>9.5615419262820536E-2</c:v>
                </c:pt>
                <c:pt idx="6">
                  <c:v>0.10285260741185899</c:v>
                </c:pt>
                <c:pt idx="7">
                  <c:v>0.11189909259815704</c:v>
                </c:pt>
                <c:pt idx="8">
                  <c:v>0.12320719908102964</c:v>
                </c:pt>
                <c:pt idx="9">
                  <c:v>0.13734233218462044</c:v>
                </c:pt>
                <c:pt idx="10">
                  <c:v>0.15501124856410883</c:v>
                </c:pt>
                <c:pt idx="11">
                  <c:v>0.17709739403846939</c:v>
                </c:pt>
                <c:pt idx="12">
                  <c:v>0.20470507588142003</c:v>
                </c:pt>
                <c:pt idx="13">
                  <c:v>0.23921467818510836</c:v>
                </c:pt>
                <c:pt idx="14">
                  <c:v>0.28235168106471875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05F8-4B32-8545-C9841042B33C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equation'!$BH$36:$BH$50</c:f>
              <c:numCache>
                <c:formatCode>General</c:formatCode>
                <c:ptCount val="15"/>
                <c:pt idx="0">
                  <c:v>7.6857409063384632E-2</c:v>
                </c:pt>
                <c:pt idx="1">
                  <c:v>7.9405094662564124E-2</c:v>
                </c:pt>
                <c:pt idx="2">
                  <c:v>8.2589701661538464E-2</c:v>
                </c:pt>
                <c:pt idx="3">
                  <c:v>8.6570460410256442E-2</c:v>
                </c:pt>
                <c:pt idx="4">
                  <c:v>9.1546408846153879E-2</c:v>
                </c:pt>
                <c:pt idx="5">
                  <c:v>9.7766344391025647E-2</c:v>
                </c:pt>
                <c:pt idx="6">
                  <c:v>0.10554126382211541</c:v>
                </c:pt>
                <c:pt idx="7">
                  <c:v>0.11525991311097758</c:v>
                </c:pt>
                <c:pt idx="8">
                  <c:v>0.12740822472205532</c:v>
                </c:pt>
                <c:pt idx="9">
                  <c:v>0.14259361423590247</c:v>
                </c:pt>
                <c:pt idx="10">
                  <c:v>0.16157535112821142</c:v>
                </c:pt>
                <c:pt idx="11">
                  <c:v>0.18530252224359758</c:v>
                </c:pt>
                <c:pt idx="12">
                  <c:v>0.21496148613783031</c:v>
                </c:pt>
                <c:pt idx="13">
                  <c:v>0.25203519100562116</c:v>
                </c:pt>
                <c:pt idx="14">
                  <c:v>0.29837732209035978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05F8-4B32-8545-C9841042B33C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equation'!$BI$36:$BI$50</c:f>
              <c:numCache>
                <c:formatCode>General</c:formatCode>
                <c:ptCount val="15"/>
                <c:pt idx="0">
                  <c:v>7.7738427995897461E-2</c:v>
                </c:pt>
                <c:pt idx="1">
                  <c:v>8.0506368328205152E-2</c:v>
                </c:pt>
                <c:pt idx="2">
                  <c:v>8.396629374358977E-2</c:v>
                </c:pt>
                <c:pt idx="3">
                  <c:v>8.8291200512820536E-2</c:v>
                </c:pt>
                <c:pt idx="4">
                  <c:v>9.3697333974359004E-2</c:v>
                </c:pt>
                <c:pt idx="5">
                  <c:v>0.10045500080128206</c:v>
                </c:pt>
                <c:pt idx="6">
                  <c:v>0.10890208433493592</c:v>
                </c:pt>
                <c:pt idx="7">
                  <c:v>0.11946093875200321</c:v>
                </c:pt>
                <c:pt idx="8">
                  <c:v>0.13265950677333735</c:v>
                </c:pt>
                <c:pt idx="9">
                  <c:v>0.14915771680000506</c:v>
                </c:pt>
                <c:pt idx="10">
                  <c:v>0.16978047933333962</c:v>
                </c:pt>
                <c:pt idx="11">
                  <c:v>0.19555893250000786</c:v>
                </c:pt>
                <c:pt idx="12">
                  <c:v>0.22778199895834311</c:v>
                </c:pt>
                <c:pt idx="13">
                  <c:v>0.26806083203126224</c:v>
                </c:pt>
                <c:pt idx="14">
                  <c:v>0.31840937337241104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05F8-4B32-8545-C9841042B33C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equation'!$BJ$36:$BJ$50</c:f>
              <c:numCache>
                <c:formatCode>General</c:formatCode>
                <c:ptCount val="15"/>
                <c:pt idx="0">
                  <c:v>7.8839701661538489E-2</c:v>
                </c:pt>
                <c:pt idx="1">
                  <c:v>8.1882960410256431E-2</c:v>
                </c:pt>
                <c:pt idx="2">
                  <c:v>8.5687033846153865E-2</c:v>
                </c:pt>
                <c:pt idx="3">
                  <c:v>9.0442125641025661E-2</c:v>
                </c:pt>
                <c:pt idx="4">
                  <c:v>9.6385990384615414E-2</c:v>
                </c:pt>
                <c:pt idx="5">
                  <c:v>0.10381582131410258</c:v>
                </c:pt>
                <c:pt idx="6">
                  <c:v>0.11310310997596158</c:v>
                </c:pt>
                <c:pt idx="7">
                  <c:v>0.12471222080328526</c:v>
                </c:pt>
                <c:pt idx="8">
                  <c:v>0.13922360933743991</c:v>
                </c:pt>
                <c:pt idx="9">
                  <c:v>0.15736284500513326</c:v>
                </c:pt>
                <c:pt idx="10">
                  <c:v>0.18003688958974989</c:v>
                </c:pt>
                <c:pt idx="11">
                  <c:v>0.20837944532052069</c:v>
                </c:pt>
                <c:pt idx="12">
                  <c:v>0.24380763998398419</c:v>
                </c:pt>
                <c:pt idx="13">
                  <c:v>0.28809288331331351</c:v>
                </c:pt>
                <c:pt idx="14">
                  <c:v>0.34344943747497519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05F8-4B32-8545-C9841042B33C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equation'!$BK$36:$BK$50</c:f>
              <c:numCache>
                <c:formatCode>General</c:formatCode>
                <c:ptCount val="15"/>
                <c:pt idx="0">
                  <c:v>8.0216293743589781E-2</c:v>
                </c:pt>
                <c:pt idx="1">
                  <c:v>8.3603700512820539E-2</c:v>
                </c:pt>
                <c:pt idx="2">
                  <c:v>8.7837958974359004E-2</c:v>
                </c:pt>
                <c:pt idx="3">
                  <c:v>9.3130782051282085E-2</c:v>
                </c:pt>
                <c:pt idx="4">
                  <c:v>9.9746810897435936E-2</c:v>
                </c:pt>
                <c:pt idx="5">
                  <c:v>0.10801684695512823</c:v>
                </c:pt>
                <c:pt idx="6">
                  <c:v>0.11835439202724361</c:v>
                </c:pt>
                <c:pt idx="7">
                  <c:v>0.13127632336738784</c:v>
                </c:pt>
                <c:pt idx="8">
                  <c:v>0.14742873754256813</c:v>
                </c:pt>
                <c:pt idx="9">
                  <c:v>0.16761925526154353</c:v>
                </c:pt>
                <c:pt idx="10">
                  <c:v>0.1928574024102627</c:v>
                </c:pt>
                <c:pt idx="11">
                  <c:v>0.22440508634616171</c:v>
                </c:pt>
                <c:pt idx="12">
                  <c:v>0.26383969126603546</c:v>
                </c:pt>
                <c:pt idx="13">
                  <c:v>0.31313294741587755</c:v>
                </c:pt>
                <c:pt idx="14">
                  <c:v>0.37474951760318032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05F8-4B32-8545-C9841042B33C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equation'!$BL$36:$BL$50</c:f>
              <c:numCache>
                <c:formatCode>General</c:formatCode>
                <c:ptCount val="15"/>
                <c:pt idx="0">
                  <c:v>8.1937033846153876E-2</c:v>
                </c:pt>
                <c:pt idx="1">
                  <c:v>8.5754625641025664E-2</c:v>
                </c:pt>
                <c:pt idx="2">
                  <c:v>9.0526615384615414E-2</c:v>
                </c:pt>
                <c:pt idx="3">
                  <c:v>9.6491602564102594E-2</c:v>
                </c:pt>
                <c:pt idx="4">
                  <c:v>0.10394783653846158</c:v>
                </c:pt>
                <c:pt idx="5">
                  <c:v>0.11326812900641028</c:v>
                </c:pt>
                <c:pt idx="6">
                  <c:v>0.12491849459134617</c:v>
                </c:pt>
                <c:pt idx="7">
                  <c:v>0.13948145157251604</c:v>
                </c:pt>
                <c:pt idx="8">
                  <c:v>0.15768514779897835</c:v>
                </c:pt>
                <c:pt idx="9">
                  <c:v>0.18043976808205633</c:v>
                </c:pt>
                <c:pt idx="10">
                  <c:v>0.20888304343590372</c:v>
                </c:pt>
                <c:pt idx="11">
                  <c:v>0.24443713762821295</c:v>
                </c:pt>
                <c:pt idx="12">
                  <c:v>0.2888797553685995</c:v>
                </c:pt>
                <c:pt idx="13">
                  <c:v>0.34443302754408273</c:v>
                </c:pt>
                <c:pt idx="14">
                  <c:v>0.4138746177634367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05F8-4B32-8545-C9841042B33C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equation'!$BM$36:$BM$50</c:f>
              <c:numCache>
                <c:formatCode>General</c:formatCode>
                <c:ptCount val="15"/>
                <c:pt idx="0">
                  <c:v>8.4087958974359001E-2</c:v>
                </c:pt>
                <c:pt idx="1">
                  <c:v>8.8443282051282074E-2</c:v>
                </c:pt>
                <c:pt idx="2">
                  <c:v>9.3887435897435922E-2</c:v>
                </c:pt>
                <c:pt idx="3">
                  <c:v>0.10069262820512823</c:v>
                </c:pt>
                <c:pt idx="4">
                  <c:v>0.10919911858974363</c:v>
                </c:pt>
                <c:pt idx="5">
                  <c:v>0.11983223157051281</c:v>
                </c:pt>
                <c:pt idx="6">
                  <c:v>0.13312362279647438</c:v>
                </c:pt>
                <c:pt idx="7">
                  <c:v>0.14973786182892629</c:v>
                </c:pt>
                <c:pt idx="8">
                  <c:v>0.17050566061949121</c:v>
                </c:pt>
                <c:pt idx="9">
                  <c:v>0.19646540910769733</c:v>
                </c:pt>
                <c:pt idx="10">
                  <c:v>0.22891509471795501</c:v>
                </c:pt>
                <c:pt idx="11">
                  <c:v>0.26947720173077705</c:v>
                </c:pt>
                <c:pt idx="12">
                  <c:v>0.32017983549680462</c:v>
                </c:pt>
                <c:pt idx="13">
                  <c:v>0.38355812770433911</c:v>
                </c:pt>
                <c:pt idx="14">
                  <c:v>0.46278099296375713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05F8-4B32-8545-C9841042B33C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equation'!$BN$36:$BN$50</c:f>
              <c:numCache>
                <c:formatCode>General</c:formatCode>
                <c:ptCount val="15"/>
                <c:pt idx="0">
                  <c:v>8.677661538461541E-2</c:v>
                </c:pt>
                <c:pt idx="1">
                  <c:v>9.1804102564102597E-2</c:v>
                </c:pt>
                <c:pt idx="2">
                  <c:v>9.8088461538461555E-2</c:v>
                </c:pt>
                <c:pt idx="3">
                  <c:v>0.1059439102564103</c:v>
                </c:pt>
                <c:pt idx="4">
                  <c:v>0.1157632211538462</c:v>
                </c:pt>
                <c:pt idx="5">
                  <c:v>0.12803735977564107</c:v>
                </c:pt>
                <c:pt idx="6">
                  <c:v>0.14338003305288466</c:v>
                </c:pt>
                <c:pt idx="7">
                  <c:v>0.16255837464943912</c:v>
                </c:pt>
                <c:pt idx="8">
                  <c:v>0.18653130164513224</c:v>
                </c:pt>
                <c:pt idx="9">
                  <c:v>0.21649746038974868</c:v>
                </c:pt>
                <c:pt idx="10">
                  <c:v>0.25395515882051917</c:v>
                </c:pt>
                <c:pt idx="11">
                  <c:v>0.30077728185898223</c:v>
                </c:pt>
                <c:pt idx="12">
                  <c:v>0.35930493565706106</c:v>
                </c:pt>
                <c:pt idx="13">
                  <c:v>0.43246450290465965</c:v>
                </c:pt>
                <c:pt idx="14">
                  <c:v>0.52391396196415785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05F8-4B32-8545-C9841042B33C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equation'!$BO$36:$BO$50</c:f>
              <c:numCache>
                <c:formatCode>General</c:formatCode>
                <c:ptCount val="15"/>
                <c:pt idx="0">
                  <c:v>9.0137435897435933E-2</c:v>
                </c:pt>
                <c:pt idx="1">
                  <c:v>9.6005128205128243E-2</c:v>
                </c:pt>
                <c:pt idx="2">
                  <c:v>0.10333974358974363</c:v>
                </c:pt>
                <c:pt idx="3">
                  <c:v>0.11250801282051284</c:v>
                </c:pt>
                <c:pt idx="4">
                  <c:v>0.12396834935897438</c:v>
                </c:pt>
                <c:pt idx="5">
                  <c:v>0.13829377003205129</c:v>
                </c:pt>
                <c:pt idx="6">
                  <c:v>0.15620054587339746</c:v>
                </c:pt>
                <c:pt idx="7">
                  <c:v>0.17858401567508014</c:v>
                </c:pt>
                <c:pt idx="8">
                  <c:v>0.20656335292718353</c:v>
                </c:pt>
                <c:pt idx="9">
                  <c:v>0.24153752449231278</c:v>
                </c:pt>
                <c:pt idx="10">
                  <c:v>0.28525523894872423</c:v>
                </c:pt>
                <c:pt idx="11">
                  <c:v>0.33990238201923861</c:v>
                </c:pt>
                <c:pt idx="12">
                  <c:v>0.40821131085738155</c:v>
                </c:pt>
                <c:pt idx="13">
                  <c:v>0.49359747190506031</c:v>
                </c:pt>
                <c:pt idx="14">
                  <c:v>0.60033017321465865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05F8-4B32-8545-C9841042B33C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equation'!$BP$36:$BP$50</c:f>
              <c:numCache>
                <c:formatCode>General</c:formatCode>
                <c:ptCount val="15"/>
                <c:pt idx="0">
                  <c:v>9.4338461538461552E-2</c:v>
                </c:pt>
                <c:pt idx="1">
                  <c:v>0.10125641025641027</c:v>
                </c:pt>
                <c:pt idx="2">
                  <c:v>0.10990384615384617</c:v>
                </c:pt>
                <c:pt idx="3">
                  <c:v>0.12071314102564107</c:v>
                </c:pt>
                <c:pt idx="4">
                  <c:v>0.13422475961538463</c:v>
                </c:pt>
                <c:pt idx="5">
                  <c:v>0.15111428285256412</c:v>
                </c:pt>
                <c:pt idx="6">
                  <c:v>0.17222618689903849</c:v>
                </c:pt>
                <c:pt idx="7">
                  <c:v>0.19861606695713144</c:v>
                </c:pt>
                <c:pt idx="8">
                  <c:v>0.23160341702974763</c:v>
                </c:pt>
                <c:pt idx="9">
                  <c:v>0.27283760462051787</c:v>
                </c:pt>
                <c:pt idx="10">
                  <c:v>0.32438033910898062</c:v>
                </c:pt>
                <c:pt idx="11">
                  <c:v>0.38880875721955915</c:v>
                </c:pt>
                <c:pt idx="12">
                  <c:v>0.46934427985778215</c:v>
                </c:pt>
                <c:pt idx="13">
                  <c:v>0.570013683155561</c:v>
                </c:pt>
                <c:pt idx="14">
                  <c:v>0.69585043727778451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05F8-4B32-8545-C9841042B33C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equation'!$BQ$36:$BQ$50</c:f>
              <c:numCache>
                <c:formatCode>General</c:formatCode>
                <c:ptCount val="15"/>
                <c:pt idx="0">
                  <c:v>9.958974358974361E-2</c:v>
                </c:pt>
                <c:pt idx="1">
                  <c:v>0.10782051282051283</c:v>
                </c:pt>
                <c:pt idx="2">
                  <c:v>0.11810897435897437</c:v>
                </c:pt>
                <c:pt idx="3">
                  <c:v>0.13096955128205132</c:v>
                </c:pt>
                <c:pt idx="4">
                  <c:v>0.14704527243589746</c:v>
                </c:pt>
                <c:pt idx="5">
                  <c:v>0.16713992387820512</c:v>
                </c:pt>
                <c:pt idx="6">
                  <c:v>0.19225823818108975</c:v>
                </c:pt>
                <c:pt idx="7">
                  <c:v>0.22365613105969551</c:v>
                </c:pt>
                <c:pt idx="8">
                  <c:v>0.26290349715795269</c:v>
                </c:pt>
                <c:pt idx="9">
                  <c:v>0.31196270478077426</c:v>
                </c:pt>
                <c:pt idx="10">
                  <c:v>0.3732867143093011</c:v>
                </c:pt>
                <c:pt idx="11">
                  <c:v>0.44994172621995965</c:v>
                </c:pt>
                <c:pt idx="12">
                  <c:v>0.54576049110828284</c:v>
                </c:pt>
                <c:pt idx="13">
                  <c:v>0.66553394721868686</c:v>
                </c:pt>
                <c:pt idx="14">
                  <c:v>0.81525076735669177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05F8-4B32-8545-C9841042B33C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equation'!$BR$36:$BR$50</c:f>
              <c:numCache>
                <c:formatCode>General</c:formatCode>
                <c:ptCount val="15"/>
                <c:pt idx="0">
                  <c:v>0.10615384615384618</c:v>
                </c:pt>
                <c:pt idx="1">
                  <c:v>0.11602564102564104</c:v>
                </c:pt>
                <c:pt idx="2">
                  <c:v>0.12836538461538463</c:v>
                </c:pt>
                <c:pt idx="3">
                  <c:v>0.14379006410256412</c:v>
                </c:pt>
                <c:pt idx="4">
                  <c:v>0.16307091346153851</c:v>
                </c:pt>
                <c:pt idx="5">
                  <c:v>0.18717197516025641</c:v>
                </c:pt>
                <c:pt idx="6">
                  <c:v>0.21729830228365388</c:v>
                </c:pt>
                <c:pt idx="7">
                  <c:v>0.25495621118790063</c:v>
                </c:pt>
                <c:pt idx="8">
                  <c:v>0.30202859731820914</c:v>
                </c:pt>
                <c:pt idx="9">
                  <c:v>0.3608690799810948</c:v>
                </c:pt>
                <c:pt idx="10">
                  <c:v>0.43441968330970177</c:v>
                </c:pt>
                <c:pt idx="11">
                  <c:v>0.52635793747046045</c:v>
                </c:pt>
                <c:pt idx="12">
                  <c:v>0.64128075517140881</c:v>
                </c:pt>
                <c:pt idx="13">
                  <c:v>0.78493427729759435</c:v>
                </c:pt>
                <c:pt idx="14">
                  <c:v>0.96450117995532625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05F8-4B32-8545-C9841042B33C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equation'!$BS$36:$BS$50</c:f>
              <c:numCache>
                <c:formatCode>General</c:formatCode>
                <c:ptCount val="15"/>
                <c:pt idx="0">
                  <c:v>0.11435897435897438</c:v>
                </c:pt>
                <c:pt idx="1">
                  <c:v>0.12628205128205131</c:v>
                </c:pt>
                <c:pt idx="2">
                  <c:v>0.14118589743589746</c:v>
                </c:pt>
                <c:pt idx="3">
                  <c:v>0.15981570512820514</c:v>
                </c:pt>
                <c:pt idx="4">
                  <c:v>0.18310296474358981</c:v>
                </c:pt>
                <c:pt idx="5">
                  <c:v>0.21221203926282053</c:v>
                </c:pt>
                <c:pt idx="6">
                  <c:v>0.24859838241185903</c:v>
                </c:pt>
                <c:pt idx="7">
                  <c:v>0.29408131134815702</c:v>
                </c:pt>
                <c:pt idx="8">
                  <c:v>0.35093497251852962</c:v>
                </c:pt>
                <c:pt idx="9">
                  <c:v>0.42200204898149546</c:v>
                </c:pt>
                <c:pt idx="10">
                  <c:v>0.51083589456020262</c:v>
                </c:pt>
                <c:pt idx="11">
                  <c:v>0.62187820153358653</c:v>
                </c:pt>
                <c:pt idx="12">
                  <c:v>0.76068108525031619</c:v>
                </c:pt>
                <c:pt idx="13">
                  <c:v>0.93418468989622871</c:v>
                </c:pt>
                <c:pt idx="14">
                  <c:v>1.1510641957036192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05F8-4B32-8545-C9841042B33C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equation'!$BT$36:$BT$50</c:f>
              <c:numCache>
                <c:formatCode>General</c:formatCode>
                <c:ptCount val="15"/>
                <c:pt idx="0">
                  <c:v>0.12461538461538464</c:v>
                </c:pt>
                <c:pt idx="1">
                  <c:v>0.13910256410256411</c:v>
                </c:pt>
                <c:pt idx="2">
                  <c:v>0.15721153846153849</c:v>
                </c:pt>
                <c:pt idx="3">
                  <c:v>0.17984775641025641</c:v>
                </c:pt>
                <c:pt idx="4">
                  <c:v>0.20814302884615385</c:v>
                </c:pt>
                <c:pt idx="5">
                  <c:v>0.2435121193910256</c:v>
                </c:pt>
                <c:pt idx="6">
                  <c:v>0.28772348257211539</c:v>
                </c:pt>
                <c:pt idx="7">
                  <c:v>0.3429876865484775</c:v>
                </c:pt>
                <c:pt idx="8">
                  <c:v>0.41206794151893023</c:v>
                </c:pt>
                <c:pt idx="9">
                  <c:v>0.49841826023199626</c:v>
                </c:pt>
                <c:pt idx="10">
                  <c:v>0.60635615862332848</c:v>
                </c:pt>
                <c:pt idx="11">
                  <c:v>0.7412785316124938</c:v>
                </c:pt>
                <c:pt idx="12">
                  <c:v>0.90993149784895055</c:v>
                </c:pt>
                <c:pt idx="13">
                  <c:v>1.1207477056445214</c:v>
                </c:pt>
                <c:pt idx="14">
                  <c:v>1.3842679653889851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05F8-4B32-8545-C9841042B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equation'!$AP$69:$BE$69</c:f>
              <c:numCache>
                <c:formatCode>General</c:formatCode>
                <c:ptCount val="16"/>
                <c:pt idx="0">
                  <c:v>7.3300160259029287E-2</c:v>
                </c:pt>
                <c:pt idx="1">
                  <c:v>7.5569053982705844E-2</c:v>
                </c:pt>
                <c:pt idx="2">
                  <c:v>7.6136126528763295E-2</c:v>
                </c:pt>
                <c:pt idx="3">
                  <c:v>7.6844882366819342E-2</c:v>
                </c:pt>
                <c:pt idx="4">
                  <c:v>7.7730694621718555E-2</c:v>
                </c:pt>
                <c:pt idx="5">
                  <c:v>7.8837752894913043E-2</c:v>
                </c:pt>
                <c:pt idx="6">
                  <c:v>8.0221252330409928E-2</c:v>
                </c:pt>
                <c:pt idx="7">
                  <c:v>8.1950121502986806E-2</c:v>
                </c:pt>
                <c:pt idx="8">
                  <c:v>8.4110419106441667E-2</c:v>
                </c:pt>
                <c:pt idx="9">
                  <c:v>8.6809559275666762E-2</c:v>
                </c:pt>
                <c:pt idx="10">
                  <c:v>9.0181561232139815E-2</c:v>
                </c:pt>
                <c:pt idx="11">
                  <c:v>9.4393561493143818E-2</c:v>
                </c:pt>
                <c:pt idx="12">
                  <c:v>9.9653876564588365E-2</c:v>
                </c:pt>
                <c:pt idx="13">
                  <c:v>0.10622196072507076</c:v>
                </c:pt>
                <c:pt idx="14">
                  <c:v>0.11442066604996663</c:v>
                </c:pt>
                <c:pt idx="15">
                  <c:v>0.12465127726811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7D-4548-8151-14AE7736F1B6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equation'!$AP$70:$BE$70</c:f>
              <c:numCache>
                <c:formatCode>General</c:formatCode>
                <c:ptCount val="16"/>
                <c:pt idx="0">
                  <c:v>7.4967520894497389E-2</c:v>
                </c:pt>
                <c:pt idx="1">
                  <c:v>7.7800548193086294E-2</c:v>
                </c:pt>
                <c:pt idx="2">
                  <c:v>7.8508616617136484E-2</c:v>
                </c:pt>
                <c:pt idx="3">
                  <c:v>7.9393596207098682E-2</c:v>
                </c:pt>
                <c:pt idx="4">
                  <c:v>8.0499655196713912E-2</c:v>
                </c:pt>
                <c:pt idx="5">
                  <c:v>8.188197040890749E-2</c:v>
                </c:pt>
                <c:pt idx="6">
                  <c:v>8.3609460607079397E-2</c:v>
                </c:pt>
                <c:pt idx="7">
                  <c:v>8.5768192640443386E-2</c:v>
                </c:pt>
                <c:pt idx="8">
                  <c:v>8.8465622678614825E-2</c:v>
                </c:pt>
                <c:pt idx="9">
                  <c:v>9.183587211001687E-2</c:v>
                </c:pt>
                <c:pt idx="10">
                  <c:v>9.6046282449600104E-2</c:v>
                </c:pt>
                <c:pt idx="11">
                  <c:v>0.10130554673182127</c:v>
                </c:pt>
                <c:pt idx="12">
                  <c:v>0.1078737768966227</c:v>
                </c:pt>
                <c:pt idx="13">
                  <c:v>0.1160749374586625</c:v>
                </c:pt>
                <c:pt idx="14">
                  <c:v>0.12631215384131372</c:v>
                </c:pt>
                <c:pt idx="15">
                  <c:v>0.13908648547253902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7D-4548-8151-14AE7736F1B6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equation'!$AP$71:$BE$71</c:f>
              <c:numCache>
                <c:formatCode>General</c:formatCode>
                <c:ptCount val="16"/>
                <c:pt idx="0">
                  <c:v>7.7051721688832536E-2</c:v>
                </c:pt>
                <c:pt idx="1">
                  <c:v>8.0589915956061839E-2</c:v>
                </c:pt>
                <c:pt idx="2">
                  <c:v>8.1474229227602987E-2</c:v>
                </c:pt>
                <c:pt idx="3">
                  <c:v>8.2579488507447826E-2</c:v>
                </c:pt>
                <c:pt idx="4">
                  <c:v>8.3960855915458113E-2</c:v>
                </c:pt>
                <c:pt idx="5">
                  <c:v>8.5687242301400554E-2</c:v>
                </c:pt>
                <c:pt idx="6">
                  <c:v>8.7844720952916219E-2</c:v>
                </c:pt>
                <c:pt idx="7">
                  <c:v>9.0540781562264125E-2</c:v>
                </c:pt>
                <c:pt idx="8">
                  <c:v>9.3909627143831276E-2</c:v>
                </c:pt>
                <c:pt idx="9">
                  <c:v>9.8118763152954466E-2</c:v>
                </c:pt>
                <c:pt idx="10">
                  <c:v>0.10337718397142545</c:v>
                </c:pt>
                <c:pt idx="11">
                  <c:v>0.10994552828016804</c:v>
                </c:pt>
                <c:pt idx="12">
                  <c:v>0.11814865231166559</c:v>
                </c:pt>
                <c:pt idx="13">
                  <c:v>0.12839115837565224</c:v>
                </c:pt>
                <c:pt idx="14">
                  <c:v>0.1411765135804976</c:v>
                </c:pt>
                <c:pt idx="15">
                  <c:v>0.15713049572807528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7D-4548-8151-14AE7736F1B6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equation'!$AP$72:$BE$72</c:f>
              <c:numCache>
                <c:formatCode>General</c:formatCode>
                <c:ptCount val="16"/>
                <c:pt idx="0">
                  <c:v>7.9656972681751453E-2</c:v>
                </c:pt>
                <c:pt idx="1">
                  <c:v>8.4076625659781273E-2</c:v>
                </c:pt>
                <c:pt idx="2">
                  <c:v>8.5181244990686092E-2</c:v>
                </c:pt>
                <c:pt idx="3">
                  <c:v>8.6561853882884274E-2</c:v>
                </c:pt>
                <c:pt idx="4">
                  <c:v>8.8287356813888357E-2</c:v>
                </c:pt>
                <c:pt idx="5">
                  <c:v>9.0443832167016916E-2</c:v>
                </c:pt>
                <c:pt idx="6">
                  <c:v>9.3138796385212275E-2</c:v>
                </c:pt>
                <c:pt idx="7">
                  <c:v>9.650651771454001E-2</c:v>
                </c:pt>
                <c:pt idx="8">
                  <c:v>0.10071463272535182</c:v>
                </c:pt>
                <c:pt idx="9">
                  <c:v>0.10597237695662648</c:v>
                </c:pt>
                <c:pt idx="10">
                  <c:v>0.11254081087370715</c:v>
                </c:pt>
                <c:pt idx="11">
                  <c:v>0.12074550521560157</c:v>
                </c:pt>
                <c:pt idx="12">
                  <c:v>0.13099224658046923</c:v>
                </c:pt>
                <c:pt idx="13">
                  <c:v>0.14378643452188938</c:v>
                </c:pt>
                <c:pt idx="14">
                  <c:v>0.15975696325447744</c:v>
                </c:pt>
                <c:pt idx="15">
                  <c:v>0.1796855085474956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C7D-4548-8151-14AE7736F1B6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equation'!$AP$73:$BE$73</c:f>
              <c:numCache>
                <c:formatCode>General</c:formatCode>
                <c:ptCount val="16"/>
                <c:pt idx="0">
                  <c:v>8.2913536422900072E-2</c:v>
                </c:pt>
                <c:pt idx="1">
                  <c:v>8.8435012789430584E-2</c:v>
                </c:pt>
                <c:pt idx="2">
                  <c:v>8.9815014694539994E-2</c:v>
                </c:pt>
                <c:pt idx="3">
                  <c:v>9.1539810602179833E-2</c:v>
                </c:pt>
                <c:pt idx="4">
                  <c:v>9.3695482936926144E-2</c:v>
                </c:pt>
                <c:pt idx="5">
                  <c:v>9.638956949903732E-2</c:v>
                </c:pt>
                <c:pt idx="6">
                  <c:v>9.9756390675582354E-2</c:v>
                </c:pt>
                <c:pt idx="7">
                  <c:v>0.10396368790488492</c:v>
                </c:pt>
                <c:pt idx="8">
                  <c:v>0.10922088970225251</c:v>
                </c:pt>
                <c:pt idx="9">
                  <c:v>0.11578939421121648</c:v>
                </c:pt>
                <c:pt idx="10">
                  <c:v>0.12399534450155926</c:v>
                </c:pt>
                <c:pt idx="11">
                  <c:v>0.13424547638489343</c:v>
                </c:pt>
                <c:pt idx="12">
                  <c:v>0.14704673941647373</c:v>
                </c:pt>
                <c:pt idx="13">
                  <c:v>0.16303052970468579</c:v>
                </c:pt>
                <c:pt idx="14">
                  <c:v>0.18298252534695225</c:v>
                </c:pt>
                <c:pt idx="15">
                  <c:v>0.20787927457177099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C7D-4548-8151-14AE7736F1B6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equation'!$AP$74:$BE$74</c:f>
              <c:numCache>
                <c:formatCode>General</c:formatCode>
                <c:ptCount val="16"/>
                <c:pt idx="0">
                  <c:v>8.6984241099335891E-2</c:v>
                </c:pt>
                <c:pt idx="1">
                  <c:v>9.3882996701492208E-2</c:v>
                </c:pt>
                <c:pt idx="2">
                  <c:v>9.5607226824357378E-2</c:v>
                </c:pt>
                <c:pt idx="3">
                  <c:v>9.7762256501299286E-2</c:v>
                </c:pt>
                <c:pt idx="4">
                  <c:v>0.1004556405907234</c:v>
                </c:pt>
                <c:pt idx="5">
                  <c:v>0.10382174116406286</c:v>
                </c:pt>
                <c:pt idx="6">
                  <c:v>0.10802838353854492</c:v>
                </c:pt>
                <c:pt idx="7">
                  <c:v>0.113285150642816</c:v>
                </c:pt>
                <c:pt idx="8">
                  <c:v>0.1198537109233784</c:v>
                </c:pt>
                <c:pt idx="9">
                  <c:v>0.12806066577945399</c:v>
                </c:pt>
                <c:pt idx="10">
                  <c:v>0.13831351153637442</c:v>
                </c:pt>
                <c:pt idx="11">
                  <c:v>0.15112044034650826</c:v>
                </c:pt>
                <c:pt idx="12">
                  <c:v>0.16711485546147936</c:v>
                </c:pt>
                <c:pt idx="13">
                  <c:v>0.18708564868318128</c:v>
                </c:pt>
                <c:pt idx="14">
                  <c:v>0.21201447796254577</c:v>
                </c:pt>
                <c:pt idx="15">
                  <c:v>0.24312148210211523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C7D-4548-8151-14AE7736F1B6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equation'!$AP$75:$BE$75</c:f>
              <c:numCache>
                <c:formatCode>General</c:formatCode>
                <c:ptCount val="16"/>
                <c:pt idx="0">
                  <c:v>9.2072621944880653E-2</c:v>
                </c:pt>
                <c:pt idx="1">
                  <c:v>0.10069297659156923</c:v>
                </c:pt>
                <c:pt idx="2">
                  <c:v>0.1028474919866291</c:v>
                </c:pt>
                <c:pt idx="3">
                  <c:v>0.1055403138751986</c:v>
                </c:pt>
                <c:pt idx="4">
                  <c:v>0.10890583765796995</c:v>
                </c:pt>
                <c:pt idx="5">
                  <c:v>0.11311195574534474</c:v>
                </c:pt>
                <c:pt idx="6">
                  <c:v>0.11836837461724813</c:v>
                </c:pt>
                <c:pt idx="7">
                  <c:v>0.12493697906522988</c:v>
                </c:pt>
                <c:pt idx="8">
                  <c:v>0.13314473744978572</c:v>
                </c:pt>
                <c:pt idx="9">
                  <c:v>0.14339975523975088</c:v>
                </c:pt>
                <c:pt idx="10">
                  <c:v>0.15621122032989335</c:v>
                </c:pt>
                <c:pt idx="11">
                  <c:v>0.17221414529852683</c:v>
                </c:pt>
                <c:pt idx="12">
                  <c:v>0.19220000051773647</c:v>
                </c:pt>
                <c:pt idx="13">
                  <c:v>0.21715454740630072</c:v>
                </c:pt>
                <c:pt idx="14">
                  <c:v>0.24830441873203765</c:v>
                </c:pt>
                <c:pt idx="15">
                  <c:v>0.28717424151504556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C7D-4548-8151-14AE7736F1B6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equation'!$AP$76:$BE$76</c:f>
              <c:numCache>
                <c:formatCode>General</c:formatCode>
                <c:ptCount val="16"/>
                <c:pt idx="0">
                  <c:v>9.8433098001811603E-2</c:v>
                </c:pt>
                <c:pt idx="1">
                  <c:v>0.10920545145416553</c:v>
                </c:pt>
                <c:pt idx="2">
                  <c:v>0.11189782343946872</c:v>
                </c:pt>
                <c:pt idx="3">
                  <c:v>0.11526288559257272</c:v>
                </c:pt>
                <c:pt idx="4">
                  <c:v>0.11946858399202814</c:v>
                </c:pt>
                <c:pt idx="5">
                  <c:v>0.12472472397194713</c:v>
                </c:pt>
                <c:pt idx="6">
                  <c:v>0.13129336346562714</c:v>
                </c:pt>
                <c:pt idx="7">
                  <c:v>0.13950176459324723</c:v>
                </c:pt>
                <c:pt idx="8">
                  <c:v>0.1497585206077949</c:v>
                </c:pt>
                <c:pt idx="9">
                  <c:v>0.16257361706512205</c:v>
                </c:pt>
                <c:pt idx="10">
                  <c:v>0.17858335632179204</c:v>
                </c:pt>
                <c:pt idx="11">
                  <c:v>0.19858127648855001</c:v>
                </c:pt>
                <c:pt idx="12">
                  <c:v>0.22355643183805782</c:v>
                </c:pt>
                <c:pt idx="13">
                  <c:v>0.25474067081020002</c:v>
                </c:pt>
                <c:pt idx="14">
                  <c:v>0.29366684469390242</c:v>
                </c:pt>
                <c:pt idx="15">
                  <c:v>0.34224019078120838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C7D-4548-8151-14AE7736F1B6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equation'!$AP$77:$BE$77</c:f>
              <c:numCache>
                <c:formatCode>General</c:formatCode>
                <c:ptCount val="16"/>
                <c:pt idx="0">
                  <c:v>0.10638369307297527</c:v>
                </c:pt>
                <c:pt idx="1">
                  <c:v>0.11984604503241086</c:v>
                </c:pt>
                <c:pt idx="2">
                  <c:v>0.12321073775551829</c:v>
                </c:pt>
                <c:pt idx="3">
                  <c:v>0.1274161002392904</c:v>
                </c:pt>
                <c:pt idx="4">
                  <c:v>0.13267201690960093</c:v>
                </c:pt>
                <c:pt idx="5">
                  <c:v>0.13924068425520011</c:v>
                </c:pt>
                <c:pt idx="6">
                  <c:v>0.1474495995261009</c:v>
                </c:pt>
                <c:pt idx="7">
                  <c:v>0.15770774650326894</c:v>
                </c:pt>
                <c:pt idx="8">
                  <c:v>0.17052574955530636</c:v>
                </c:pt>
                <c:pt idx="9">
                  <c:v>0.18654094434683594</c:v>
                </c:pt>
                <c:pt idx="10">
                  <c:v>0.20654852631166534</c:v>
                </c:pt>
                <c:pt idx="11">
                  <c:v>0.23154019047607899</c:v>
                </c:pt>
                <c:pt idx="12">
                  <c:v>0.26275197098845943</c:v>
                </c:pt>
                <c:pt idx="13">
                  <c:v>0.3017233250650741</c:v>
                </c:pt>
                <c:pt idx="14">
                  <c:v>0.35036987714623352</c:v>
                </c:pt>
                <c:pt idx="15">
                  <c:v>0.41107262736391209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C7D-4548-8151-14AE7736F1B6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equation'!$AP$78:$BE$78</c:f>
              <c:numCache>
                <c:formatCode>General</c:formatCode>
                <c:ptCount val="16"/>
                <c:pt idx="0">
                  <c:v>0.11632193691192987</c:v>
                </c:pt>
                <c:pt idx="1">
                  <c:v>0.13314678700521759</c:v>
                </c:pt>
                <c:pt idx="2">
                  <c:v>0.13735188065058024</c:v>
                </c:pt>
                <c:pt idx="3">
                  <c:v>0.1426076185476875</c:v>
                </c:pt>
                <c:pt idx="4">
                  <c:v>0.14917630805656681</c:v>
                </c:pt>
                <c:pt idx="5">
                  <c:v>0.1573856346092663</c:v>
                </c:pt>
                <c:pt idx="6">
                  <c:v>0.16764489460169316</c:v>
                </c:pt>
                <c:pt idx="7">
                  <c:v>0.18046522389079606</c:v>
                </c:pt>
                <c:pt idx="8">
                  <c:v>0.19648478573969569</c:v>
                </c:pt>
                <c:pt idx="9">
                  <c:v>0.21650010344897833</c:v>
                </c:pt>
                <c:pt idx="10">
                  <c:v>0.24150498879900698</c:v>
                </c:pt>
                <c:pt idx="11">
                  <c:v>0.27273883296049023</c:v>
                </c:pt>
                <c:pt idx="12">
                  <c:v>0.31174639492646161</c:v>
                </c:pt>
                <c:pt idx="13">
                  <c:v>0.36045164288366671</c:v>
                </c:pt>
                <c:pt idx="14">
                  <c:v>0.42124866771164743</c:v>
                </c:pt>
                <c:pt idx="15">
                  <c:v>0.49711317309229158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C7D-4548-8151-14AE7736F1B6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equation'!$AP$79:$BE$79</c:f>
              <c:numCache>
                <c:formatCode>General</c:formatCode>
                <c:ptCount val="16"/>
                <c:pt idx="0">
                  <c:v>0.12874474171062314</c:v>
                </c:pt>
                <c:pt idx="1">
                  <c:v>0.14977271447122595</c:v>
                </c:pt>
                <c:pt idx="2">
                  <c:v>0.15502830926940767</c:v>
                </c:pt>
                <c:pt idx="3">
                  <c:v>0.1615970164331838</c:v>
                </c:pt>
                <c:pt idx="4">
                  <c:v>0.16980667199027427</c:v>
                </c:pt>
                <c:pt idx="5">
                  <c:v>0.18006682255184914</c:v>
                </c:pt>
                <c:pt idx="6">
                  <c:v>0.19288901344618345</c:v>
                </c:pt>
                <c:pt idx="7">
                  <c:v>0.20891207062520495</c:v>
                </c:pt>
                <c:pt idx="8">
                  <c:v>0.22893358097018235</c:v>
                </c:pt>
                <c:pt idx="9">
                  <c:v>0.25394905232665627</c:v>
                </c:pt>
                <c:pt idx="10">
                  <c:v>0.28520056690818407</c:v>
                </c:pt>
                <c:pt idx="11">
                  <c:v>0.32423713606600429</c:v>
                </c:pt>
                <c:pt idx="12">
                  <c:v>0.37298942484896414</c:v>
                </c:pt>
                <c:pt idx="13">
                  <c:v>0.43386204015690744</c:v>
                </c:pt>
                <c:pt idx="14">
                  <c:v>0.50984715591841467</c:v>
                </c:pt>
                <c:pt idx="15">
                  <c:v>0.60466385525276589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C7D-4548-8151-14AE7736F1B6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equation'!$AP$80:$BE$80</c:f>
              <c:numCache>
                <c:formatCode>General</c:formatCode>
                <c:ptCount val="16"/>
                <c:pt idx="0">
                  <c:v>0.14427324770898969</c:v>
                </c:pt>
                <c:pt idx="1">
                  <c:v>0.17055512380373639</c:v>
                </c:pt>
                <c:pt idx="2">
                  <c:v>0.17712384504294196</c:v>
                </c:pt>
                <c:pt idx="3">
                  <c:v>0.18533376379005428</c:v>
                </c:pt>
                <c:pt idx="4">
                  <c:v>0.19559462690740853</c:v>
                </c:pt>
                <c:pt idx="5">
                  <c:v>0.20841830748007756</c:v>
                </c:pt>
                <c:pt idx="6">
                  <c:v>0.22444416200179623</c:v>
                </c:pt>
                <c:pt idx="7">
                  <c:v>0.24447062904321601</c:v>
                </c:pt>
                <c:pt idx="8">
                  <c:v>0.26949457500829066</c:v>
                </c:pt>
                <c:pt idx="9">
                  <c:v>0.30076023842375371</c:v>
                </c:pt>
                <c:pt idx="10">
                  <c:v>0.33982003954465534</c:v>
                </c:pt>
                <c:pt idx="11">
                  <c:v>0.38861001494789682</c:v>
                </c:pt>
                <c:pt idx="12">
                  <c:v>0.44954321225209237</c:v>
                </c:pt>
                <c:pt idx="13">
                  <c:v>0.52562503674845851</c:v>
                </c:pt>
                <c:pt idx="14">
                  <c:v>0.62059526617687366</c:v>
                </c:pt>
                <c:pt idx="15">
                  <c:v>0.7391022079533589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C7D-4548-8151-14AE7736F1B6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equation'!$AP$81:$BF$81</c:f>
              <c:numCache>
                <c:formatCode>General</c:formatCode>
                <c:ptCount val="17"/>
                <c:pt idx="0">
                  <c:v>0.16368388020694793</c:v>
                </c:pt>
                <c:pt idx="1">
                  <c:v>0.19653313546937451</c:v>
                </c:pt>
                <c:pt idx="2">
                  <c:v>0.20474326475985982</c:v>
                </c:pt>
                <c:pt idx="3">
                  <c:v>0.21500469798614236</c:v>
                </c:pt>
                <c:pt idx="4">
                  <c:v>0.22782957055382641</c:v>
                </c:pt>
                <c:pt idx="5">
                  <c:v>0.24385766364036313</c:v>
                </c:pt>
                <c:pt idx="6">
                  <c:v>0.26388809769631227</c:v>
                </c:pt>
                <c:pt idx="7">
                  <c:v>0.28891882706572991</c:v>
                </c:pt>
                <c:pt idx="8">
                  <c:v>0.32019581755592608</c:v>
                </c:pt>
                <c:pt idx="9">
                  <c:v>0.35927422104512552</c:v>
                </c:pt>
                <c:pt idx="10">
                  <c:v>0.40809438034024453</c:v>
                </c:pt>
                <c:pt idx="11">
                  <c:v>0.46907611355026246</c:v>
                </c:pt>
                <c:pt idx="12">
                  <c:v>0.54523544650600275</c:v>
                </c:pt>
                <c:pt idx="13">
                  <c:v>0.64032878248789704</c:v>
                </c:pt>
                <c:pt idx="14">
                  <c:v>0.75903040399994759</c:v>
                </c:pt>
                <c:pt idx="15">
                  <c:v>0.90715014882909994</c:v>
                </c:pt>
                <c:pt idx="16">
                  <c:v>0.16367943485577899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C7D-4548-8151-14AE7736F1B6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equation'!$AP$82:$BE$82</c:f>
              <c:numCache>
                <c:formatCode>General</c:formatCode>
                <c:ptCount val="16"/>
                <c:pt idx="0">
                  <c:v>0.18794717082939563</c:v>
                </c:pt>
                <c:pt idx="1">
                  <c:v>0.22900565005142209</c:v>
                </c:pt>
                <c:pt idx="2">
                  <c:v>0.23926753940600712</c:v>
                </c:pt>
                <c:pt idx="3">
                  <c:v>0.25209336573125241</c:v>
                </c:pt>
                <c:pt idx="4">
                  <c:v>0.26812325011184868</c:v>
                </c:pt>
                <c:pt idx="5">
                  <c:v>0.28815685884072012</c:v>
                </c:pt>
                <c:pt idx="6">
                  <c:v>0.31319301731445737</c:v>
                </c:pt>
                <c:pt idx="7">
                  <c:v>0.34447907459387223</c:v>
                </c:pt>
                <c:pt idx="8">
                  <c:v>0.38357237074047029</c:v>
                </c:pt>
                <c:pt idx="9">
                  <c:v>0.43241669932184029</c:v>
                </c:pt>
                <c:pt idx="10">
                  <c:v>0.49343730633473104</c:v>
                </c:pt>
                <c:pt idx="11">
                  <c:v>0.56965873680321966</c:v>
                </c:pt>
                <c:pt idx="12">
                  <c:v>0.66485073932339067</c:v>
                </c:pt>
                <c:pt idx="13">
                  <c:v>0.78370846466219535</c:v>
                </c:pt>
                <c:pt idx="14">
                  <c:v>0.93207432627878983</c:v>
                </c:pt>
                <c:pt idx="15">
                  <c:v>1.1172100749237763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C7D-4548-8151-14AE7736F1B6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equation'!$AP$83:$BE$83</c:f>
              <c:numCache>
                <c:formatCode>General</c:formatCode>
                <c:ptCount val="16"/>
                <c:pt idx="0">
                  <c:v>0.21827628410745534</c:v>
                </c:pt>
                <c:pt idx="1">
                  <c:v>0.26959629327898155</c:v>
                </c:pt>
                <c:pt idx="2">
                  <c:v>0.28242288271369126</c:v>
                </c:pt>
                <c:pt idx="3">
                  <c:v>0.29845420041263998</c:v>
                </c:pt>
                <c:pt idx="4">
                  <c:v>0.31849034955937655</c:v>
                </c:pt>
                <c:pt idx="5">
                  <c:v>0.34353085284116636</c:v>
                </c:pt>
                <c:pt idx="6">
                  <c:v>0.37482416683713859</c:v>
                </c:pt>
                <c:pt idx="7">
                  <c:v>0.41392938400405022</c:v>
                </c:pt>
                <c:pt idx="8">
                  <c:v>0.46279306222115058</c:v>
                </c:pt>
                <c:pt idx="9">
                  <c:v>0.52384479716773369</c:v>
                </c:pt>
                <c:pt idx="10">
                  <c:v>0.60011596382783905</c:v>
                </c:pt>
                <c:pt idx="11">
                  <c:v>0.69538701586941598</c:v>
                </c:pt>
                <c:pt idx="12">
                  <c:v>0.81436985534512552</c:v>
                </c:pt>
                <c:pt idx="13">
                  <c:v>0.96293306738006812</c:v>
                </c:pt>
                <c:pt idx="14">
                  <c:v>1.1483792291273427</c:v>
                </c:pt>
                <c:pt idx="15">
                  <c:v>1.379784982542122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C7D-4548-8151-14AE7736F1B6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equation'!$BF$69:$BU$69</c:f>
              <c:numCache>
                <c:formatCode>General</c:formatCode>
                <c:ptCount val="16"/>
                <c:pt idx="0">
                  <c:v>7.3333333333333361E-2</c:v>
                </c:pt>
                <c:pt idx="1">
                  <c:v>7.5588741800566184E-2</c:v>
                </c:pt>
                <c:pt idx="2">
                  <c:v>7.6152593917374389E-2</c:v>
                </c:pt>
                <c:pt idx="3">
                  <c:v>7.6857409063384632E-2</c:v>
                </c:pt>
                <c:pt idx="4">
                  <c:v>7.7738427995897461E-2</c:v>
                </c:pt>
                <c:pt idx="5">
                  <c:v>7.8839701661538489E-2</c:v>
                </c:pt>
                <c:pt idx="6">
                  <c:v>8.0216293743589781E-2</c:v>
                </c:pt>
                <c:pt idx="7">
                  <c:v>8.1937033846153876E-2</c:v>
                </c:pt>
                <c:pt idx="8">
                  <c:v>8.4087958974359001E-2</c:v>
                </c:pt>
                <c:pt idx="9">
                  <c:v>8.677661538461541E-2</c:v>
                </c:pt>
                <c:pt idx="10">
                  <c:v>9.0137435897435933E-2</c:v>
                </c:pt>
                <c:pt idx="11">
                  <c:v>9.4338461538461552E-2</c:v>
                </c:pt>
                <c:pt idx="12">
                  <c:v>9.958974358974361E-2</c:v>
                </c:pt>
                <c:pt idx="13">
                  <c:v>0.10615384615384618</c:v>
                </c:pt>
                <c:pt idx="14">
                  <c:v>0.11435897435897438</c:v>
                </c:pt>
                <c:pt idx="15">
                  <c:v>0.12461538461538464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C7D-4548-8151-14AE7736F1B6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7.7819260584041039E-2</c:v>
                </c:pt>
                <c:pt idx="2">
                  <c:v>7.8524075730051296E-2</c:v>
                </c:pt>
                <c:pt idx="3">
                  <c:v>7.9405094662564124E-2</c:v>
                </c:pt>
                <c:pt idx="4">
                  <c:v>8.0506368328205152E-2</c:v>
                </c:pt>
                <c:pt idx="5">
                  <c:v>8.1882960410256431E-2</c:v>
                </c:pt>
                <c:pt idx="6">
                  <c:v>8.3603700512820539E-2</c:v>
                </c:pt>
                <c:pt idx="7">
                  <c:v>8.5754625641025664E-2</c:v>
                </c:pt>
                <c:pt idx="8">
                  <c:v>8.8443282051282074E-2</c:v>
                </c:pt>
                <c:pt idx="9">
                  <c:v>9.1804102564102597E-2</c:v>
                </c:pt>
                <c:pt idx="10">
                  <c:v>9.6005128205128243E-2</c:v>
                </c:pt>
                <c:pt idx="11">
                  <c:v>0.10125641025641027</c:v>
                </c:pt>
                <c:pt idx="12">
                  <c:v>0.10782051282051283</c:v>
                </c:pt>
                <c:pt idx="13">
                  <c:v>0.11602564102564104</c:v>
                </c:pt>
                <c:pt idx="14">
                  <c:v>0.12628205128205131</c:v>
                </c:pt>
                <c:pt idx="15">
                  <c:v>0.13910256410256411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FC7D-4548-8151-14AE7736F1B6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equation'!$BF$71:$BU$71</c:f>
              <c:numCache>
                <c:formatCode>General</c:formatCode>
                <c:ptCount val="16"/>
                <c:pt idx="0">
                  <c:v>7.7083333333333351E-2</c:v>
                </c:pt>
                <c:pt idx="1">
                  <c:v>8.0607409063384636E-2</c:v>
                </c:pt>
                <c:pt idx="2">
                  <c:v>8.148842799589745E-2</c:v>
                </c:pt>
                <c:pt idx="3">
                  <c:v>8.2589701661538464E-2</c:v>
                </c:pt>
                <c:pt idx="4">
                  <c:v>8.396629374358977E-2</c:v>
                </c:pt>
                <c:pt idx="5">
                  <c:v>8.5687033846153865E-2</c:v>
                </c:pt>
                <c:pt idx="6">
                  <c:v>8.7837958974359004E-2</c:v>
                </c:pt>
                <c:pt idx="7">
                  <c:v>9.0526615384615414E-2</c:v>
                </c:pt>
                <c:pt idx="8">
                  <c:v>9.3887435897435922E-2</c:v>
                </c:pt>
                <c:pt idx="9">
                  <c:v>9.8088461538461555E-2</c:v>
                </c:pt>
                <c:pt idx="10">
                  <c:v>0.10333974358974363</c:v>
                </c:pt>
                <c:pt idx="11">
                  <c:v>0.10990384615384617</c:v>
                </c:pt>
                <c:pt idx="12">
                  <c:v>0.11810897435897437</c:v>
                </c:pt>
                <c:pt idx="13">
                  <c:v>0.12836538461538463</c:v>
                </c:pt>
                <c:pt idx="14">
                  <c:v>0.14118589743589746</c:v>
                </c:pt>
                <c:pt idx="15">
                  <c:v>0.15721153846153849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C7D-4548-8151-14AE7736F1B6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equation'!$BF$72:$BU$72</c:f>
              <c:numCache>
                <c:formatCode>General</c:formatCode>
                <c:ptCount val="16"/>
                <c:pt idx="0">
                  <c:v>7.9687500000000008E-2</c:v>
                </c:pt>
                <c:pt idx="1">
                  <c:v>8.4092594662564121E-2</c:v>
                </c:pt>
                <c:pt idx="2">
                  <c:v>8.519386832820515E-2</c:v>
                </c:pt>
                <c:pt idx="3">
                  <c:v>8.6570460410256442E-2</c:v>
                </c:pt>
                <c:pt idx="4">
                  <c:v>8.8291200512820536E-2</c:v>
                </c:pt>
                <c:pt idx="5">
                  <c:v>9.0442125641025661E-2</c:v>
                </c:pt>
                <c:pt idx="6">
                  <c:v>9.3130782051282085E-2</c:v>
                </c:pt>
                <c:pt idx="7">
                  <c:v>9.6491602564102594E-2</c:v>
                </c:pt>
                <c:pt idx="8">
                  <c:v>0.10069262820512823</c:v>
                </c:pt>
                <c:pt idx="9">
                  <c:v>0.1059439102564103</c:v>
                </c:pt>
                <c:pt idx="10">
                  <c:v>0.11250801282051284</c:v>
                </c:pt>
                <c:pt idx="11">
                  <c:v>0.12071314102564107</c:v>
                </c:pt>
                <c:pt idx="12">
                  <c:v>0.13096955128205132</c:v>
                </c:pt>
                <c:pt idx="13">
                  <c:v>0.14379006410256412</c:v>
                </c:pt>
                <c:pt idx="14">
                  <c:v>0.15981570512820514</c:v>
                </c:pt>
                <c:pt idx="15">
                  <c:v>0.17984775641025641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FC7D-4548-8151-14AE7736F1B6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equation'!$BF$73:$BU$73</c:f>
              <c:numCache>
                <c:formatCode>General</c:formatCode>
                <c:ptCount val="16"/>
                <c:pt idx="0">
                  <c:v>8.2942708333333365E-2</c:v>
                </c:pt>
                <c:pt idx="1">
                  <c:v>8.8449076661538492E-2</c:v>
                </c:pt>
                <c:pt idx="2">
                  <c:v>8.9825668743589784E-2</c:v>
                </c:pt>
                <c:pt idx="3">
                  <c:v>9.1546408846153879E-2</c:v>
                </c:pt>
                <c:pt idx="4">
                  <c:v>9.3697333974359004E-2</c:v>
                </c:pt>
                <c:pt idx="5">
                  <c:v>9.6385990384615414E-2</c:v>
                </c:pt>
                <c:pt idx="6">
                  <c:v>9.9746810897435936E-2</c:v>
                </c:pt>
                <c:pt idx="7">
                  <c:v>0.10394783653846158</c:v>
                </c:pt>
                <c:pt idx="8">
                  <c:v>0.10919911858974363</c:v>
                </c:pt>
                <c:pt idx="9">
                  <c:v>0.1157632211538462</c:v>
                </c:pt>
                <c:pt idx="10">
                  <c:v>0.12396834935897438</c:v>
                </c:pt>
                <c:pt idx="11">
                  <c:v>0.13422475961538463</c:v>
                </c:pt>
                <c:pt idx="12">
                  <c:v>0.14704527243589746</c:v>
                </c:pt>
                <c:pt idx="13">
                  <c:v>0.16307091346153851</c:v>
                </c:pt>
                <c:pt idx="14">
                  <c:v>0.18310296474358981</c:v>
                </c:pt>
                <c:pt idx="15">
                  <c:v>0.20814302884615385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C7D-4548-8151-14AE7736F1B6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equation'!$BF$74:$BU$74</c:f>
              <c:numCache>
                <c:formatCode>General</c:formatCode>
                <c:ptCount val="16"/>
                <c:pt idx="0">
                  <c:v>8.7011718750000008E-2</c:v>
                </c:pt>
                <c:pt idx="1">
                  <c:v>9.3894679160256414E-2</c:v>
                </c:pt>
                <c:pt idx="2">
                  <c:v>9.5615419262820536E-2</c:v>
                </c:pt>
                <c:pt idx="3">
                  <c:v>9.7766344391025647E-2</c:v>
                </c:pt>
                <c:pt idx="4">
                  <c:v>0.10045500080128206</c:v>
                </c:pt>
                <c:pt idx="5">
                  <c:v>0.10381582131410258</c:v>
                </c:pt>
                <c:pt idx="6">
                  <c:v>0.10801684695512823</c:v>
                </c:pt>
                <c:pt idx="7">
                  <c:v>0.11326812900641028</c:v>
                </c:pt>
                <c:pt idx="8">
                  <c:v>0.11983223157051281</c:v>
                </c:pt>
                <c:pt idx="9">
                  <c:v>0.12803735977564107</c:v>
                </c:pt>
                <c:pt idx="10">
                  <c:v>0.13829377003205129</c:v>
                </c:pt>
                <c:pt idx="11">
                  <c:v>0.15111428285256412</c:v>
                </c:pt>
                <c:pt idx="12">
                  <c:v>0.16713992387820512</c:v>
                </c:pt>
                <c:pt idx="13">
                  <c:v>0.18717197516025641</c:v>
                </c:pt>
                <c:pt idx="14">
                  <c:v>0.21221203926282053</c:v>
                </c:pt>
                <c:pt idx="15">
                  <c:v>0.2435121193910256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FC7D-4548-8151-14AE7736F1B6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equation'!$BF$75:$BU$75</c:f>
              <c:numCache>
                <c:formatCode>General</c:formatCode>
                <c:ptCount val="16"/>
                <c:pt idx="0">
                  <c:v>9.2097981770833365E-2</c:v>
                </c:pt>
                <c:pt idx="1">
                  <c:v>0.10070168228365386</c:v>
                </c:pt>
                <c:pt idx="2">
                  <c:v>0.10285260741185899</c:v>
                </c:pt>
                <c:pt idx="3">
                  <c:v>0.10554126382211541</c:v>
                </c:pt>
                <c:pt idx="4">
                  <c:v>0.10890208433493592</c:v>
                </c:pt>
                <c:pt idx="5">
                  <c:v>0.11310310997596158</c:v>
                </c:pt>
                <c:pt idx="6">
                  <c:v>0.11835439202724361</c:v>
                </c:pt>
                <c:pt idx="7">
                  <c:v>0.12491849459134617</c:v>
                </c:pt>
                <c:pt idx="8">
                  <c:v>0.13312362279647438</c:v>
                </c:pt>
                <c:pt idx="9">
                  <c:v>0.14338003305288466</c:v>
                </c:pt>
                <c:pt idx="10">
                  <c:v>0.15620054587339746</c:v>
                </c:pt>
                <c:pt idx="11">
                  <c:v>0.17222618689903849</c:v>
                </c:pt>
                <c:pt idx="12">
                  <c:v>0.19225823818108975</c:v>
                </c:pt>
                <c:pt idx="13">
                  <c:v>0.21729830228365388</c:v>
                </c:pt>
                <c:pt idx="14">
                  <c:v>0.24859838241185903</c:v>
                </c:pt>
                <c:pt idx="15">
                  <c:v>0.28772348257211539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FC7D-4548-8151-14AE7736F1B6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equation'!$BF$76:$BU$76</c:f>
              <c:numCache>
                <c:formatCode>General</c:formatCode>
                <c:ptCount val="16"/>
                <c:pt idx="0">
                  <c:v>9.8455810546874994E-2</c:v>
                </c:pt>
                <c:pt idx="1">
                  <c:v>0.10921043618790063</c:v>
                </c:pt>
                <c:pt idx="2">
                  <c:v>0.11189909259815704</c:v>
                </c:pt>
                <c:pt idx="3">
                  <c:v>0.11525991311097758</c:v>
                </c:pt>
                <c:pt idx="4">
                  <c:v>0.11946093875200321</c:v>
                </c:pt>
                <c:pt idx="5">
                  <c:v>0.12471222080328526</c:v>
                </c:pt>
                <c:pt idx="6">
                  <c:v>0.13127632336738784</c:v>
                </c:pt>
                <c:pt idx="7">
                  <c:v>0.13948145157251604</c:v>
                </c:pt>
                <c:pt idx="8">
                  <c:v>0.14973786182892629</c:v>
                </c:pt>
                <c:pt idx="9">
                  <c:v>0.16255837464943912</c:v>
                </c:pt>
                <c:pt idx="10">
                  <c:v>0.17858401567508014</c:v>
                </c:pt>
                <c:pt idx="11">
                  <c:v>0.19861606695713144</c:v>
                </c:pt>
                <c:pt idx="12">
                  <c:v>0.22365613105969551</c:v>
                </c:pt>
                <c:pt idx="13">
                  <c:v>0.25495621118790063</c:v>
                </c:pt>
                <c:pt idx="14">
                  <c:v>0.29408131134815702</c:v>
                </c:pt>
                <c:pt idx="15">
                  <c:v>0.3429876865484775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FC7D-4548-8151-14AE7736F1B6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equation'!$BF$77:$BU$77</c:f>
              <c:numCache>
                <c:formatCode>General</c:formatCode>
                <c:ptCount val="16"/>
                <c:pt idx="0">
                  <c:v>0.10640309651692709</c:v>
                </c:pt>
                <c:pt idx="1">
                  <c:v>0.11984637856820915</c:v>
                </c:pt>
                <c:pt idx="2">
                  <c:v>0.12320719908102964</c:v>
                </c:pt>
                <c:pt idx="3">
                  <c:v>0.12740822472205532</c:v>
                </c:pt>
                <c:pt idx="4">
                  <c:v>0.13265950677333735</c:v>
                </c:pt>
                <c:pt idx="5">
                  <c:v>0.13922360933743991</c:v>
                </c:pt>
                <c:pt idx="6">
                  <c:v>0.14742873754256813</c:v>
                </c:pt>
                <c:pt idx="7">
                  <c:v>0.15768514779897835</c:v>
                </c:pt>
                <c:pt idx="8">
                  <c:v>0.17050566061949121</c:v>
                </c:pt>
                <c:pt idx="9">
                  <c:v>0.18653130164513224</c:v>
                </c:pt>
                <c:pt idx="10">
                  <c:v>0.20656335292718353</c:v>
                </c:pt>
                <c:pt idx="11">
                  <c:v>0.23160341702974763</c:v>
                </c:pt>
                <c:pt idx="12">
                  <c:v>0.26290349715795269</c:v>
                </c:pt>
                <c:pt idx="13">
                  <c:v>0.30202859731820914</c:v>
                </c:pt>
                <c:pt idx="14">
                  <c:v>0.35093497251852962</c:v>
                </c:pt>
                <c:pt idx="15">
                  <c:v>0.41206794151893023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FC7D-4548-8151-14AE7736F1B6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equation'!$BF$78:$BU$78</c:f>
              <c:numCache>
                <c:formatCode>General</c:formatCode>
                <c:ptCount val="16"/>
                <c:pt idx="0">
                  <c:v>0.11633720397949221</c:v>
                </c:pt>
                <c:pt idx="1">
                  <c:v>0.1331413065435948</c:v>
                </c:pt>
                <c:pt idx="2">
                  <c:v>0.13734233218462044</c:v>
                </c:pt>
                <c:pt idx="3">
                  <c:v>0.14259361423590247</c:v>
                </c:pt>
                <c:pt idx="4">
                  <c:v>0.14915771680000506</c:v>
                </c:pt>
                <c:pt idx="5">
                  <c:v>0.15736284500513326</c:v>
                </c:pt>
                <c:pt idx="6">
                  <c:v>0.16761925526154353</c:v>
                </c:pt>
                <c:pt idx="7">
                  <c:v>0.18043976808205633</c:v>
                </c:pt>
                <c:pt idx="8">
                  <c:v>0.19646540910769733</c:v>
                </c:pt>
                <c:pt idx="9">
                  <c:v>0.21649746038974868</c:v>
                </c:pt>
                <c:pt idx="10">
                  <c:v>0.24153752449231278</c:v>
                </c:pt>
                <c:pt idx="11">
                  <c:v>0.27283760462051787</c:v>
                </c:pt>
                <c:pt idx="12">
                  <c:v>0.31196270478077426</c:v>
                </c:pt>
                <c:pt idx="13">
                  <c:v>0.3608690799810948</c:v>
                </c:pt>
                <c:pt idx="14">
                  <c:v>0.42200204898149546</c:v>
                </c:pt>
                <c:pt idx="15">
                  <c:v>0.49841826023199626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FC7D-4548-8151-14AE7736F1B6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equation'!$BF$79:$BU$79</c:f>
              <c:numCache>
                <c:formatCode>General</c:formatCode>
                <c:ptCount val="16"/>
                <c:pt idx="0">
                  <c:v>0.12875483830769857</c:v>
                </c:pt>
                <c:pt idx="1">
                  <c:v>0.14975996651282678</c:v>
                </c:pt>
                <c:pt idx="2">
                  <c:v>0.15501124856410883</c:v>
                </c:pt>
                <c:pt idx="3">
                  <c:v>0.16157535112821142</c:v>
                </c:pt>
                <c:pt idx="4">
                  <c:v>0.16978047933333962</c:v>
                </c:pt>
                <c:pt idx="5">
                  <c:v>0.18003688958974989</c:v>
                </c:pt>
                <c:pt idx="6">
                  <c:v>0.1928574024102627</c:v>
                </c:pt>
                <c:pt idx="7">
                  <c:v>0.20888304343590372</c:v>
                </c:pt>
                <c:pt idx="8">
                  <c:v>0.22891509471795501</c:v>
                </c:pt>
                <c:pt idx="9">
                  <c:v>0.25395515882051917</c:v>
                </c:pt>
                <c:pt idx="10">
                  <c:v>0.28525523894872423</c:v>
                </c:pt>
                <c:pt idx="11">
                  <c:v>0.32438033910898062</c:v>
                </c:pt>
                <c:pt idx="12">
                  <c:v>0.3732867143093011</c:v>
                </c:pt>
                <c:pt idx="13">
                  <c:v>0.43441968330970177</c:v>
                </c:pt>
                <c:pt idx="14">
                  <c:v>0.51083589456020262</c:v>
                </c:pt>
                <c:pt idx="15">
                  <c:v>0.60635615862332848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FC7D-4548-8151-14AE7736F1B6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0.17053329147436683</c:v>
                </c:pt>
                <c:pt idx="2">
                  <c:v>0.17709739403846939</c:v>
                </c:pt>
                <c:pt idx="3">
                  <c:v>0.18530252224359758</c:v>
                </c:pt>
                <c:pt idx="4">
                  <c:v>0.19555893250000786</c:v>
                </c:pt>
                <c:pt idx="5">
                  <c:v>0.20837944532052069</c:v>
                </c:pt>
                <c:pt idx="6">
                  <c:v>0.22440508634616171</c:v>
                </c:pt>
                <c:pt idx="7">
                  <c:v>0.24443713762821295</c:v>
                </c:pt>
                <c:pt idx="8">
                  <c:v>0.26947720173077705</c:v>
                </c:pt>
                <c:pt idx="9">
                  <c:v>0.30077728185898223</c:v>
                </c:pt>
                <c:pt idx="10">
                  <c:v>0.33990238201923861</c:v>
                </c:pt>
                <c:pt idx="11">
                  <c:v>0.38880875721955915</c:v>
                </c:pt>
                <c:pt idx="12">
                  <c:v>0.44994172621995965</c:v>
                </c:pt>
                <c:pt idx="13">
                  <c:v>0.52635793747046045</c:v>
                </c:pt>
                <c:pt idx="14">
                  <c:v>0.62187820153358653</c:v>
                </c:pt>
                <c:pt idx="15">
                  <c:v>0.7412785316124938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FC7D-4548-8151-14AE7736F1B6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equation'!$BF$81:$BU$81</c:f>
              <c:numCache>
                <c:formatCode>General</c:formatCode>
                <c:ptCount val="16"/>
                <c:pt idx="0">
                  <c:v>0.16367943485577899</c:v>
                </c:pt>
                <c:pt idx="1">
                  <c:v>0.19649994767629184</c:v>
                </c:pt>
                <c:pt idx="2">
                  <c:v>0.20470507588142003</c:v>
                </c:pt>
                <c:pt idx="3">
                  <c:v>0.21496148613783031</c:v>
                </c:pt>
                <c:pt idx="4">
                  <c:v>0.22778199895834311</c:v>
                </c:pt>
                <c:pt idx="5">
                  <c:v>0.24380763998398419</c:v>
                </c:pt>
                <c:pt idx="6">
                  <c:v>0.26383969126603546</c:v>
                </c:pt>
                <c:pt idx="7">
                  <c:v>0.2888797553685995</c:v>
                </c:pt>
                <c:pt idx="8">
                  <c:v>0.32017983549680462</c:v>
                </c:pt>
                <c:pt idx="9">
                  <c:v>0.35930493565706106</c:v>
                </c:pt>
                <c:pt idx="10">
                  <c:v>0.40821131085738155</c:v>
                </c:pt>
                <c:pt idx="11">
                  <c:v>0.46934427985778215</c:v>
                </c:pt>
                <c:pt idx="12">
                  <c:v>0.54576049110828284</c:v>
                </c:pt>
                <c:pt idx="13">
                  <c:v>0.64128075517140881</c:v>
                </c:pt>
                <c:pt idx="14">
                  <c:v>0.76068108525031619</c:v>
                </c:pt>
                <c:pt idx="15">
                  <c:v>0.90993149784895055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FC7D-4548-8151-14AE7736F1B6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equation'!$BF$82:$BU$82</c:f>
              <c:numCache>
                <c:formatCode>General</c:formatCode>
                <c:ptCount val="16"/>
                <c:pt idx="0">
                  <c:v>0.18793262690305709</c:v>
                </c:pt>
                <c:pt idx="1">
                  <c:v>0.22895826792869814</c:v>
                </c:pt>
                <c:pt idx="2">
                  <c:v>0.23921467818510836</c:v>
                </c:pt>
                <c:pt idx="3">
                  <c:v>0.25203519100562116</c:v>
                </c:pt>
                <c:pt idx="4">
                  <c:v>0.26806083203126224</c:v>
                </c:pt>
                <c:pt idx="5">
                  <c:v>0.28809288331331351</c:v>
                </c:pt>
                <c:pt idx="6">
                  <c:v>0.31313294741587755</c:v>
                </c:pt>
                <c:pt idx="7">
                  <c:v>0.34443302754408273</c:v>
                </c:pt>
                <c:pt idx="8">
                  <c:v>0.38355812770433911</c:v>
                </c:pt>
                <c:pt idx="9">
                  <c:v>0.43246450290465965</c:v>
                </c:pt>
                <c:pt idx="10">
                  <c:v>0.49359747190506031</c:v>
                </c:pt>
                <c:pt idx="11">
                  <c:v>0.570013683155561</c:v>
                </c:pt>
                <c:pt idx="12">
                  <c:v>0.66553394721868686</c:v>
                </c:pt>
                <c:pt idx="13">
                  <c:v>0.78493427729759435</c:v>
                </c:pt>
                <c:pt idx="14">
                  <c:v>0.93418468989622871</c:v>
                </c:pt>
                <c:pt idx="15">
                  <c:v>1.1207477056445214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FC7D-4548-8151-14AE7736F1B6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equation'!$BF$83:$BU$83</c:f>
              <c:numCache>
                <c:formatCode>General</c:formatCode>
                <c:ptCount val="16"/>
                <c:pt idx="0">
                  <c:v>0.21824911696215463</c:v>
                </c:pt>
                <c:pt idx="1">
                  <c:v>0.26953116824420592</c:v>
                </c:pt>
                <c:pt idx="2">
                  <c:v>0.28235168106471875</c:v>
                </c:pt>
                <c:pt idx="3">
                  <c:v>0.29837732209035978</c:v>
                </c:pt>
                <c:pt idx="4">
                  <c:v>0.31840937337241104</c:v>
                </c:pt>
                <c:pt idx="5">
                  <c:v>0.34344943747497519</c:v>
                </c:pt>
                <c:pt idx="6">
                  <c:v>0.37474951760318032</c:v>
                </c:pt>
                <c:pt idx="7">
                  <c:v>0.4138746177634367</c:v>
                </c:pt>
                <c:pt idx="8">
                  <c:v>0.46278099296375713</c:v>
                </c:pt>
                <c:pt idx="9">
                  <c:v>0.52391396196415785</c:v>
                </c:pt>
                <c:pt idx="10">
                  <c:v>0.60033017321465865</c:v>
                </c:pt>
                <c:pt idx="11">
                  <c:v>0.69585043727778451</c:v>
                </c:pt>
                <c:pt idx="12">
                  <c:v>0.81525076735669177</c:v>
                </c:pt>
                <c:pt idx="13">
                  <c:v>0.96450117995532625</c:v>
                </c:pt>
                <c:pt idx="14">
                  <c:v>1.1510641957036192</c:v>
                </c:pt>
                <c:pt idx="15">
                  <c:v>1.3842679653889851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FC7D-4548-8151-14AE7736F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Competitive!$X$21:$X$260</c:f>
              <c:numCache>
                <c:formatCode>General</c:formatCode>
                <c:ptCount val="240"/>
                <c:pt idx="0">
                  <c:v>13.636363636363631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12.056514913657766</c:v>
                </c:pt>
                <c:pt idx="5">
                  <c:v>11.492704826038159</c:v>
                </c:pt>
                <c:pt idx="6">
                  <c:v>10.858001237076961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8.5957025422089295</c:v>
                </c:pt>
                <c:pt idx="10">
                  <c:v>7.7666984258113709</c:v>
                </c:pt>
                <c:pt idx="11">
                  <c:v>6.931117387333301</c:v>
                </c:pt>
                <c:pt idx="12">
                  <c:v>6.109503010449167</c:v>
                </c:pt>
                <c:pt idx="13">
                  <c:v>5.3210558298418222</c:v>
                </c:pt>
                <c:pt idx="14">
                  <c:v>4.5819200275316785</c:v>
                </c:pt>
                <c:pt idx="15">
                  <c:v>13.229483335473507</c:v>
                </c:pt>
                <c:pt idx="16">
                  <c:v>12.850289150718007</c:v>
                </c:pt>
                <c:pt idx="17">
                  <c:v>12.405807501065595</c:v>
                </c:pt>
                <c:pt idx="18">
                  <c:v>11.891653528026701</c:v>
                </c:pt>
                <c:pt idx="19">
                  <c:v>11.305940522438981</c:v>
                </c:pt>
                <c:pt idx="20">
                  <c:v>10.650230757945636</c:v>
                </c:pt>
                <c:pt idx="21">
                  <c:v>9.9303206989454864</c:v>
                </c:pt>
                <c:pt idx="22">
                  <c:v>9.1566340626958276</c:v>
                </c:pt>
                <c:pt idx="23">
                  <c:v>8.344015162968498</c:v>
                </c:pt>
                <c:pt idx="24">
                  <c:v>7.5108170856996024</c:v>
                </c:pt>
                <c:pt idx="25">
                  <c:v>6.6773519204436456</c:v>
                </c:pt>
                <c:pt idx="26">
                  <c:v>5.8639576551556321</c:v>
                </c:pt>
                <c:pt idx="27">
                  <c:v>5.0890598792798167</c:v>
                </c:pt>
                <c:pt idx="28">
                  <c:v>4.3676081630361505</c:v>
                </c:pt>
                <c:pt idx="29">
                  <c:v>3.7101460529194172</c:v>
                </c:pt>
                <c:pt idx="30">
                  <c:v>13.131529059732367</c:v>
                </c:pt>
                <c:pt idx="31">
                  <c:v>12.734947730397778</c:v>
                </c:pt>
                <c:pt idx="32">
                  <c:v>12.271681079064933</c:v>
                </c:pt>
                <c:pt idx="33">
                  <c:v>11.737933957260276</c:v>
                </c:pt>
                <c:pt idx="34">
                  <c:v>11.132675258500237</c:v>
                </c:pt>
                <c:pt idx="35">
                  <c:v>10.45856419089974</c:v>
                </c:pt>
                <c:pt idx="36">
                  <c:v>9.722650938693647</c:v>
                </c:pt>
                <c:pt idx="37">
                  <c:v>8.9366229589646355</c:v>
                </c:pt>
                <c:pt idx="38">
                  <c:v>8.1164088418431639</c:v>
                </c:pt>
                <c:pt idx="39">
                  <c:v>7.2810763010472588</c:v>
                </c:pt>
                <c:pt idx="40">
                  <c:v>6.4511447347411348</c:v>
                </c:pt>
                <c:pt idx="41">
                  <c:v>5.6466104734594706</c:v>
                </c:pt>
                <c:pt idx="42">
                  <c:v>4.8850767168043854</c:v>
                </c:pt>
                <c:pt idx="43">
                  <c:v>4.1803454854312205</c:v>
                </c:pt>
                <c:pt idx="44">
                  <c:v>3.5416824728264564</c:v>
                </c:pt>
                <c:pt idx="45">
                  <c:v>13.011107350435086</c:v>
                </c:pt>
                <c:pt idx="46">
                  <c:v>12.593650372807305</c:v>
                </c:pt>
                <c:pt idx="47">
                  <c:v>12.108047127935007</c:v>
                </c:pt>
                <c:pt idx="48">
                  <c:v>11.551284297911911</c:v>
                </c:pt>
                <c:pt idx="49">
                  <c:v>10.923421383798091</c:v>
                </c:pt>
                <c:pt idx="50">
                  <c:v>10.228468766310893</c:v>
                </c:pt>
                <c:pt idx="51">
                  <c:v>9.4749670771940977</c:v>
                </c:pt>
                <c:pt idx="52">
                  <c:v>8.6760433268516675</c:v>
                </c:pt>
                <c:pt idx="53">
                  <c:v>7.8487868595730657</c:v>
                </c:pt>
                <c:pt idx="54">
                  <c:v>7.0129367668991893</c:v>
                </c:pt>
                <c:pt idx="55">
                  <c:v>6.1890628305458018</c:v>
                </c:pt>
                <c:pt idx="56">
                  <c:v>5.3965806179659337</c:v>
                </c:pt>
                <c:pt idx="57">
                  <c:v>4.651996122499888</c:v>
                </c:pt>
                <c:pt idx="58">
                  <c:v>3.9676998914714923</c:v>
                </c:pt>
                <c:pt idx="59">
                  <c:v>3.3514611398555374</c:v>
                </c:pt>
                <c:pt idx="60">
                  <c:v>12.863650909596135</c:v>
                </c:pt>
                <c:pt idx="61">
                  <c:v>12.421377597399996</c:v>
                </c:pt>
                <c:pt idx="62">
                  <c:v>11.909540786136496</c:v>
                </c:pt>
                <c:pt idx="63">
                  <c:v>11.326157014421755</c:v>
                </c:pt>
                <c:pt idx="64">
                  <c:v>10.672662258177567</c:v>
                </c:pt>
                <c:pt idx="65">
                  <c:v>9.9547060078987872</c:v>
                </c:pt>
                <c:pt idx="66">
                  <c:v>9.1825607021848228</c:v>
                </c:pt>
                <c:pt idx="67">
                  <c:v>8.3709370648423036</c:v>
                </c:pt>
                <c:pt idx="68">
                  <c:v>7.5380952660151577</c:v>
                </c:pt>
                <c:pt idx="69">
                  <c:v>6.7043128673042691</c:v>
                </c:pt>
                <c:pt idx="70">
                  <c:v>5.8899586332103793</c:v>
                </c:pt>
                <c:pt idx="71">
                  <c:v>5.113548060505801</c:v>
                </c:pt>
                <c:pt idx="72">
                  <c:v>4.3901625438930338</c:v>
                </c:pt>
                <c:pt idx="73">
                  <c:v>3.7304965161168209</c:v>
                </c:pt>
                <c:pt idx="74">
                  <c:v>3.1406110611900919</c:v>
                </c:pt>
                <c:pt idx="75">
                  <c:v>12.683964790899816</c:v>
                </c:pt>
                <c:pt idx="76">
                  <c:v>12.212553075630407</c:v>
                </c:pt>
                <c:pt idx="77">
                  <c:v>11.670377128416446</c:v>
                </c:pt>
                <c:pt idx="78">
                  <c:v>11.056794529234148</c:v>
                </c:pt>
                <c:pt idx="79">
                  <c:v>10.374951753980362</c:v>
                </c:pt>
                <c:pt idx="80">
                  <c:v>9.6324431800662129</c:v>
                </c:pt>
                <c:pt idx="81">
                  <c:v>8.8414898601155656</c:v>
                </c:pt>
                <c:pt idx="82">
                  <c:v>8.0184603686702793</c:v>
                </c:pt>
                <c:pt idx="83">
                  <c:v>7.1826898092856775</c:v>
                </c:pt>
                <c:pt idx="84">
                  <c:v>6.3547402181714467</c:v>
                </c:pt>
                <c:pt idx="85">
                  <c:v>5.5544172212633773</c:v>
                </c:pt>
                <c:pt idx="86">
                  <c:v>4.7989378149166351</c:v>
                </c:pt>
                <c:pt idx="87">
                  <c:v>4.1015941914933034</c:v>
                </c:pt>
                <c:pt idx="88">
                  <c:v>3.4711027516513022</c:v>
                </c:pt>
                <c:pt idx="89">
                  <c:v>2.9116367385893978</c:v>
                </c:pt>
                <c:pt idx="90">
                  <c:v>12.466295229202256</c:v>
                </c:pt>
                <c:pt idx="91">
                  <c:v>11.961193031720541</c:v>
                </c:pt>
                <c:pt idx="92">
                  <c:v>11.38459968419704</c:v>
                </c:pt>
                <c:pt idx="93">
                  <c:v>10.737588345917187</c:v>
                </c:pt>
                <c:pt idx="94">
                  <c:v>10.025383177696218</c:v>
                </c:pt>
                <c:pt idx="95">
                  <c:v>9.257815129665973</c:v>
                </c:pt>
                <c:pt idx="96">
                  <c:v>8.4492005989081775</c:v>
                </c:pt>
                <c:pt idx="97">
                  <c:v>7.6175198569616844</c:v>
                </c:pt>
                <c:pt idx="98">
                  <c:v>6.7829380938113442</c:v>
                </c:pt>
                <c:pt idx="99">
                  <c:v>5.965901700491731</c:v>
                </c:pt>
                <c:pt idx="100">
                  <c:v>5.1851782068116563</c:v>
                </c:pt>
                <c:pt idx="101">
                  <c:v>4.4562269789973694</c:v>
                </c:pt>
                <c:pt idx="102">
                  <c:v>3.7901802992623943</c:v>
                </c:pt>
                <c:pt idx="103">
                  <c:v>3.1935317195219377</c:v>
                </c:pt>
                <c:pt idx="104">
                  <c:v>2.6684490653805009</c:v>
                </c:pt>
                <c:pt idx="105">
                  <c:v>12.204493536800637</c:v>
                </c:pt>
                <c:pt idx="106">
                  <c:v>11.661178537307874</c:v>
                </c:pt>
                <c:pt idx="107">
                  <c:v>11.046475069805222</c:v>
                </c:pt>
                <c:pt idx="108">
                  <c:v>10.363596141287701</c:v>
                </c:pt>
                <c:pt idx="109">
                  <c:v>9.6202098408271493</c:v>
                </c:pt>
                <c:pt idx="110">
                  <c:v>8.8286087955368817</c:v>
                </c:pt>
                <c:pt idx="111">
                  <c:v>8.0052197496564759</c:v>
                </c:pt>
                <c:pt idx="112">
                  <c:v>7.1694120524699487</c:v>
                </c:pt>
                <c:pt idx="113">
                  <c:v>6.3417513567912511</c:v>
                </c:pt>
                <c:pt idx="114">
                  <c:v>5.5420155469566028</c:v>
                </c:pt>
                <c:pt idx="115">
                  <c:v>4.7873680101125702</c:v>
                </c:pt>
                <c:pt idx="116">
                  <c:v>4.0910313780592231</c:v>
                </c:pt>
                <c:pt idx="117">
                  <c:v>3.4616479051086091</c:v>
                </c:pt>
                <c:pt idx="118">
                  <c:v>2.9033220394987054</c:v>
                </c:pt>
                <c:pt idx="119">
                  <c:v>2.4161906941864748</c:v>
                </c:pt>
                <c:pt idx="120">
                  <c:v>11.892309103434544</c:v>
                </c:pt>
                <c:pt idx="121">
                  <c:v>11.306681262915706</c:v>
                </c:pt>
                <c:pt idx="122">
                  <c:v>10.651052405908873</c:v>
                </c:pt>
                <c:pt idx="123">
                  <c:v>9.9312136134020434</c:v>
                </c:pt>
                <c:pt idx="124">
                  <c:v>9.1575830731469257</c:v>
                </c:pt>
                <c:pt idx="125">
                  <c:v>8.345000229855275</c:v>
                </c:pt>
                <c:pt idx="126">
                  <c:v>7.5118148003592626</c:v>
                </c:pt>
                <c:pt idx="127">
                  <c:v>6.6783376481125929</c:v>
                </c:pt>
                <c:pt idx="128">
                  <c:v>5.8649079236826571</c:v>
                </c:pt>
                <c:pt idx="129">
                  <c:v>5.0899545347029793</c:v>
                </c:pt>
                <c:pt idx="130">
                  <c:v>4.3684318905753869</c:v>
                </c:pt>
                <c:pt idx="131">
                  <c:v>3.7108890606599685</c:v>
                </c:pt>
                <c:pt idx="132">
                  <c:v>3.1232447803852406</c:v>
                </c:pt>
                <c:pt idx="133">
                  <c:v>2.6071667571879411</c:v>
                </c:pt>
                <c:pt idx="134">
                  <c:v>2.1608493330630703</c:v>
                </c:pt>
                <c:pt idx="135">
                  <c:v>11.52384194252971</c:v>
                </c:pt>
                <c:pt idx="136">
                  <c:v>10.892759387324176</c:v>
                </c:pt>
                <c:pt idx="137">
                  <c:v>10.194879033839154</c:v>
                </c:pt>
                <c:pt idx="138">
                  <c:v>9.4389568742531242</c:v>
                </c:pt>
                <c:pt idx="139">
                  <c:v>8.6383221720396577</c:v>
                </c:pt>
                <c:pt idx="140">
                  <c:v>7.8102204056089004</c:v>
                </c:pt>
                <c:pt idx="141">
                  <c:v>6.9744718194559026</c:v>
                </c:pt>
                <c:pt idx="142">
                  <c:v>6.1516363100733695</c:v>
                </c:pt>
                <c:pt idx="143">
                  <c:v>5.3610305143447556</c:v>
                </c:pt>
                <c:pt idx="144">
                  <c:v>4.6189918265080525</c:v>
                </c:pt>
                <c:pt idx="145">
                  <c:v>3.9377030364118033</c:v>
                </c:pt>
                <c:pt idx="146">
                  <c:v>3.3247191869658712</c:v>
                </c:pt>
                <c:pt idx="147">
                  <c:v>2.7831513034222577</c:v>
                </c:pt>
                <c:pt idx="148">
                  <c:v>2.3123285108568972</c:v>
                </c:pt>
                <c:pt idx="149">
                  <c:v>1.9087103467351616</c:v>
                </c:pt>
                <c:pt idx="150">
                  <c:v>11.094169587183101</c:v>
                </c:pt>
                <c:pt idx="151">
                  <c:v>10.416110250520802</c:v>
                </c:pt>
                <c:pt idx="152">
                  <c:v>9.6768190558898297</c:v>
                </c:pt>
                <c:pt idx="153">
                  <c:v>8.888255822234882</c:v>
                </c:pt>
                <c:pt idx="154">
                  <c:v>8.0665750989739013</c:v>
                </c:pt>
                <c:pt idx="155">
                  <c:v>7.2309837223197952</c:v>
                </c:pt>
                <c:pt idx="156">
                  <c:v>6.4020262823569949</c:v>
                </c:pt>
                <c:pt idx="157">
                  <c:v>5.5996052962512781</c:v>
                </c:pt>
                <c:pt idx="158">
                  <c:v>4.8411297833285749</c:v>
                </c:pt>
                <c:pt idx="159">
                  <c:v>4.1401434501819043</c:v>
                </c:pt>
                <c:pt idx="160">
                  <c:v>3.5056323722059806</c:v>
                </c:pt>
                <c:pt idx="161">
                  <c:v>2.9420211593086147</c:v>
                </c:pt>
                <c:pt idx="162">
                  <c:v>2.4497116405218229</c:v>
                </c:pt>
                <c:pt idx="163">
                  <c:v>2.025942305053666</c:v>
                </c:pt>
                <c:pt idx="164">
                  <c:v>1.6657500232666673</c:v>
                </c:pt>
                <c:pt idx="165">
                  <c:v>10.60013046314416</c:v>
                </c:pt>
                <c:pt idx="166">
                  <c:v>9.8759179539123814</c:v>
                </c:pt>
                <c:pt idx="167">
                  <c:v>9.0988626421697276</c:v>
                </c:pt>
                <c:pt idx="168">
                  <c:v>8.2841022236973085</c:v>
                </c:pt>
                <c:pt idx="169">
                  <c:v>7.4501902843071397</c:v>
                </c:pt>
                <c:pt idx="170">
                  <c:v>6.6175081608643058</c:v>
                </c:pt>
                <c:pt idx="171">
                  <c:v>5.8063179473758808</c:v>
                </c:pt>
                <c:pt idx="172">
                  <c:v>5.0348394030772763</c:v>
                </c:pt>
                <c:pt idx="173">
                  <c:v>4.3177255880968195</c:v>
                </c:pt>
                <c:pt idx="174">
                  <c:v>3.6651839155048727</c:v>
                </c:pt>
                <c:pt idx="175">
                  <c:v>3.0828008958460162</c:v>
                </c:pt>
                <c:pt idx="176">
                  <c:v>2.5719585308499187</c:v>
                </c:pt>
                <c:pt idx="177">
                  <c:v>2.1306321242543191</c:v>
                </c:pt>
                <c:pt idx="178">
                  <c:v>1.7543438509476841</c:v>
                </c:pt>
                <c:pt idx="179">
                  <c:v>1.437090424074561</c:v>
                </c:pt>
                <c:pt idx="180">
                  <c:v>10.041194644696187</c:v>
                </c:pt>
                <c:pt idx="181">
                  <c:v>9.2746730083234237</c:v>
                </c:pt>
                <c:pt idx="182">
                  <c:v>8.4667571234735401</c:v>
                </c:pt>
                <c:pt idx="183">
                  <c:v>7.6353624961761986</c:v>
                </c:pt>
                <c:pt idx="184">
                  <c:v>6.8006266603092422</c:v>
                </c:pt>
                <c:pt idx="185">
                  <c:v>5.9830109814379249</c:v>
                </c:pt>
                <c:pt idx="186">
                  <c:v>5.2013375835582716</c:v>
                </c:pt>
                <c:pt idx="187">
                  <c:v>4.4711495064407263</c:v>
                </c:pt>
                <c:pt idx="188">
                  <c:v>3.8036770556886084</c:v>
                </c:pt>
                <c:pt idx="189">
                  <c:v>3.2055113790051624</c:v>
                </c:pt>
                <c:pt idx="190">
                  <c:v>2.6789059499487342</c:v>
                </c:pt>
                <c:pt idx="191">
                  <c:v>2.2225100312459962</c:v>
                </c:pt>
                <c:pt idx="192">
                  <c:v>1.832305592457393</c:v>
                </c:pt>
                <c:pt idx="193">
                  <c:v>1.5025529564330569</c:v>
                </c:pt>
                <c:pt idx="194">
                  <c:v>1.2266164474059011</c:v>
                </c:pt>
                <c:pt idx="195">
                  <c:v>9.4202898550724612</c:v>
                </c:pt>
                <c:pt idx="196">
                  <c:v>8.6187845303867388</c:v>
                </c:pt>
                <c:pt idx="197">
                  <c:v>7.7902621722846428</c:v>
                </c:pt>
                <c:pt idx="198">
                  <c:v>6.9545834494288092</c:v>
                </c:pt>
                <c:pt idx="199">
                  <c:v>6.1323014556845381</c:v>
                </c:pt>
                <c:pt idx="200">
                  <c:v>5.3426801696343764</c:v>
                </c:pt>
                <c:pt idx="201">
                  <c:v>4.6019687659346449</c:v>
                </c:pt>
                <c:pt idx="202">
                  <c:v>3.9222421581367484</c:v>
                </c:pt>
                <c:pt idx="203">
                  <c:v>3.3109447545009361</c:v>
                </c:pt>
                <c:pt idx="204">
                  <c:v>2.7710880634394832</c:v>
                </c:pt>
                <c:pt idx="205">
                  <c:v>2.3019214792049163</c:v>
                </c:pt>
                <c:pt idx="206">
                  <c:v>1.8998478579153575</c:v>
                </c:pt>
                <c:pt idx="207">
                  <c:v>1.5593794011995707</c:v>
                </c:pt>
                <c:pt idx="208">
                  <c:v>1.2739920129910025</c:v>
                </c:pt>
                <c:pt idx="209">
                  <c:v>1.0368053671498028</c:v>
                </c:pt>
                <c:pt idx="210">
                  <c:v>8.7443946188340789</c:v>
                </c:pt>
                <c:pt idx="211">
                  <c:v>7.9187817258883229</c:v>
                </c:pt>
                <c:pt idx="212">
                  <c:v>7.0828603859250832</c:v>
                </c:pt>
                <c:pt idx="213">
                  <c:v>6.257207320130358</c:v>
                </c:pt>
                <c:pt idx="214">
                  <c:v>5.4614080192549626</c:v>
                </c:pt>
                <c:pt idx="215">
                  <c:v>4.7122679913627294</c:v>
                </c:pt>
                <c:pt idx="216">
                  <c:v>4.0225523203255422</c:v>
                </c:pt>
                <c:pt idx="217">
                  <c:v>3.4004200927141537</c:v>
                </c:pt>
                <c:pt idx="218">
                  <c:v>2.8495307629882891</c:v>
                </c:pt>
                <c:pt idx="219">
                  <c:v>2.3696567407990226</c:v>
                </c:pt>
                <c:pt idx="220">
                  <c:v>1.9575758294372341</c:v>
                </c:pt>
                <c:pt idx="221">
                  <c:v>1.6080319225435848</c:v>
                </c:pt>
                <c:pt idx="222">
                  <c:v>1.3146113652489879</c:v>
                </c:pt>
                <c:pt idx="223">
                  <c:v>1.0704521395133142</c:v>
                </c:pt>
                <c:pt idx="224">
                  <c:v>0.86876127650614909</c:v>
                </c:pt>
                <c:pt idx="225">
                  <c:v>8.0246913580246897</c:v>
                </c:pt>
                <c:pt idx="226">
                  <c:v>7.1889400921658977</c:v>
                </c:pt>
                <c:pt idx="227">
                  <c:v>6.3608562691131487</c:v>
                </c:pt>
                <c:pt idx="228">
                  <c:v>5.5602584094453107</c:v>
                </c:pt>
                <c:pt idx="229">
                  <c:v>4.8043886242240506</c:v>
                </c:pt>
                <c:pt idx="230">
                  <c:v>4.1065717899412855</c:v>
                </c:pt>
                <c:pt idx="231">
                  <c:v>3.4755592107410234</c:v>
                </c:pt>
                <c:pt idx="232">
                  <c:v>2.9155565614121866</c:v>
                </c:pt>
                <c:pt idx="233">
                  <c:v>2.4267842732775669</c:v>
                </c:pt>
                <c:pt idx="234">
                  <c:v>2.0063470377961976</c:v>
                </c:pt>
                <c:pt idx="235">
                  <c:v>1.6491957503497627</c:v>
                </c:pt>
                <c:pt idx="236">
                  <c:v>1.3490205872072305</c:v>
                </c:pt>
                <c:pt idx="237">
                  <c:v>1.0989838272045407</c:v>
                </c:pt>
                <c:pt idx="238">
                  <c:v>0.89226147416016199</c:v>
                </c:pt>
                <c:pt idx="239">
                  <c:v>0.72240348328728088</c:v>
                </c:pt>
              </c:numCache>
            </c:numRef>
          </c:xVal>
          <c:yVal>
            <c:numRef>
              <c:f>Competitive!$Y$21:$Y$260</c:f>
              <c:numCache>
                <c:formatCode>General</c:formatCode>
                <c:ptCount val="240"/>
                <c:pt idx="0">
                  <c:v>13.63627644941592</c:v>
                </c:pt>
                <c:pt idx="1">
                  <c:v>13.333259840955121</c:v>
                </c:pt>
                <c:pt idx="2">
                  <c:v>12.97291507042053</c:v>
                </c:pt>
                <c:pt idx="3">
                  <c:v>12.548979078725093</c:v>
                </c:pt>
                <c:pt idx="4">
                  <c:v>12.056493253817807</c:v>
                </c:pt>
                <c:pt idx="5">
                  <c:v>11.492703034428501</c:v>
                </c:pt>
                <c:pt idx="6">
                  <c:v>10.858019598430827</c:v>
                </c:pt>
                <c:pt idx="7">
                  <c:v>10.156878764345166</c:v>
                </c:pt>
                <c:pt idx="8">
                  <c:v>9.3982785429982325</c:v>
                </c:pt>
                <c:pt idx="9">
                  <c:v>8.5957736647728318</c:v>
                </c:pt>
                <c:pt idx="10">
                  <c:v>7.7667814252189959</c:v>
                </c:pt>
                <c:pt idx="11">
                  <c:v>6.9312083104298505</c:v>
                </c:pt>
                <c:pt idx="12">
                  <c:v>6.1095977627013811</c:v>
                </c:pt>
                <c:pt idx="13">
                  <c:v>5.3211505626406543</c:v>
                </c:pt>
                <c:pt idx="14">
                  <c:v>4.5820114564714656</c:v>
                </c:pt>
                <c:pt idx="15">
                  <c:v>13.229400728376511</c:v>
                </c:pt>
                <c:pt idx="16">
                  <c:v>12.850220243577693</c:v>
                </c:pt>
                <c:pt idx="17">
                  <c:v>12.405753801253866</c:v>
                </c:pt>
                <c:pt idx="18">
                  <c:v>11.891616273046644</c:v>
                </c:pt>
                <c:pt idx="19">
                  <c:v>11.30592050290303</c:v>
                </c:pt>
                <c:pt idx="20">
                  <c:v>10.650228140553084</c:v>
                </c:pt>
                <c:pt idx="21">
                  <c:v>9.9303348844449371</c:v>
                </c:pt>
                <c:pt idx="22">
                  <c:v>9.1566636188327148</c:v>
                </c:pt>
                <c:pt idx="23">
                  <c:v>8.3440578653340651</c:v>
                </c:pt>
                <c:pt idx="24">
                  <c:v>7.5108700780966373</c:v>
                </c:pt>
                <c:pt idx="25">
                  <c:v>6.6774119756037154</c:v>
                </c:pt>
                <c:pt idx="26">
                  <c:v>5.8640214876718497</c:v>
                </c:pt>
                <c:pt idx="27">
                  <c:v>5.0891244480238873</c:v>
                </c:pt>
                <c:pt idx="28">
                  <c:v>4.3676709065510488</c:v>
                </c:pt>
                <c:pt idx="29">
                  <c:v>3.7102050246573683</c:v>
                </c:pt>
                <c:pt idx="30">
                  <c:v>13.131447537035353</c:v>
                </c:pt>
                <c:pt idx="31">
                  <c:v>12.734879896742978</c:v>
                </c:pt>
                <c:pt idx="32">
                  <c:v>12.271628350798061</c:v>
                </c:pt>
                <c:pt idx="33">
                  <c:v>11.737897449551186</c:v>
                </c:pt>
                <c:pt idx="34">
                  <c:v>11.132655612112254</c:v>
                </c:pt>
                <c:pt idx="35">
                  <c:v>10.458561406781392</c:v>
                </c:pt>
                <c:pt idx="36">
                  <c:v>9.7226642561169108</c:v>
                </c:pt>
                <c:pt idx="37">
                  <c:v>8.93665081512518</c:v>
                </c:pt>
                <c:pt idx="38">
                  <c:v>8.1164489403854017</c:v>
                </c:pt>
                <c:pt idx="39">
                  <c:v>7.2811257933946276</c:v>
                </c:pt>
                <c:pt idx="40">
                  <c:v>6.4512004878568376</c:v>
                </c:pt>
                <c:pt idx="41">
                  <c:v>5.6466693725372084</c:v>
                </c:pt>
                <c:pt idx="42">
                  <c:v>4.8851359424987839</c:v>
                </c:pt>
                <c:pt idx="43">
                  <c:v>4.1804027162740311</c:v>
                </c:pt>
                <c:pt idx="44">
                  <c:v>3.5417359885194433</c:v>
                </c:pt>
                <c:pt idx="45">
                  <c:v>13.011027151198009</c:v>
                </c:pt>
                <c:pt idx="46">
                  <c:v>12.59358384297815</c:v>
                </c:pt>
                <c:pt idx="47">
                  <c:v>12.107995573377474</c:v>
                </c:pt>
                <c:pt idx="48">
                  <c:v>11.551248688200896</c:v>
                </c:pt>
                <c:pt idx="49">
                  <c:v>10.923402185310822</c:v>
                </c:pt>
                <c:pt idx="50">
                  <c:v>10.228465792390503</c:v>
                </c:pt>
                <c:pt idx="51">
                  <c:v>9.4749793911976852</c:v>
                </c:pt>
                <c:pt idx="52">
                  <c:v>8.6760692326174862</c:v>
                </c:pt>
                <c:pt idx="53">
                  <c:v>7.8488239997500502</c:v>
                </c:pt>
                <c:pt idx="54">
                  <c:v>7.0129823241723663</c:v>
                </c:pt>
                <c:pt idx="55">
                  <c:v>6.1891137982005686</c:v>
                </c:pt>
                <c:pt idx="56">
                  <c:v>5.3966340862331661</c:v>
                </c:pt>
                <c:pt idx="57">
                  <c:v>4.6520495246264044</c:v>
                </c:pt>
                <c:pt idx="58">
                  <c:v>3.9677511690329572</c:v>
                </c:pt>
                <c:pt idx="59">
                  <c:v>3.3515088125590893</c:v>
                </c:pt>
                <c:pt idx="60">
                  <c:v>12.863572316418669</c:v>
                </c:pt>
                <c:pt idx="61">
                  <c:v>12.421312640490273</c:v>
                </c:pt>
                <c:pt idx="62">
                  <c:v>11.909490638344739</c:v>
                </c:pt>
                <c:pt idx="63">
                  <c:v>11.326122474179899</c:v>
                </c:pt>
                <c:pt idx="64">
                  <c:v>10.672643592463979</c:v>
                </c:pt>
                <c:pt idx="65">
                  <c:v>9.9547028228699297</c:v>
                </c:pt>
                <c:pt idx="66">
                  <c:v>9.1825718762825712</c:v>
                </c:pt>
                <c:pt idx="67">
                  <c:v>8.3709607738280241</c:v>
                </c:pt>
                <c:pt idx="68">
                  <c:v>7.5381291116848015</c:v>
                </c:pt>
                <c:pt idx="69">
                  <c:v>6.7043540953396548</c:v>
                </c:pt>
                <c:pt idx="70">
                  <c:v>5.8900044002246705</c:v>
                </c:pt>
                <c:pt idx="71">
                  <c:v>5.1135956967578595</c:v>
                </c:pt>
                <c:pt idx="72">
                  <c:v>4.3902097623217298</c:v>
                </c:pt>
                <c:pt idx="73">
                  <c:v>3.7305415376104638</c:v>
                </c:pt>
                <c:pt idx="74">
                  <c:v>3.1406526510541686</c:v>
                </c:pt>
                <c:pt idx="75">
                  <c:v>12.683888133215016</c:v>
                </c:pt>
                <c:pt idx="76">
                  <c:v>12.212490000721168</c:v>
                </c:pt>
                <c:pt idx="77">
                  <c:v>11.670328650655513</c:v>
                </c:pt>
                <c:pt idx="78">
                  <c:v>11.05676124898814</c:v>
                </c:pt>
                <c:pt idx="79">
                  <c:v>10.374933715179125</c:v>
                </c:pt>
                <c:pt idx="80">
                  <c:v>9.632439767017912</c:v>
                </c:pt>
                <c:pt idx="81">
                  <c:v>8.8414997657425314</c:v>
                </c:pt>
                <c:pt idx="82">
                  <c:v>8.0184816564924919</c:v>
                </c:pt>
                <c:pt idx="83">
                  <c:v>7.1827200707178438</c:v>
                </c:pt>
                <c:pt idx="84">
                  <c:v>6.3547768010319228</c:v>
                </c:pt>
                <c:pt idx="85">
                  <c:v>5.5544574849899915</c:v>
                </c:pt>
                <c:pt idx="86">
                  <c:v>4.7989793618361629</c:v>
                </c:pt>
                <c:pt idx="87">
                  <c:v>4.101635033950684</c:v>
                </c:pt>
                <c:pt idx="88">
                  <c:v>3.4711413962747448</c:v>
                </c:pt>
                <c:pt idx="89">
                  <c:v>2.9116721917141697</c:v>
                </c:pt>
                <c:pt idx="90">
                  <c:v>12.466220884360704</c:v>
                </c:pt>
                <c:pt idx="91">
                  <c:v>11.961132186327022</c:v>
                </c:pt>
                <c:pt idx="92">
                  <c:v>11.384553166328089</c:v>
                </c:pt>
                <c:pt idx="93">
                  <c:v>10.737556531156464</c:v>
                </c:pt>
                <c:pt idx="94">
                  <c:v>10.025365867226348</c:v>
                </c:pt>
                <c:pt idx="95">
                  <c:v>9.2578114793961674</c:v>
                </c:pt>
                <c:pt idx="96">
                  <c:v>8.4492091269969833</c:v>
                </c:pt>
                <c:pt idx="97">
                  <c:v>7.6175385427956739</c:v>
                </c:pt>
                <c:pt idx="98">
                  <c:v>6.7829645589252001</c:v>
                </c:pt>
                <c:pt idx="99">
                  <c:v>5.9659334389513132</c:v>
                </c:pt>
                <c:pt idx="100">
                  <c:v>5.1852128189408937</c:v>
                </c:pt>
                <c:pt idx="101">
                  <c:v>4.4562623639685501</c:v>
                </c:pt>
                <c:pt idx="102">
                  <c:v>3.7902147775417396</c:v>
                </c:pt>
                <c:pt idx="103">
                  <c:v>3.1935640778088956</c:v>
                </c:pt>
                <c:pt idx="104">
                  <c:v>2.6684785355325191</c:v>
                </c:pt>
                <c:pt idx="105">
                  <c:v>12.20442192759211</c:v>
                </c:pt>
                <c:pt idx="106">
                  <c:v>11.661120301746049</c:v>
                </c:pt>
                <c:pt idx="107">
                  <c:v>11.046430820722176</c:v>
                </c:pt>
                <c:pt idx="108">
                  <c:v>10.363566005362307</c:v>
                </c:pt>
                <c:pt idx="109">
                  <c:v>9.6201933640238355</c:v>
                </c:pt>
                <c:pt idx="110">
                  <c:v>8.8286049102885098</c:v>
                </c:pt>
                <c:pt idx="111">
                  <c:v>8.0052268237673818</c:v>
                </c:pt>
                <c:pt idx="112">
                  <c:v>7.1694280217504636</c:v>
                </c:pt>
                <c:pt idx="113">
                  <c:v>6.341773921092404</c:v>
                </c:pt>
                <c:pt idx="114">
                  <c:v>5.5420423913726156</c:v>
                </c:pt>
                <c:pt idx="115">
                  <c:v>4.7873970074845023</c:v>
                </c:pt>
                <c:pt idx="116">
                  <c:v>4.0910607376471084</c:v>
                </c:pt>
                <c:pt idx="117">
                  <c:v>3.4616762506330736</c:v>
                </c:pt>
                <c:pt idx="118">
                  <c:v>2.9033484193250563</c:v>
                </c:pt>
                <c:pt idx="119">
                  <c:v>2.4162145401975996</c:v>
                </c:pt>
                <c:pt idx="120">
                  <c:v>11.892240690462932</c:v>
                </c:pt>
                <c:pt idx="121">
                  <c:v>11.306626039262172</c:v>
                </c:pt>
                <c:pt idx="122">
                  <c:v>10.651010741178272</c:v>
                </c:pt>
                <c:pt idx="123">
                  <c:v>9.9311853670837422</c:v>
                </c:pt>
                <c:pt idx="124">
                  <c:v>9.1575675344151382</c:v>
                </c:pt>
                <c:pt idx="125">
                  <c:v>8.344996126934376</c:v>
                </c:pt>
                <c:pt idx="126">
                  <c:v>7.5118203895288049</c:v>
                </c:pt>
                <c:pt idx="127">
                  <c:v>6.678350872549311</c:v>
                </c:pt>
                <c:pt idx="128">
                  <c:v>5.8649266129004234</c:v>
                </c:pt>
                <c:pt idx="129">
                  <c:v>5.0899766046106034</c:v>
                </c:pt>
                <c:pt idx="130">
                  <c:v>4.3684555066987469</c:v>
                </c:pt>
                <c:pt idx="131">
                  <c:v>3.7109127410018026</c:v>
                </c:pt>
                <c:pt idx="132">
                  <c:v>3.1232674328735426</c:v>
                </c:pt>
                <c:pt idx="133">
                  <c:v>2.607187662197433</c:v>
                </c:pt>
                <c:pt idx="134">
                  <c:v>2.1608680897512564</c:v>
                </c:pt>
                <c:pt idx="135">
                  <c:v>11.523777209857494</c:v>
                </c:pt>
                <c:pt idx="136">
                  <c:v>10.89270758194467</c:v>
                </c:pt>
                <c:pt idx="137">
                  <c:v>10.194840258233045</c:v>
                </c:pt>
                <c:pt idx="138">
                  <c:v>9.4389307121838861</c:v>
                </c:pt>
                <c:pt idx="139">
                  <c:v>8.6383076686801239</c:v>
                </c:pt>
                <c:pt idx="140">
                  <c:v>7.8102161200781701</c:v>
                </c:pt>
                <c:pt idx="141">
                  <c:v>6.974475948196817</c:v>
                </c:pt>
                <c:pt idx="142">
                  <c:v>6.151646860399981</c:v>
                </c:pt>
                <c:pt idx="143">
                  <c:v>5.3610454937171674</c:v>
                </c:pt>
                <c:pt idx="144">
                  <c:v>4.6190094106118789</c:v>
                </c:pt>
                <c:pt idx="145">
                  <c:v>3.9377216884898409</c:v>
                </c:pt>
                <c:pt idx="146">
                  <c:v>3.3247377170969954</c:v>
                </c:pt>
                <c:pt idx="147">
                  <c:v>2.7831688723995476</c:v>
                </c:pt>
                <c:pt idx="148">
                  <c:v>2.3123445936567055</c:v>
                </c:pt>
                <c:pt idx="149">
                  <c:v>1.9087246737703103</c:v>
                </c:pt>
                <c:pt idx="150">
                  <c:v>11.09410902009424</c:v>
                </c:pt>
                <c:pt idx="151">
                  <c:v>10.416062249945412</c:v>
                </c:pt>
                <c:pt idx="152">
                  <c:v>9.6767834414761609</c:v>
                </c:pt>
                <c:pt idx="153">
                  <c:v>8.8882319072986746</c:v>
                </c:pt>
                <c:pt idx="154">
                  <c:v>8.0665617141854202</c:v>
                </c:pt>
                <c:pt idx="155">
                  <c:v>7.2309793078317508</c:v>
                </c:pt>
                <c:pt idx="156">
                  <c:v>6.4020290350575086</c:v>
                </c:pt>
                <c:pt idx="157">
                  <c:v>5.5996133436543571</c:v>
                </c:pt>
                <c:pt idx="158">
                  <c:v>4.8411413494905284</c:v>
                </c:pt>
                <c:pt idx="159">
                  <c:v>4.1401569842957722</c:v>
                </c:pt>
                <c:pt idx="160">
                  <c:v>3.505646624044735</c:v>
                </c:pt>
                <c:pt idx="161">
                  <c:v>2.9420352010963575</c:v>
                </c:pt>
                <c:pt idx="162">
                  <c:v>2.449724846348738</c:v>
                </c:pt>
                <c:pt idx="163">
                  <c:v>2.0259543040412651</c:v>
                </c:pt>
                <c:pt idx="164">
                  <c:v>1.6657606420440849</c:v>
                </c:pt>
                <c:pt idx="165">
                  <c:v>10.600074517936662</c:v>
                </c:pt>
                <c:pt idx="166">
                  <c:v>9.8758740952226489</c:v>
                </c:pt>
                <c:pt idx="167">
                  <c:v>9.0988304039719914</c:v>
                </c:pt>
                <c:pt idx="168">
                  <c:v>8.2840806712703543</c:v>
                </c:pt>
                <c:pt idx="169">
                  <c:v>7.4501780802300264</c:v>
                </c:pt>
                <c:pt idx="170">
                  <c:v>6.6175036878479476</c:v>
                </c:pt>
                <c:pt idx="171">
                  <c:v>5.8063194650555072</c:v>
                </c:pt>
                <c:pt idx="172">
                  <c:v>5.0348452073421894</c:v>
                </c:pt>
                <c:pt idx="173">
                  <c:v>4.3177341434104113</c:v>
                </c:pt>
                <c:pt idx="174">
                  <c:v>3.6651939414249779</c:v>
                </c:pt>
                <c:pt idx="175">
                  <c:v>3.0828114032313825</c:v>
                </c:pt>
                <c:pt idx="176">
                  <c:v>2.5719688152536713</c:v>
                </c:pt>
                <c:pt idx="177">
                  <c:v>2.1306417304613241</c:v>
                </c:pt>
                <c:pt idx="178">
                  <c:v>1.7543525234049562</c:v>
                </c:pt>
                <c:pt idx="179">
                  <c:v>1.4370980550331316</c:v>
                </c:pt>
                <c:pt idx="180">
                  <c:v>10.041143712186754</c:v>
                </c:pt>
                <c:pt idx="181">
                  <c:v>9.2746335470562347</c:v>
                </c:pt>
                <c:pt idx="182">
                  <c:v>8.4667283961277437</c:v>
                </c:pt>
                <c:pt idx="183">
                  <c:v>7.6353433609262824</c:v>
                </c:pt>
                <c:pt idx="184">
                  <c:v>6.8006156722150841</c:v>
                </c:pt>
                <c:pt idx="185">
                  <c:v>5.9830065323541337</c:v>
                </c:pt>
                <c:pt idx="186">
                  <c:v>5.2013380525683095</c:v>
                </c:pt>
                <c:pt idx="187">
                  <c:v>4.4711533920700637</c:v>
                </c:pt>
                <c:pt idx="188">
                  <c:v>3.8036830693873882</c:v>
                </c:pt>
                <c:pt idx="189">
                  <c:v>3.2055184922688018</c:v>
                </c:pt>
                <c:pt idx="190">
                  <c:v>2.678913399429983</c:v>
                </c:pt>
                <c:pt idx="191">
                  <c:v>2.2225172935669604</c:v>
                </c:pt>
                <c:pt idx="192">
                  <c:v>1.8323123423876755</c:v>
                </c:pt>
                <c:pt idx="193">
                  <c:v>1.5025590201158192</c:v>
                </c:pt>
                <c:pt idx="194">
                  <c:v>1.2266217585614483</c:v>
                </c:pt>
                <c:pt idx="195">
                  <c:v>9.4202442217720304</c:v>
                </c:pt>
                <c:pt idx="196">
                  <c:v>8.6187496107917685</c:v>
                </c:pt>
                <c:pt idx="197">
                  <c:v>7.7902369920628018</c:v>
                </c:pt>
                <c:pt idx="198">
                  <c:v>6.9545667174572054</c:v>
                </c:pt>
                <c:pt idx="199">
                  <c:v>6.1322916884002714</c:v>
                </c:pt>
                <c:pt idx="200">
                  <c:v>5.342675831780558</c:v>
                </c:pt>
                <c:pt idx="201">
                  <c:v>4.6019684002901498</c:v>
                </c:pt>
                <c:pt idx="202">
                  <c:v>3.9222444828945284</c:v>
                </c:pt>
                <c:pt idx="203">
                  <c:v>3.3109487183956805</c:v>
                </c:pt>
                <c:pt idx="204">
                  <c:v>2.7710928603653149</c:v>
                </c:pt>
                <c:pt idx="205">
                  <c:v>2.3019265319487912</c:v>
                </c:pt>
                <c:pt idx="206">
                  <c:v>1.8998527834876413</c:v>
                </c:pt>
                <c:pt idx="207">
                  <c:v>1.55938396908475</c:v>
                </c:pt>
                <c:pt idx="208">
                  <c:v>1.2739961044306196</c:v>
                </c:pt>
                <c:pt idx="209">
                  <c:v>1.0368089400441707</c:v>
                </c:pt>
                <c:pt idx="210">
                  <c:v>8.7443544319221154</c:v>
                </c:pt>
                <c:pt idx="211">
                  <c:v>7.918751359435686</c:v>
                </c:pt>
                <c:pt idx="212">
                  <c:v>7.0828386823481324</c:v>
                </c:pt>
                <c:pt idx="213">
                  <c:v>6.2571929085084079</c:v>
                </c:pt>
                <c:pt idx="214">
                  <c:v>5.4613994465685423</c:v>
                </c:pt>
                <c:pt idx="215">
                  <c:v>4.7122638484697772</c:v>
                </c:pt>
                <c:pt idx="216">
                  <c:v>4.022551341106765</c:v>
                </c:pt>
                <c:pt idx="217">
                  <c:v>3.4004212148989703</c:v>
                </c:pt>
                <c:pt idx="218">
                  <c:v>2.8495331503032295</c:v>
                </c:pt>
                <c:pt idx="219">
                  <c:v>2.3696597742286962</c:v>
                </c:pt>
                <c:pt idx="220">
                  <c:v>1.9575790789096699</c:v>
                </c:pt>
                <c:pt idx="221">
                  <c:v>1.6080351098844725</c:v>
                </c:pt>
                <c:pt idx="222">
                  <c:v>1.3146143265388324</c:v>
                </c:pt>
                <c:pt idx="223">
                  <c:v>1.0704547917192513</c:v>
                </c:pt>
                <c:pt idx="224">
                  <c:v>0.86876359050235719</c:v>
                </c:pt>
                <c:pt idx="225">
                  <c:v>8.0246566013488891</c:v>
                </c:pt>
                <c:pt idx="226">
                  <c:v>7.1889141496923159</c:v>
                </c:pt>
                <c:pt idx="227">
                  <c:v>6.360837868806267</c:v>
                </c:pt>
                <c:pt idx="228">
                  <c:v>5.5602461736592828</c:v>
                </c:pt>
                <c:pt idx="229">
                  <c:v>4.8043811914224683</c:v>
                </c:pt>
                <c:pt idx="230">
                  <c:v>4.1065679142312916</c:v>
                </c:pt>
                <c:pt idx="231">
                  <c:v>3.475557826653664</c:v>
                </c:pt>
                <c:pt idx="232">
                  <c:v>2.9155568119216846</c:v>
                </c:pt>
                <c:pt idx="233">
                  <c:v>2.4267855072857603</c:v>
                </c:pt>
                <c:pt idx="234">
                  <c:v>2.0063487873091694</c:v>
                </c:pt>
                <c:pt idx="235">
                  <c:v>1.6491976976686462</c:v>
                </c:pt>
                <c:pt idx="236">
                  <c:v>1.3490225301868979</c:v>
                </c:pt>
                <c:pt idx="237">
                  <c:v>1.0989856476291926</c:v>
                </c:pt>
                <c:pt idx="238">
                  <c:v>0.89226311162625616</c:v>
                </c:pt>
                <c:pt idx="239">
                  <c:v>0.72240491511949456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40-4AD4-8E35-973C6D55A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Competitive!$AO$20:$AO$34</c:f>
              <c:numCache>
                <c:formatCode>General</c:formatCode>
                <c:ptCount val="15"/>
                <c:pt idx="0">
                  <c:v>13.63627644941592</c:v>
                </c:pt>
                <c:pt idx="1">
                  <c:v>13.333259840955121</c:v>
                </c:pt>
                <c:pt idx="2">
                  <c:v>12.97291507042053</c:v>
                </c:pt>
                <c:pt idx="3">
                  <c:v>12.548979078725093</c:v>
                </c:pt>
                <c:pt idx="4">
                  <c:v>12.056493253817807</c:v>
                </c:pt>
                <c:pt idx="5">
                  <c:v>11.492703034428501</c:v>
                </c:pt>
                <c:pt idx="6">
                  <c:v>10.858019598430827</c:v>
                </c:pt>
                <c:pt idx="7">
                  <c:v>10.156878764345166</c:v>
                </c:pt>
                <c:pt idx="8">
                  <c:v>9.3982785429982325</c:v>
                </c:pt>
                <c:pt idx="9">
                  <c:v>8.5957736647728318</c:v>
                </c:pt>
                <c:pt idx="10">
                  <c:v>7.7667814252189959</c:v>
                </c:pt>
                <c:pt idx="11">
                  <c:v>6.9312083104298505</c:v>
                </c:pt>
                <c:pt idx="12">
                  <c:v>6.1095977627013811</c:v>
                </c:pt>
                <c:pt idx="13">
                  <c:v>5.3211505626406543</c:v>
                </c:pt>
                <c:pt idx="14">
                  <c:v>4.5820114564714656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AA-42A9-B110-4EBE42B9680E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Competitive!$AP$20:$AP$34</c:f>
              <c:numCache>
                <c:formatCode>General</c:formatCode>
                <c:ptCount val="15"/>
                <c:pt idx="0">
                  <c:v>13.229400728376511</c:v>
                </c:pt>
                <c:pt idx="1">
                  <c:v>12.850220243577693</c:v>
                </c:pt>
                <c:pt idx="2">
                  <c:v>12.405753801253866</c:v>
                </c:pt>
                <c:pt idx="3">
                  <c:v>11.891616273046644</c:v>
                </c:pt>
                <c:pt idx="4">
                  <c:v>11.30592050290303</c:v>
                </c:pt>
                <c:pt idx="5">
                  <c:v>10.650228140553084</c:v>
                </c:pt>
                <c:pt idx="6">
                  <c:v>9.9303348844449371</c:v>
                </c:pt>
                <c:pt idx="7">
                  <c:v>9.1566636188327148</c:v>
                </c:pt>
                <c:pt idx="8">
                  <c:v>8.3440578653340651</c:v>
                </c:pt>
                <c:pt idx="9">
                  <c:v>7.5108700780966373</c:v>
                </c:pt>
                <c:pt idx="10">
                  <c:v>6.6774119756037154</c:v>
                </c:pt>
                <c:pt idx="11">
                  <c:v>5.8640214876718497</c:v>
                </c:pt>
                <c:pt idx="12">
                  <c:v>5.0891244480238873</c:v>
                </c:pt>
                <c:pt idx="13">
                  <c:v>4.3676709065510488</c:v>
                </c:pt>
                <c:pt idx="14">
                  <c:v>3.7102050246573683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AA-42A9-B110-4EBE42B9680E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Competitive!$AQ$20:$AQ$34</c:f>
              <c:numCache>
                <c:formatCode>General</c:formatCode>
                <c:ptCount val="15"/>
                <c:pt idx="0">
                  <c:v>13.131447537035353</c:v>
                </c:pt>
                <c:pt idx="1">
                  <c:v>12.734879896742978</c:v>
                </c:pt>
                <c:pt idx="2">
                  <c:v>12.271628350798061</c:v>
                </c:pt>
                <c:pt idx="3">
                  <c:v>11.737897449551186</c:v>
                </c:pt>
                <c:pt idx="4">
                  <c:v>11.132655612112254</c:v>
                </c:pt>
                <c:pt idx="5">
                  <c:v>10.458561406781392</c:v>
                </c:pt>
                <c:pt idx="6">
                  <c:v>9.7226642561169108</c:v>
                </c:pt>
                <c:pt idx="7">
                  <c:v>8.93665081512518</c:v>
                </c:pt>
                <c:pt idx="8">
                  <c:v>8.1164489403854017</c:v>
                </c:pt>
                <c:pt idx="9">
                  <c:v>7.2811257933946276</c:v>
                </c:pt>
                <c:pt idx="10">
                  <c:v>6.4512004878568376</c:v>
                </c:pt>
                <c:pt idx="11">
                  <c:v>5.6466693725372084</c:v>
                </c:pt>
                <c:pt idx="12">
                  <c:v>4.8851359424987839</c:v>
                </c:pt>
                <c:pt idx="13">
                  <c:v>4.1804027162740311</c:v>
                </c:pt>
                <c:pt idx="14">
                  <c:v>3.5417359885194433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AA-42A9-B110-4EBE42B9680E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Competitive!$AR$20:$AR$34</c:f>
              <c:numCache>
                <c:formatCode>General</c:formatCode>
                <c:ptCount val="15"/>
                <c:pt idx="0">
                  <c:v>13.011027151198009</c:v>
                </c:pt>
                <c:pt idx="1">
                  <c:v>12.59358384297815</c:v>
                </c:pt>
                <c:pt idx="2">
                  <c:v>12.107995573377474</c:v>
                </c:pt>
                <c:pt idx="3">
                  <c:v>11.551248688200896</c:v>
                </c:pt>
                <c:pt idx="4">
                  <c:v>10.923402185310822</c:v>
                </c:pt>
                <c:pt idx="5">
                  <c:v>10.228465792390503</c:v>
                </c:pt>
                <c:pt idx="6">
                  <c:v>9.4749793911976852</c:v>
                </c:pt>
                <c:pt idx="7">
                  <c:v>8.6760692326174862</c:v>
                </c:pt>
                <c:pt idx="8">
                  <c:v>7.8488239997500502</c:v>
                </c:pt>
                <c:pt idx="9">
                  <c:v>7.0129823241723663</c:v>
                </c:pt>
                <c:pt idx="10">
                  <c:v>6.1891137982005686</c:v>
                </c:pt>
                <c:pt idx="11">
                  <c:v>5.3966340862331661</c:v>
                </c:pt>
                <c:pt idx="12">
                  <c:v>4.6520495246264044</c:v>
                </c:pt>
                <c:pt idx="13">
                  <c:v>3.9677511690329572</c:v>
                </c:pt>
                <c:pt idx="14">
                  <c:v>3.3515088125590893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AA-42A9-B110-4EBE42B9680E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Competitive!$AS$20:$AS$34</c:f>
              <c:numCache>
                <c:formatCode>General</c:formatCode>
                <c:ptCount val="15"/>
                <c:pt idx="0">
                  <c:v>12.863572316418669</c:v>
                </c:pt>
                <c:pt idx="1">
                  <c:v>12.421312640490273</c:v>
                </c:pt>
                <c:pt idx="2">
                  <c:v>11.909490638344739</c:v>
                </c:pt>
                <c:pt idx="3">
                  <c:v>11.326122474179899</c:v>
                </c:pt>
                <c:pt idx="4">
                  <c:v>10.672643592463979</c:v>
                </c:pt>
                <c:pt idx="5">
                  <c:v>9.9547028228699297</c:v>
                </c:pt>
                <c:pt idx="6">
                  <c:v>9.1825718762825712</c:v>
                </c:pt>
                <c:pt idx="7">
                  <c:v>8.3709607738280241</c:v>
                </c:pt>
                <c:pt idx="8">
                  <c:v>7.5381291116848015</c:v>
                </c:pt>
                <c:pt idx="9">
                  <c:v>6.7043540953396548</c:v>
                </c:pt>
                <c:pt idx="10">
                  <c:v>5.8900044002246705</c:v>
                </c:pt>
                <c:pt idx="11">
                  <c:v>5.1135956967578595</c:v>
                </c:pt>
                <c:pt idx="12">
                  <c:v>4.3902097623217298</c:v>
                </c:pt>
                <c:pt idx="13">
                  <c:v>3.7305415376104638</c:v>
                </c:pt>
                <c:pt idx="14">
                  <c:v>3.1406526510541686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7AA-42A9-B110-4EBE42B9680E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Competitive!$AT$20:$AT$34</c:f>
              <c:numCache>
                <c:formatCode>General</c:formatCode>
                <c:ptCount val="15"/>
                <c:pt idx="0">
                  <c:v>12.683888133215016</c:v>
                </c:pt>
                <c:pt idx="1">
                  <c:v>12.212490000721168</c:v>
                </c:pt>
                <c:pt idx="2">
                  <c:v>11.670328650655513</c:v>
                </c:pt>
                <c:pt idx="3">
                  <c:v>11.05676124898814</c:v>
                </c:pt>
                <c:pt idx="4">
                  <c:v>10.374933715179125</c:v>
                </c:pt>
                <c:pt idx="5">
                  <c:v>9.632439767017912</c:v>
                </c:pt>
                <c:pt idx="6">
                  <c:v>8.8414997657425314</c:v>
                </c:pt>
                <c:pt idx="7">
                  <c:v>8.0184816564924919</c:v>
                </c:pt>
                <c:pt idx="8">
                  <c:v>7.1827200707178438</c:v>
                </c:pt>
                <c:pt idx="9">
                  <c:v>6.3547768010319228</c:v>
                </c:pt>
                <c:pt idx="10">
                  <c:v>5.5544574849899915</c:v>
                </c:pt>
                <c:pt idx="11">
                  <c:v>4.7989793618361629</c:v>
                </c:pt>
                <c:pt idx="12">
                  <c:v>4.101635033950684</c:v>
                </c:pt>
                <c:pt idx="13">
                  <c:v>3.4711413962747448</c:v>
                </c:pt>
                <c:pt idx="14">
                  <c:v>2.9116721917141697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7AA-42A9-B110-4EBE42B9680E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Competitive!$AU$20:$AU$34</c:f>
              <c:numCache>
                <c:formatCode>General</c:formatCode>
                <c:ptCount val="15"/>
                <c:pt idx="0">
                  <c:v>12.466220884360704</c:v>
                </c:pt>
                <c:pt idx="1">
                  <c:v>11.961132186327022</c:v>
                </c:pt>
                <c:pt idx="2">
                  <c:v>11.384553166328089</c:v>
                </c:pt>
                <c:pt idx="3">
                  <c:v>10.737556531156464</c:v>
                </c:pt>
                <c:pt idx="4">
                  <c:v>10.025365867226348</c:v>
                </c:pt>
                <c:pt idx="5">
                  <c:v>9.2578114793961674</c:v>
                </c:pt>
                <c:pt idx="6">
                  <c:v>8.4492091269969833</c:v>
                </c:pt>
                <c:pt idx="7">
                  <c:v>7.6175385427956739</c:v>
                </c:pt>
                <c:pt idx="8">
                  <c:v>6.7829645589252001</c:v>
                </c:pt>
                <c:pt idx="9">
                  <c:v>5.9659334389513132</c:v>
                </c:pt>
                <c:pt idx="10">
                  <c:v>5.1852128189408937</c:v>
                </c:pt>
                <c:pt idx="11">
                  <c:v>4.4562623639685501</c:v>
                </c:pt>
                <c:pt idx="12">
                  <c:v>3.7902147775417396</c:v>
                </c:pt>
                <c:pt idx="13">
                  <c:v>3.1935640778088956</c:v>
                </c:pt>
                <c:pt idx="14">
                  <c:v>2.6684785355325191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7AA-42A9-B110-4EBE42B9680E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Competitive!$AV$20:$AV$34</c:f>
              <c:numCache>
                <c:formatCode>General</c:formatCode>
                <c:ptCount val="15"/>
                <c:pt idx="0">
                  <c:v>12.20442192759211</c:v>
                </c:pt>
                <c:pt idx="1">
                  <c:v>11.661120301746049</c:v>
                </c:pt>
                <c:pt idx="2">
                  <c:v>11.046430820722176</c:v>
                </c:pt>
                <c:pt idx="3">
                  <c:v>10.363566005362307</c:v>
                </c:pt>
                <c:pt idx="4">
                  <c:v>9.6201933640238355</c:v>
                </c:pt>
                <c:pt idx="5">
                  <c:v>8.8286049102885098</c:v>
                </c:pt>
                <c:pt idx="6">
                  <c:v>8.0052268237673818</c:v>
                </c:pt>
                <c:pt idx="7">
                  <c:v>7.1694280217504636</c:v>
                </c:pt>
                <c:pt idx="8">
                  <c:v>6.341773921092404</c:v>
                </c:pt>
                <c:pt idx="9">
                  <c:v>5.5420423913726156</c:v>
                </c:pt>
                <c:pt idx="10">
                  <c:v>4.7873970074845023</c:v>
                </c:pt>
                <c:pt idx="11">
                  <c:v>4.0910607376471084</c:v>
                </c:pt>
                <c:pt idx="12">
                  <c:v>3.4616762506330736</c:v>
                </c:pt>
                <c:pt idx="13">
                  <c:v>2.9033484193250563</c:v>
                </c:pt>
                <c:pt idx="14">
                  <c:v>2.4162145401975996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7AA-42A9-B110-4EBE42B9680E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Competitive!$AW$20:$AW$34</c:f>
              <c:numCache>
                <c:formatCode>General</c:formatCode>
                <c:ptCount val="15"/>
                <c:pt idx="0">
                  <c:v>11.892240690462932</c:v>
                </c:pt>
                <c:pt idx="1">
                  <c:v>11.306626039262172</c:v>
                </c:pt>
                <c:pt idx="2">
                  <c:v>10.651010741178272</c:v>
                </c:pt>
                <c:pt idx="3">
                  <c:v>9.9311853670837422</c:v>
                </c:pt>
                <c:pt idx="4">
                  <c:v>9.1575675344151382</c:v>
                </c:pt>
                <c:pt idx="5">
                  <c:v>8.344996126934376</c:v>
                </c:pt>
                <c:pt idx="6">
                  <c:v>7.5118203895288049</c:v>
                </c:pt>
                <c:pt idx="7">
                  <c:v>6.678350872549311</c:v>
                </c:pt>
                <c:pt idx="8">
                  <c:v>5.8649266129004234</c:v>
                </c:pt>
                <c:pt idx="9">
                  <c:v>5.0899766046106034</c:v>
                </c:pt>
                <c:pt idx="10">
                  <c:v>4.3684555066987469</c:v>
                </c:pt>
                <c:pt idx="11">
                  <c:v>3.7109127410018026</c:v>
                </c:pt>
                <c:pt idx="12">
                  <c:v>3.1232674328735426</c:v>
                </c:pt>
                <c:pt idx="13">
                  <c:v>2.607187662197433</c:v>
                </c:pt>
                <c:pt idx="14">
                  <c:v>2.1608680897512564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37AA-42A9-B110-4EBE42B9680E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Competitive!$AX$20:$AX$34</c:f>
              <c:numCache>
                <c:formatCode>General</c:formatCode>
                <c:ptCount val="15"/>
                <c:pt idx="0">
                  <c:v>11.523777209857494</c:v>
                </c:pt>
                <c:pt idx="1">
                  <c:v>10.89270758194467</c:v>
                </c:pt>
                <c:pt idx="2">
                  <c:v>10.194840258233045</c:v>
                </c:pt>
                <c:pt idx="3">
                  <c:v>9.4389307121838861</c:v>
                </c:pt>
                <c:pt idx="4">
                  <c:v>8.6383076686801239</c:v>
                </c:pt>
                <c:pt idx="5">
                  <c:v>7.8102161200781701</c:v>
                </c:pt>
                <c:pt idx="6">
                  <c:v>6.974475948196817</c:v>
                </c:pt>
                <c:pt idx="7">
                  <c:v>6.151646860399981</c:v>
                </c:pt>
                <c:pt idx="8">
                  <c:v>5.3610454937171674</c:v>
                </c:pt>
                <c:pt idx="9">
                  <c:v>4.6190094106118789</c:v>
                </c:pt>
                <c:pt idx="10">
                  <c:v>3.9377216884898409</c:v>
                </c:pt>
                <c:pt idx="11">
                  <c:v>3.3247377170969954</c:v>
                </c:pt>
                <c:pt idx="12">
                  <c:v>2.7831688723995476</c:v>
                </c:pt>
                <c:pt idx="13">
                  <c:v>2.3123445936567055</c:v>
                </c:pt>
                <c:pt idx="14">
                  <c:v>1.9087246737703103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37AA-42A9-B110-4EBE42B9680E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Competitive!$AY$20:$AY$34</c:f>
              <c:numCache>
                <c:formatCode>General</c:formatCode>
                <c:ptCount val="15"/>
                <c:pt idx="0">
                  <c:v>11.09410902009424</c:v>
                </c:pt>
                <c:pt idx="1">
                  <c:v>10.416062249945412</c:v>
                </c:pt>
                <c:pt idx="2">
                  <c:v>9.6767834414761609</c:v>
                </c:pt>
                <c:pt idx="3">
                  <c:v>8.8882319072986746</c:v>
                </c:pt>
                <c:pt idx="4">
                  <c:v>8.0665617141854202</c:v>
                </c:pt>
                <c:pt idx="5">
                  <c:v>7.2309793078317508</c:v>
                </c:pt>
                <c:pt idx="6">
                  <c:v>6.4020290350575086</c:v>
                </c:pt>
                <c:pt idx="7">
                  <c:v>5.5996133436543571</c:v>
                </c:pt>
                <c:pt idx="8">
                  <c:v>4.8411413494905284</c:v>
                </c:pt>
                <c:pt idx="9">
                  <c:v>4.1401569842957722</c:v>
                </c:pt>
                <c:pt idx="10">
                  <c:v>3.505646624044735</c:v>
                </c:pt>
                <c:pt idx="11">
                  <c:v>2.9420352010963575</c:v>
                </c:pt>
                <c:pt idx="12">
                  <c:v>2.449724846348738</c:v>
                </c:pt>
                <c:pt idx="13">
                  <c:v>2.0259543040412651</c:v>
                </c:pt>
                <c:pt idx="14">
                  <c:v>1.6657606420440849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37AA-42A9-B110-4EBE42B9680E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Competitive!$AZ$20:$AZ$34</c:f>
              <c:numCache>
                <c:formatCode>General</c:formatCode>
                <c:ptCount val="15"/>
                <c:pt idx="0">
                  <c:v>10.600074517936662</c:v>
                </c:pt>
                <c:pt idx="1">
                  <c:v>9.8758740952226489</c:v>
                </c:pt>
                <c:pt idx="2">
                  <c:v>9.0988304039719914</c:v>
                </c:pt>
                <c:pt idx="3">
                  <c:v>8.2840806712703543</c:v>
                </c:pt>
                <c:pt idx="4">
                  <c:v>7.4501780802300264</c:v>
                </c:pt>
                <c:pt idx="5">
                  <c:v>6.6175036878479476</c:v>
                </c:pt>
                <c:pt idx="6">
                  <c:v>5.8063194650555072</c:v>
                </c:pt>
                <c:pt idx="7">
                  <c:v>5.0348452073421894</c:v>
                </c:pt>
                <c:pt idx="8">
                  <c:v>4.3177341434104113</c:v>
                </c:pt>
                <c:pt idx="9">
                  <c:v>3.6651939414249779</c:v>
                </c:pt>
                <c:pt idx="10">
                  <c:v>3.0828114032313825</c:v>
                </c:pt>
                <c:pt idx="11">
                  <c:v>2.5719688152536713</c:v>
                </c:pt>
                <c:pt idx="12">
                  <c:v>2.1306417304613241</c:v>
                </c:pt>
                <c:pt idx="13">
                  <c:v>1.7543525234049562</c:v>
                </c:pt>
                <c:pt idx="14">
                  <c:v>1.4370980550331316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37AA-42A9-B110-4EBE42B9680E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Competitive!$BA$20:$BA$34</c:f>
              <c:numCache>
                <c:formatCode>General</c:formatCode>
                <c:ptCount val="15"/>
                <c:pt idx="0">
                  <c:v>10.041143712186754</c:v>
                </c:pt>
                <c:pt idx="1">
                  <c:v>9.2746335470562347</c:v>
                </c:pt>
                <c:pt idx="2">
                  <c:v>8.4667283961277437</c:v>
                </c:pt>
                <c:pt idx="3">
                  <c:v>7.6353433609262824</c:v>
                </c:pt>
                <c:pt idx="4">
                  <c:v>6.8006156722150841</c:v>
                </c:pt>
                <c:pt idx="5">
                  <c:v>5.9830065323541337</c:v>
                </c:pt>
                <c:pt idx="6">
                  <c:v>5.2013380525683095</c:v>
                </c:pt>
                <c:pt idx="7">
                  <c:v>4.4711533920700637</c:v>
                </c:pt>
                <c:pt idx="8">
                  <c:v>3.8036830693873882</c:v>
                </c:pt>
                <c:pt idx="9">
                  <c:v>3.2055184922688018</c:v>
                </c:pt>
                <c:pt idx="10">
                  <c:v>2.678913399429983</c:v>
                </c:pt>
                <c:pt idx="11">
                  <c:v>2.2225172935669604</c:v>
                </c:pt>
                <c:pt idx="12">
                  <c:v>1.8323123423876755</c:v>
                </c:pt>
                <c:pt idx="13">
                  <c:v>1.5025590201158192</c:v>
                </c:pt>
                <c:pt idx="14">
                  <c:v>1.2266217585614483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37AA-42A9-B110-4EBE42B9680E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Competitive!$BB$20:$BB$34</c:f>
              <c:numCache>
                <c:formatCode>General</c:formatCode>
                <c:ptCount val="15"/>
                <c:pt idx="0">
                  <c:v>9.4202442217720304</c:v>
                </c:pt>
                <c:pt idx="1">
                  <c:v>8.6187496107917685</c:v>
                </c:pt>
                <c:pt idx="2">
                  <c:v>7.7902369920628018</c:v>
                </c:pt>
                <c:pt idx="3">
                  <c:v>6.9545667174572054</c:v>
                </c:pt>
                <c:pt idx="4">
                  <c:v>6.1322916884002714</c:v>
                </c:pt>
                <c:pt idx="5">
                  <c:v>5.342675831780558</c:v>
                </c:pt>
                <c:pt idx="6">
                  <c:v>4.6019684002901498</c:v>
                </c:pt>
                <c:pt idx="7">
                  <c:v>3.9222444828945284</c:v>
                </c:pt>
                <c:pt idx="8">
                  <c:v>3.3109487183956805</c:v>
                </c:pt>
                <c:pt idx="9">
                  <c:v>2.7710928603653149</c:v>
                </c:pt>
                <c:pt idx="10">
                  <c:v>2.3019265319487912</c:v>
                </c:pt>
                <c:pt idx="11">
                  <c:v>1.8998527834876413</c:v>
                </c:pt>
                <c:pt idx="12">
                  <c:v>1.55938396908475</c:v>
                </c:pt>
                <c:pt idx="13">
                  <c:v>1.2739961044306196</c:v>
                </c:pt>
                <c:pt idx="14">
                  <c:v>1.0368089400441707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37AA-42A9-B110-4EBE42B9680E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Competitive!$BC$20:$BC$34</c:f>
              <c:numCache>
                <c:formatCode>General</c:formatCode>
                <c:ptCount val="15"/>
                <c:pt idx="0">
                  <c:v>8.7443544319221154</c:v>
                </c:pt>
                <c:pt idx="1">
                  <c:v>7.918751359435686</c:v>
                </c:pt>
                <c:pt idx="2">
                  <c:v>7.0828386823481324</c:v>
                </c:pt>
                <c:pt idx="3">
                  <c:v>6.2571929085084079</c:v>
                </c:pt>
                <c:pt idx="4">
                  <c:v>5.4613994465685423</c:v>
                </c:pt>
                <c:pt idx="5">
                  <c:v>4.7122638484697772</c:v>
                </c:pt>
                <c:pt idx="6">
                  <c:v>4.022551341106765</c:v>
                </c:pt>
                <c:pt idx="7">
                  <c:v>3.4004212148989703</c:v>
                </c:pt>
                <c:pt idx="8">
                  <c:v>2.8495331503032295</c:v>
                </c:pt>
                <c:pt idx="9">
                  <c:v>2.3696597742286962</c:v>
                </c:pt>
                <c:pt idx="10">
                  <c:v>1.9575790789096699</c:v>
                </c:pt>
                <c:pt idx="11">
                  <c:v>1.6080351098844725</c:v>
                </c:pt>
                <c:pt idx="12">
                  <c:v>1.3146143265388324</c:v>
                </c:pt>
                <c:pt idx="13">
                  <c:v>1.0704547917192513</c:v>
                </c:pt>
                <c:pt idx="14">
                  <c:v>0.86876359050235719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37AA-42A9-B110-4EBE42B9680E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Competitive!$BD$20:$BD$34</c:f>
              <c:numCache>
                <c:formatCode>General</c:formatCode>
                <c:ptCount val="15"/>
                <c:pt idx="0">
                  <c:v>8.0246566013488891</c:v>
                </c:pt>
                <c:pt idx="1">
                  <c:v>7.1889141496923159</c:v>
                </c:pt>
                <c:pt idx="2">
                  <c:v>6.360837868806267</c:v>
                </c:pt>
                <c:pt idx="3">
                  <c:v>5.5602461736592828</c:v>
                </c:pt>
                <c:pt idx="4">
                  <c:v>4.8043811914224683</c:v>
                </c:pt>
                <c:pt idx="5">
                  <c:v>4.1065679142312916</c:v>
                </c:pt>
                <c:pt idx="6">
                  <c:v>3.475557826653664</c:v>
                </c:pt>
                <c:pt idx="7">
                  <c:v>2.9155568119216846</c:v>
                </c:pt>
                <c:pt idx="8">
                  <c:v>2.4267855072857603</c:v>
                </c:pt>
                <c:pt idx="9">
                  <c:v>2.0063487873091694</c:v>
                </c:pt>
                <c:pt idx="10">
                  <c:v>1.6491976976686462</c:v>
                </c:pt>
                <c:pt idx="11">
                  <c:v>1.3490225301868979</c:v>
                </c:pt>
                <c:pt idx="12">
                  <c:v>1.0989856476291926</c:v>
                </c:pt>
                <c:pt idx="13">
                  <c:v>0.89226311162625616</c:v>
                </c:pt>
                <c:pt idx="14">
                  <c:v>0.72240491511949456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37AA-42A9-B110-4EBE42B9680E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Competitive!$BE$20:$BE$34</c:f>
              <c:numCache>
                <c:formatCode>General</c:formatCode>
                <c:ptCount val="15"/>
                <c:pt idx="0">
                  <c:v>13.636363636363631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12.056514913657766</c:v>
                </c:pt>
                <c:pt idx="5">
                  <c:v>11.492704826038159</c:v>
                </c:pt>
                <c:pt idx="6">
                  <c:v>10.858001237076961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8.5957025422089295</c:v>
                </c:pt>
                <c:pt idx="10">
                  <c:v>7.7666984258113709</c:v>
                </c:pt>
                <c:pt idx="11">
                  <c:v>6.931117387333301</c:v>
                </c:pt>
                <c:pt idx="12">
                  <c:v>6.109503010449167</c:v>
                </c:pt>
                <c:pt idx="13">
                  <c:v>5.3210558298418222</c:v>
                </c:pt>
                <c:pt idx="14">
                  <c:v>4.5819200275316785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37AA-42A9-B110-4EBE42B9680E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Competitive!$BF$20:$BF$34</c:f>
              <c:numCache>
                <c:formatCode>General</c:formatCode>
                <c:ptCount val="15"/>
                <c:pt idx="0">
                  <c:v>13.229483335473507</c:v>
                </c:pt>
                <c:pt idx="1">
                  <c:v>12.850289150718007</c:v>
                </c:pt>
                <c:pt idx="2">
                  <c:v>12.405807501065595</c:v>
                </c:pt>
                <c:pt idx="3">
                  <c:v>11.891653528026701</c:v>
                </c:pt>
                <c:pt idx="4">
                  <c:v>11.305940522438981</c:v>
                </c:pt>
                <c:pt idx="5">
                  <c:v>10.650230757945636</c:v>
                </c:pt>
                <c:pt idx="6">
                  <c:v>9.9303206989454864</c:v>
                </c:pt>
                <c:pt idx="7">
                  <c:v>9.1566340626958276</c:v>
                </c:pt>
                <c:pt idx="8">
                  <c:v>8.344015162968498</c:v>
                </c:pt>
                <c:pt idx="9">
                  <c:v>7.5108170856996024</c:v>
                </c:pt>
                <c:pt idx="10">
                  <c:v>6.6773519204436456</c:v>
                </c:pt>
                <c:pt idx="11">
                  <c:v>5.8639576551556321</c:v>
                </c:pt>
                <c:pt idx="12">
                  <c:v>5.0890598792798167</c:v>
                </c:pt>
                <c:pt idx="13">
                  <c:v>4.3676081630361505</c:v>
                </c:pt>
                <c:pt idx="14">
                  <c:v>3.7101460529194172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37AA-42A9-B110-4EBE42B9680E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Competitive!$BG$20:$BG$34</c:f>
              <c:numCache>
                <c:formatCode>General</c:formatCode>
                <c:ptCount val="15"/>
                <c:pt idx="0">
                  <c:v>13.131529059732367</c:v>
                </c:pt>
                <c:pt idx="1">
                  <c:v>12.734947730397778</c:v>
                </c:pt>
                <c:pt idx="2">
                  <c:v>12.271681079064933</c:v>
                </c:pt>
                <c:pt idx="3">
                  <c:v>11.737933957260276</c:v>
                </c:pt>
                <c:pt idx="4">
                  <c:v>11.132675258500237</c:v>
                </c:pt>
                <c:pt idx="5">
                  <c:v>10.45856419089974</c:v>
                </c:pt>
                <c:pt idx="6">
                  <c:v>9.722650938693647</c:v>
                </c:pt>
                <c:pt idx="7">
                  <c:v>8.9366229589646355</c:v>
                </c:pt>
                <c:pt idx="8">
                  <c:v>8.1164088418431639</c:v>
                </c:pt>
                <c:pt idx="9">
                  <c:v>7.2810763010472588</c:v>
                </c:pt>
                <c:pt idx="10">
                  <c:v>6.4511447347411348</c:v>
                </c:pt>
                <c:pt idx="11">
                  <c:v>5.6466104734594706</c:v>
                </c:pt>
                <c:pt idx="12">
                  <c:v>4.8850767168043854</c:v>
                </c:pt>
                <c:pt idx="13">
                  <c:v>4.1803454854312205</c:v>
                </c:pt>
                <c:pt idx="14">
                  <c:v>3.5416824728264564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37AA-42A9-B110-4EBE42B9680E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Competitive!$BH$20:$BH$34</c:f>
              <c:numCache>
                <c:formatCode>General</c:formatCode>
                <c:ptCount val="15"/>
                <c:pt idx="0">
                  <c:v>13.011107350435086</c:v>
                </c:pt>
                <c:pt idx="1">
                  <c:v>12.593650372807305</c:v>
                </c:pt>
                <c:pt idx="2">
                  <c:v>12.108047127935007</c:v>
                </c:pt>
                <c:pt idx="3">
                  <c:v>11.551284297911911</c:v>
                </c:pt>
                <c:pt idx="4">
                  <c:v>10.923421383798091</c:v>
                </c:pt>
                <c:pt idx="5">
                  <c:v>10.228468766310893</c:v>
                </c:pt>
                <c:pt idx="6">
                  <c:v>9.4749670771940977</c:v>
                </c:pt>
                <c:pt idx="7">
                  <c:v>8.6760433268516675</c:v>
                </c:pt>
                <c:pt idx="8">
                  <c:v>7.8487868595730657</c:v>
                </c:pt>
                <c:pt idx="9">
                  <c:v>7.0129367668991893</c:v>
                </c:pt>
                <c:pt idx="10">
                  <c:v>6.1890628305458018</c:v>
                </c:pt>
                <c:pt idx="11">
                  <c:v>5.3965806179659337</c:v>
                </c:pt>
                <c:pt idx="12">
                  <c:v>4.651996122499888</c:v>
                </c:pt>
                <c:pt idx="13">
                  <c:v>3.9676998914714923</c:v>
                </c:pt>
                <c:pt idx="14">
                  <c:v>3.3514611398555374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37AA-42A9-B110-4EBE42B9680E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Competitive!$BI$20:$BI$34</c:f>
              <c:numCache>
                <c:formatCode>General</c:formatCode>
                <c:ptCount val="15"/>
                <c:pt idx="0">
                  <c:v>12.863650909596135</c:v>
                </c:pt>
                <c:pt idx="1">
                  <c:v>12.421377597399996</c:v>
                </c:pt>
                <c:pt idx="2">
                  <c:v>11.909540786136496</c:v>
                </c:pt>
                <c:pt idx="3">
                  <c:v>11.326157014421755</c:v>
                </c:pt>
                <c:pt idx="4">
                  <c:v>10.672662258177567</c:v>
                </c:pt>
                <c:pt idx="5">
                  <c:v>9.9547060078987872</c:v>
                </c:pt>
                <c:pt idx="6">
                  <c:v>9.1825607021848228</c:v>
                </c:pt>
                <c:pt idx="7">
                  <c:v>8.3709370648423036</c:v>
                </c:pt>
                <c:pt idx="8">
                  <c:v>7.5380952660151577</c:v>
                </c:pt>
                <c:pt idx="9">
                  <c:v>6.7043128673042691</c:v>
                </c:pt>
                <c:pt idx="10">
                  <c:v>5.8899586332103793</c:v>
                </c:pt>
                <c:pt idx="11">
                  <c:v>5.113548060505801</c:v>
                </c:pt>
                <c:pt idx="12">
                  <c:v>4.3901625438930338</c:v>
                </c:pt>
                <c:pt idx="13">
                  <c:v>3.7304965161168209</c:v>
                </c:pt>
                <c:pt idx="14">
                  <c:v>3.1406110611900919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37AA-42A9-B110-4EBE42B9680E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Competitive!$BJ$20:$BJ$34</c:f>
              <c:numCache>
                <c:formatCode>General</c:formatCode>
                <c:ptCount val="15"/>
                <c:pt idx="0">
                  <c:v>12.683964790899816</c:v>
                </c:pt>
                <c:pt idx="1">
                  <c:v>12.212553075630407</c:v>
                </c:pt>
                <c:pt idx="2">
                  <c:v>11.670377128416446</c:v>
                </c:pt>
                <c:pt idx="3">
                  <c:v>11.056794529234148</c:v>
                </c:pt>
                <c:pt idx="4">
                  <c:v>10.374951753980362</c:v>
                </c:pt>
                <c:pt idx="5">
                  <c:v>9.6324431800662129</c:v>
                </c:pt>
                <c:pt idx="6">
                  <c:v>8.8414898601155656</c:v>
                </c:pt>
                <c:pt idx="7">
                  <c:v>8.0184603686702793</c:v>
                </c:pt>
                <c:pt idx="8">
                  <c:v>7.1826898092856775</c:v>
                </c:pt>
                <c:pt idx="9">
                  <c:v>6.3547402181714467</c:v>
                </c:pt>
                <c:pt idx="10">
                  <c:v>5.5544172212633773</c:v>
                </c:pt>
                <c:pt idx="11">
                  <c:v>4.7989378149166351</c:v>
                </c:pt>
                <c:pt idx="12">
                  <c:v>4.1015941914933034</c:v>
                </c:pt>
                <c:pt idx="13">
                  <c:v>3.4711027516513022</c:v>
                </c:pt>
                <c:pt idx="14">
                  <c:v>2.9116367385893978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37AA-42A9-B110-4EBE42B9680E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Competitive!$BK$20:$BK$34</c:f>
              <c:numCache>
                <c:formatCode>General</c:formatCode>
                <c:ptCount val="15"/>
                <c:pt idx="0">
                  <c:v>12.466295229202256</c:v>
                </c:pt>
                <c:pt idx="1">
                  <c:v>11.961193031720541</c:v>
                </c:pt>
                <c:pt idx="2">
                  <c:v>11.38459968419704</c:v>
                </c:pt>
                <c:pt idx="3">
                  <c:v>10.737588345917187</c:v>
                </c:pt>
                <c:pt idx="4">
                  <c:v>10.025383177696218</c:v>
                </c:pt>
                <c:pt idx="5">
                  <c:v>9.257815129665973</c:v>
                </c:pt>
                <c:pt idx="6">
                  <c:v>8.4492005989081775</c:v>
                </c:pt>
                <c:pt idx="7">
                  <c:v>7.6175198569616844</c:v>
                </c:pt>
                <c:pt idx="8">
                  <c:v>6.7829380938113442</c:v>
                </c:pt>
                <c:pt idx="9">
                  <c:v>5.965901700491731</c:v>
                </c:pt>
                <c:pt idx="10">
                  <c:v>5.1851782068116563</c:v>
                </c:pt>
                <c:pt idx="11">
                  <c:v>4.4562269789973694</c:v>
                </c:pt>
                <c:pt idx="12">
                  <c:v>3.7901802992623943</c:v>
                </c:pt>
                <c:pt idx="13">
                  <c:v>3.1935317195219377</c:v>
                </c:pt>
                <c:pt idx="14">
                  <c:v>2.6684490653805009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37AA-42A9-B110-4EBE42B9680E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Competitive!$BL$20:$BL$34</c:f>
              <c:numCache>
                <c:formatCode>General</c:formatCode>
                <c:ptCount val="15"/>
                <c:pt idx="0">
                  <c:v>12.204493536800637</c:v>
                </c:pt>
                <c:pt idx="1">
                  <c:v>11.661178537307874</c:v>
                </c:pt>
                <c:pt idx="2">
                  <c:v>11.046475069805222</c:v>
                </c:pt>
                <c:pt idx="3">
                  <c:v>10.363596141287701</c:v>
                </c:pt>
                <c:pt idx="4">
                  <c:v>9.6202098408271493</c:v>
                </c:pt>
                <c:pt idx="5">
                  <c:v>8.8286087955368817</c:v>
                </c:pt>
                <c:pt idx="6">
                  <c:v>8.0052197496564759</c:v>
                </c:pt>
                <c:pt idx="7">
                  <c:v>7.1694120524699487</c:v>
                </c:pt>
                <c:pt idx="8">
                  <c:v>6.3417513567912511</c:v>
                </c:pt>
                <c:pt idx="9">
                  <c:v>5.5420155469566028</c:v>
                </c:pt>
                <c:pt idx="10">
                  <c:v>4.7873680101125702</c:v>
                </c:pt>
                <c:pt idx="11">
                  <c:v>4.0910313780592231</c:v>
                </c:pt>
                <c:pt idx="12">
                  <c:v>3.4616479051086091</c:v>
                </c:pt>
                <c:pt idx="13">
                  <c:v>2.9033220394987054</c:v>
                </c:pt>
                <c:pt idx="14">
                  <c:v>2.4161906941864748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37AA-42A9-B110-4EBE42B9680E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Competitive!$BM$20:$BM$34</c:f>
              <c:numCache>
                <c:formatCode>General</c:formatCode>
                <c:ptCount val="15"/>
                <c:pt idx="0">
                  <c:v>11.892309103434544</c:v>
                </c:pt>
                <c:pt idx="1">
                  <c:v>11.306681262915706</c:v>
                </c:pt>
                <c:pt idx="2">
                  <c:v>10.651052405908873</c:v>
                </c:pt>
                <c:pt idx="3">
                  <c:v>9.9312136134020434</c:v>
                </c:pt>
                <c:pt idx="4">
                  <c:v>9.1575830731469257</c:v>
                </c:pt>
                <c:pt idx="5">
                  <c:v>8.345000229855275</c:v>
                </c:pt>
                <c:pt idx="6">
                  <c:v>7.5118148003592626</c:v>
                </c:pt>
                <c:pt idx="7">
                  <c:v>6.6783376481125929</c:v>
                </c:pt>
                <c:pt idx="8">
                  <c:v>5.8649079236826571</c:v>
                </c:pt>
                <c:pt idx="9">
                  <c:v>5.0899545347029793</c:v>
                </c:pt>
                <c:pt idx="10">
                  <c:v>4.3684318905753869</c:v>
                </c:pt>
                <c:pt idx="11">
                  <c:v>3.7108890606599685</c:v>
                </c:pt>
                <c:pt idx="12">
                  <c:v>3.1232447803852406</c:v>
                </c:pt>
                <c:pt idx="13">
                  <c:v>2.6071667571879411</c:v>
                </c:pt>
                <c:pt idx="14">
                  <c:v>2.1608493330630703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37AA-42A9-B110-4EBE42B9680E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Competitive!$BN$20:$BN$34</c:f>
              <c:numCache>
                <c:formatCode>General</c:formatCode>
                <c:ptCount val="15"/>
                <c:pt idx="0">
                  <c:v>11.52384194252971</c:v>
                </c:pt>
                <c:pt idx="1">
                  <c:v>10.892759387324176</c:v>
                </c:pt>
                <c:pt idx="2">
                  <c:v>10.194879033839154</c:v>
                </c:pt>
                <c:pt idx="3">
                  <c:v>9.4389568742531242</c:v>
                </c:pt>
                <c:pt idx="4">
                  <c:v>8.6383221720396577</c:v>
                </c:pt>
                <c:pt idx="5">
                  <c:v>7.8102204056089004</c:v>
                </c:pt>
                <c:pt idx="6">
                  <c:v>6.9744718194559026</c:v>
                </c:pt>
                <c:pt idx="7">
                  <c:v>6.1516363100733695</c:v>
                </c:pt>
                <c:pt idx="8">
                  <c:v>5.3610305143447556</c:v>
                </c:pt>
                <c:pt idx="9">
                  <c:v>4.6189918265080525</c:v>
                </c:pt>
                <c:pt idx="10">
                  <c:v>3.9377030364118033</c:v>
                </c:pt>
                <c:pt idx="11">
                  <c:v>3.3247191869658712</c:v>
                </c:pt>
                <c:pt idx="12">
                  <c:v>2.7831513034222577</c:v>
                </c:pt>
                <c:pt idx="13">
                  <c:v>2.3123285108568972</c:v>
                </c:pt>
                <c:pt idx="14">
                  <c:v>1.9087103467351616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37AA-42A9-B110-4EBE42B9680E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Competitive!$BO$20:$BO$34</c:f>
              <c:numCache>
                <c:formatCode>General</c:formatCode>
                <c:ptCount val="15"/>
                <c:pt idx="0">
                  <c:v>11.094169587183101</c:v>
                </c:pt>
                <c:pt idx="1">
                  <c:v>10.416110250520802</c:v>
                </c:pt>
                <c:pt idx="2">
                  <c:v>9.6768190558898297</c:v>
                </c:pt>
                <c:pt idx="3">
                  <c:v>8.888255822234882</c:v>
                </c:pt>
                <c:pt idx="4">
                  <c:v>8.0665750989739013</c:v>
                </c:pt>
                <c:pt idx="5">
                  <c:v>7.2309837223197952</c:v>
                </c:pt>
                <c:pt idx="6">
                  <c:v>6.4020262823569949</c:v>
                </c:pt>
                <c:pt idx="7">
                  <c:v>5.5996052962512781</c:v>
                </c:pt>
                <c:pt idx="8">
                  <c:v>4.8411297833285749</c:v>
                </c:pt>
                <c:pt idx="9">
                  <c:v>4.1401434501819043</c:v>
                </c:pt>
                <c:pt idx="10">
                  <c:v>3.5056323722059806</c:v>
                </c:pt>
                <c:pt idx="11">
                  <c:v>2.9420211593086147</c:v>
                </c:pt>
                <c:pt idx="12">
                  <c:v>2.4497116405218229</c:v>
                </c:pt>
                <c:pt idx="13">
                  <c:v>2.025942305053666</c:v>
                </c:pt>
                <c:pt idx="14">
                  <c:v>1.6657500232666673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37AA-42A9-B110-4EBE42B9680E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Competitive!$BP$20:$BP$34</c:f>
              <c:numCache>
                <c:formatCode>General</c:formatCode>
                <c:ptCount val="15"/>
                <c:pt idx="0">
                  <c:v>10.60013046314416</c:v>
                </c:pt>
                <c:pt idx="1">
                  <c:v>9.8759179539123814</c:v>
                </c:pt>
                <c:pt idx="2">
                  <c:v>9.0988626421697276</c:v>
                </c:pt>
                <c:pt idx="3">
                  <c:v>8.2841022236973085</c:v>
                </c:pt>
                <c:pt idx="4">
                  <c:v>7.4501902843071397</c:v>
                </c:pt>
                <c:pt idx="5">
                  <c:v>6.6175081608643058</c:v>
                </c:pt>
                <c:pt idx="6">
                  <c:v>5.8063179473758808</c:v>
                </c:pt>
                <c:pt idx="7">
                  <c:v>5.0348394030772763</c:v>
                </c:pt>
                <c:pt idx="8">
                  <c:v>4.3177255880968195</c:v>
                </c:pt>
                <c:pt idx="9">
                  <c:v>3.6651839155048727</c:v>
                </c:pt>
                <c:pt idx="10">
                  <c:v>3.0828008958460162</c:v>
                </c:pt>
                <c:pt idx="11">
                  <c:v>2.5719585308499187</c:v>
                </c:pt>
                <c:pt idx="12">
                  <c:v>2.1306321242543191</c:v>
                </c:pt>
                <c:pt idx="13">
                  <c:v>1.7543438509476841</c:v>
                </c:pt>
                <c:pt idx="14">
                  <c:v>1.437090424074561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37AA-42A9-B110-4EBE42B9680E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Competitive!$BQ$20:$BQ$34</c:f>
              <c:numCache>
                <c:formatCode>General</c:formatCode>
                <c:ptCount val="15"/>
                <c:pt idx="0">
                  <c:v>10.041194644696187</c:v>
                </c:pt>
                <c:pt idx="1">
                  <c:v>9.2746730083234237</c:v>
                </c:pt>
                <c:pt idx="2">
                  <c:v>8.4667571234735401</c:v>
                </c:pt>
                <c:pt idx="3">
                  <c:v>7.6353624961761986</c:v>
                </c:pt>
                <c:pt idx="4">
                  <c:v>6.8006266603092422</c:v>
                </c:pt>
                <c:pt idx="5">
                  <c:v>5.9830109814379249</c:v>
                </c:pt>
                <c:pt idx="6">
                  <c:v>5.2013375835582716</c:v>
                </c:pt>
                <c:pt idx="7">
                  <c:v>4.4711495064407263</c:v>
                </c:pt>
                <c:pt idx="8">
                  <c:v>3.8036770556886084</c:v>
                </c:pt>
                <c:pt idx="9">
                  <c:v>3.2055113790051624</c:v>
                </c:pt>
                <c:pt idx="10">
                  <c:v>2.6789059499487342</c:v>
                </c:pt>
                <c:pt idx="11">
                  <c:v>2.2225100312459962</c:v>
                </c:pt>
                <c:pt idx="12">
                  <c:v>1.832305592457393</c:v>
                </c:pt>
                <c:pt idx="13">
                  <c:v>1.5025529564330569</c:v>
                </c:pt>
                <c:pt idx="14">
                  <c:v>1.2266164474059011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37AA-42A9-B110-4EBE42B9680E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Competitive!$BR$20:$BR$34</c:f>
              <c:numCache>
                <c:formatCode>General</c:formatCode>
                <c:ptCount val="15"/>
                <c:pt idx="0">
                  <c:v>9.4202898550724612</c:v>
                </c:pt>
                <c:pt idx="1">
                  <c:v>8.6187845303867388</c:v>
                </c:pt>
                <c:pt idx="2">
                  <c:v>7.7902621722846428</c:v>
                </c:pt>
                <c:pt idx="3">
                  <c:v>6.9545834494288092</c:v>
                </c:pt>
                <c:pt idx="4">
                  <c:v>6.1323014556845381</c:v>
                </c:pt>
                <c:pt idx="5">
                  <c:v>5.3426801696343764</c:v>
                </c:pt>
                <c:pt idx="6">
                  <c:v>4.6019687659346449</c:v>
                </c:pt>
                <c:pt idx="7">
                  <c:v>3.9222421581367484</c:v>
                </c:pt>
                <c:pt idx="8">
                  <c:v>3.3109447545009361</c:v>
                </c:pt>
                <c:pt idx="9">
                  <c:v>2.7710880634394832</c:v>
                </c:pt>
                <c:pt idx="10">
                  <c:v>2.3019214792049163</c:v>
                </c:pt>
                <c:pt idx="11">
                  <c:v>1.8998478579153575</c:v>
                </c:pt>
                <c:pt idx="12">
                  <c:v>1.5593794011995707</c:v>
                </c:pt>
                <c:pt idx="13">
                  <c:v>1.2739920129910025</c:v>
                </c:pt>
                <c:pt idx="14">
                  <c:v>1.0368053671498028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37AA-42A9-B110-4EBE42B9680E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Competitive!$BS$20:$BS$34</c:f>
              <c:numCache>
                <c:formatCode>General</c:formatCode>
                <c:ptCount val="15"/>
                <c:pt idx="0">
                  <c:v>8.7443946188340789</c:v>
                </c:pt>
                <c:pt idx="1">
                  <c:v>7.9187817258883229</c:v>
                </c:pt>
                <c:pt idx="2">
                  <c:v>7.0828603859250832</c:v>
                </c:pt>
                <c:pt idx="3">
                  <c:v>6.257207320130358</c:v>
                </c:pt>
                <c:pt idx="4">
                  <c:v>5.4614080192549626</c:v>
                </c:pt>
                <c:pt idx="5">
                  <c:v>4.7122679913627294</c:v>
                </c:pt>
                <c:pt idx="6">
                  <c:v>4.0225523203255422</c:v>
                </c:pt>
                <c:pt idx="7">
                  <c:v>3.4004200927141537</c:v>
                </c:pt>
                <c:pt idx="8">
                  <c:v>2.8495307629882891</c:v>
                </c:pt>
                <c:pt idx="9">
                  <c:v>2.3696567407990226</c:v>
                </c:pt>
                <c:pt idx="10">
                  <c:v>1.9575758294372341</c:v>
                </c:pt>
                <c:pt idx="11">
                  <c:v>1.6080319225435848</c:v>
                </c:pt>
                <c:pt idx="12">
                  <c:v>1.3146113652489879</c:v>
                </c:pt>
                <c:pt idx="13">
                  <c:v>1.0704521395133142</c:v>
                </c:pt>
                <c:pt idx="14">
                  <c:v>0.86876127650614909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37AA-42A9-B110-4EBE42B9680E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Competitive!$BT$20:$BT$34</c:f>
              <c:numCache>
                <c:formatCode>General</c:formatCode>
                <c:ptCount val="15"/>
                <c:pt idx="0">
                  <c:v>8.0246913580246897</c:v>
                </c:pt>
                <c:pt idx="1">
                  <c:v>7.1889400921658977</c:v>
                </c:pt>
                <c:pt idx="2">
                  <c:v>6.3608562691131487</c:v>
                </c:pt>
                <c:pt idx="3">
                  <c:v>5.5602584094453107</c:v>
                </c:pt>
                <c:pt idx="4">
                  <c:v>4.8043886242240506</c:v>
                </c:pt>
                <c:pt idx="5">
                  <c:v>4.1065717899412855</c:v>
                </c:pt>
                <c:pt idx="6">
                  <c:v>3.4755592107410234</c:v>
                </c:pt>
                <c:pt idx="7">
                  <c:v>2.9155565614121866</c:v>
                </c:pt>
                <c:pt idx="8">
                  <c:v>2.4267842732775669</c:v>
                </c:pt>
                <c:pt idx="9">
                  <c:v>2.0063470377961976</c:v>
                </c:pt>
                <c:pt idx="10">
                  <c:v>1.6491957503497627</c:v>
                </c:pt>
                <c:pt idx="11">
                  <c:v>1.3490205872072305</c:v>
                </c:pt>
                <c:pt idx="12">
                  <c:v>1.0989838272045407</c:v>
                </c:pt>
                <c:pt idx="13">
                  <c:v>0.89226147416016199</c:v>
                </c:pt>
                <c:pt idx="14">
                  <c:v>0.72240348328728088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37AA-42A9-B110-4EBE42B96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Competitive!$AO$36:$AO$50</c:f>
              <c:numCache>
                <c:formatCode>General</c:formatCode>
                <c:ptCount val="15"/>
                <c:pt idx="0">
                  <c:v>7.3333802208361124E-2</c:v>
                </c:pt>
                <c:pt idx="1">
                  <c:v>7.5000413396906065E-2</c:v>
                </c:pt>
                <c:pt idx="2">
                  <c:v>7.7083677382587229E-2</c:v>
                </c:pt>
                <c:pt idx="3">
                  <c:v>7.9687757364688708E-2</c:v>
                </c:pt>
                <c:pt idx="4">
                  <c:v>8.2942857342315532E-2</c:v>
                </c:pt>
                <c:pt idx="5">
                  <c:v>8.7011732314349069E-2</c:v>
                </c:pt>
                <c:pt idx="6">
                  <c:v>9.2097826029390983E-2</c:v>
                </c:pt>
                <c:pt idx="7">
                  <c:v>9.845544317319338E-2</c:v>
                </c:pt>
                <c:pt idx="8">
                  <c:v>0.10640246460294639</c:v>
                </c:pt>
                <c:pt idx="9">
                  <c:v>0.11633624139013761</c:v>
                </c:pt>
                <c:pt idx="10">
                  <c:v>0.12875346237412669</c:v>
                </c:pt>
                <c:pt idx="11">
                  <c:v>0.144274988604113</c:v>
                </c:pt>
                <c:pt idx="12">
                  <c:v>0.16367689639159588</c:v>
                </c:pt>
                <c:pt idx="13">
                  <c:v>0.18792928112594953</c:v>
                </c:pt>
                <c:pt idx="14">
                  <c:v>0.21824476204389157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A1-429A-B6F2-4BDD35CFCEEA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Competitive!$AP$36:$AP$50</c:f>
              <c:numCache>
                <c:formatCode>General</c:formatCode>
                <c:ptCount val="15"/>
                <c:pt idx="0">
                  <c:v>7.5589213792204651E-2</c:v>
                </c:pt>
                <c:pt idx="1">
                  <c:v>7.7819677876710472E-2</c:v>
                </c:pt>
                <c:pt idx="2">
                  <c:v>8.0607757982342737E-2</c:v>
                </c:pt>
                <c:pt idx="3">
                  <c:v>8.4092858114383051E-2</c:v>
                </c:pt>
                <c:pt idx="4">
                  <c:v>8.8449233279433478E-2</c:v>
                </c:pt>
                <c:pt idx="5">
                  <c:v>9.3894702235746502E-2</c:v>
                </c:pt>
                <c:pt idx="6">
                  <c:v>0.10070153843113779</c:v>
                </c:pt>
                <c:pt idx="7">
                  <c:v>0.10921008367537688</c:v>
                </c:pt>
                <c:pt idx="8">
                  <c:v>0.11984576523067578</c:v>
                </c:pt>
                <c:pt idx="9">
                  <c:v>0.13314036717479932</c:v>
                </c:pt>
                <c:pt idx="10">
                  <c:v>0.14975861960495382</c:v>
                </c:pt>
                <c:pt idx="11">
                  <c:v>0.17053143514264693</c:v>
                </c:pt>
                <c:pt idx="12">
                  <c:v>0.19649745456476331</c:v>
                </c:pt>
                <c:pt idx="13">
                  <c:v>0.22895497884240884</c:v>
                </c:pt>
                <c:pt idx="14">
                  <c:v>0.26952688418946563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A1-429A-B6F2-4BDD35CFCEEA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Competitive!$AQ$36:$AQ$50</c:f>
              <c:numCache>
                <c:formatCode>General</c:formatCode>
                <c:ptCount val="15"/>
                <c:pt idx="0">
                  <c:v>7.6153066688165516E-2</c:v>
                </c:pt>
                <c:pt idx="1">
                  <c:v>7.852449399666156E-2</c:v>
                </c:pt>
                <c:pt idx="2">
                  <c:v>8.14887781322816E-2</c:v>
                </c:pt>
                <c:pt idx="3">
                  <c:v>8.5194133301806654E-2</c:v>
                </c:pt>
                <c:pt idx="4">
                  <c:v>8.9825827263712965E-2</c:v>
                </c:pt>
                <c:pt idx="5">
                  <c:v>9.5615444716095871E-2</c:v>
                </c:pt>
                <c:pt idx="6">
                  <c:v>0.10285246653157447</c:v>
                </c:pt>
                <c:pt idx="7">
                  <c:v>0.11189874380092275</c:v>
                </c:pt>
                <c:pt idx="8">
                  <c:v>0.1232065903876081</c:v>
                </c:pt>
                <c:pt idx="9">
                  <c:v>0.13734139862096478</c:v>
                </c:pt>
                <c:pt idx="10">
                  <c:v>0.15500990891266059</c:v>
                </c:pt>
                <c:pt idx="11">
                  <c:v>0.17709554677728045</c:v>
                </c:pt>
                <c:pt idx="12">
                  <c:v>0.20470259410805514</c:v>
                </c:pt>
                <c:pt idx="13">
                  <c:v>0.23921140327152363</c:v>
                </c:pt>
                <c:pt idx="14">
                  <c:v>0.28234741472585917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2A1-429A-B6F2-4BDD35CFCEEA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Competitive!$AR$36:$AR$50</c:f>
              <c:numCache>
                <c:formatCode>General</c:formatCode>
                <c:ptCount val="15"/>
                <c:pt idx="0">
                  <c:v>7.6857882808116618E-2</c:v>
                </c:pt>
                <c:pt idx="1">
                  <c:v>7.9405514146600423E-2</c:v>
                </c:pt>
                <c:pt idx="2">
                  <c:v>8.2590053319705189E-2</c:v>
                </c:pt>
                <c:pt idx="3">
                  <c:v>8.6570727286086127E-2</c:v>
                </c:pt>
                <c:pt idx="4">
                  <c:v>9.154656974406232E-2</c:v>
                </c:pt>
                <c:pt idx="5">
                  <c:v>9.7766372816532554E-2</c:v>
                </c:pt>
                <c:pt idx="6">
                  <c:v>0.10554112665712036</c:v>
                </c:pt>
                <c:pt idx="7">
                  <c:v>0.11525956895785508</c:v>
                </c:pt>
                <c:pt idx="8">
                  <c:v>0.12740762183377349</c:v>
                </c:pt>
                <c:pt idx="9">
                  <c:v>0.14259268792867155</c:v>
                </c:pt>
                <c:pt idx="10">
                  <c:v>0.16157402054729408</c:v>
                </c:pt>
                <c:pt idx="11">
                  <c:v>0.18530068632057226</c:v>
                </c:pt>
                <c:pt idx="12">
                  <c:v>0.21495901853716998</c:v>
                </c:pt>
                <c:pt idx="13">
                  <c:v>0.25203193380791711</c:v>
                </c:pt>
                <c:pt idx="14">
                  <c:v>0.29837307789635098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2A1-429A-B6F2-4BDD35CFCEEA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Competitive!$AS$36:$AS$50</c:f>
              <c:numCache>
                <c:formatCode>General</c:formatCode>
                <c:ptCount val="15"/>
                <c:pt idx="0">
                  <c:v>7.7738902958055495E-2</c:v>
                </c:pt>
                <c:pt idx="1">
                  <c:v>8.0506789334024012E-2</c:v>
                </c:pt>
                <c:pt idx="2">
                  <c:v>8.3966647303984676E-2</c:v>
                </c:pt>
                <c:pt idx="3">
                  <c:v>8.8291469766435482E-2</c:v>
                </c:pt>
                <c:pt idx="4">
                  <c:v>9.3697497844499031E-2</c:v>
                </c:pt>
                <c:pt idx="5">
                  <c:v>0.10045503294207844</c:v>
                </c:pt>
                <c:pt idx="6">
                  <c:v>0.1089019518140527</c:v>
                </c:pt>
                <c:pt idx="7">
                  <c:v>0.11946060040402053</c:v>
                </c:pt>
                <c:pt idx="8">
                  <c:v>0.13265891114148032</c:v>
                </c:pt>
                <c:pt idx="9">
                  <c:v>0.14915679956330502</c:v>
                </c:pt>
                <c:pt idx="10">
                  <c:v>0.16977916009058594</c:v>
                </c:pt>
                <c:pt idx="11">
                  <c:v>0.19555711074968707</c:v>
                </c:pt>
                <c:pt idx="12">
                  <c:v>0.22777954907356351</c:v>
                </c:pt>
                <c:pt idx="13">
                  <c:v>0.26805759697840903</c:v>
                </c:pt>
                <c:pt idx="14">
                  <c:v>0.31840515685946591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2A1-429A-B6F2-4BDD35CFCEEA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Competitive!$AT$36:$AT$50</c:f>
              <c:numCache>
                <c:formatCode>General</c:formatCode>
                <c:ptCount val="15"/>
                <c:pt idx="0">
                  <c:v>7.8840178145479084E-2</c:v>
                </c:pt>
                <c:pt idx="1">
                  <c:v>8.1883383318303499E-2</c:v>
                </c:pt>
                <c:pt idx="2">
                  <c:v>8.5687389784334031E-2</c:v>
                </c:pt>
                <c:pt idx="3">
                  <c:v>9.0442397866872179E-2</c:v>
                </c:pt>
                <c:pt idx="4">
                  <c:v>9.6386157970044906E-2</c:v>
                </c:pt>
                <c:pt idx="5">
                  <c:v>0.10381585809901078</c:v>
                </c:pt>
                <c:pt idx="6">
                  <c:v>0.11310298326021813</c:v>
                </c:pt>
                <c:pt idx="7">
                  <c:v>0.12471188971172729</c:v>
                </c:pt>
                <c:pt idx="8">
                  <c:v>0.13922302277611379</c:v>
                </c:pt>
                <c:pt idx="9">
                  <c:v>0.15736193910659688</c:v>
                </c:pt>
                <c:pt idx="10">
                  <c:v>0.18003558451970073</c:v>
                </c:pt>
                <c:pt idx="11">
                  <c:v>0.20837764128608061</c:v>
                </c:pt>
                <c:pt idx="12">
                  <c:v>0.24380521224405544</c:v>
                </c:pt>
                <c:pt idx="13">
                  <c:v>0.2880896759415239</c:v>
                </c:pt>
                <c:pt idx="14">
                  <c:v>0.34344525556335948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2A1-429A-B6F2-4BDD35CFCEEA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Competitive!$AU$36:$AU$50</c:f>
              <c:numCache>
                <c:formatCode>General</c:formatCode>
                <c:ptCount val="15"/>
                <c:pt idx="0">
                  <c:v>8.0216772129758571E-2</c:v>
                </c:pt>
                <c:pt idx="1">
                  <c:v>8.3604125798652854E-2</c:v>
                </c:pt>
                <c:pt idx="2">
                  <c:v>8.7838317884770742E-2</c:v>
                </c:pt>
                <c:pt idx="3">
                  <c:v>9.3131057992418068E-2</c:v>
                </c:pt>
                <c:pt idx="4">
                  <c:v>9.9746983126977232E-2</c:v>
                </c:pt>
                <c:pt idx="5">
                  <c:v>0.10801688954517619</c:v>
                </c:pt>
                <c:pt idx="6">
                  <c:v>0.11835427256792493</c:v>
                </c:pt>
                <c:pt idx="7">
                  <c:v>0.13127600134636078</c:v>
                </c:pt>
                <c:pt idx="8">
                  <c:v>0.14742816231940561</c:v>
                </c:pt>
                <c:pt idx="9">
                  <c:v>0.16761836353571172</c:v>
                </c:pt>
                <c:pt idx="10">
                  <c:v>0.19285611505609429</c:v>
                </c:pt>
                <c:pt idx="11">
                  <c:v>0.2244033044565725</c:v>
                </c:pt>
                <c:pt idx="12">
                  <c:v>0.26383729120717025</c:v>
                </c:pt>
                <c:pt idx="13">
                  <c:v>0.31312977464541747</c:v>
                </c:pt>
                <c:pt idx="14">
                  <c:v>0.37474537894322651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2A1-429A-B6F2-4BDD35CFCEEA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Competitive!$AV$36:$AV$50</c:f>
              <c:numCache>
                <c:formatCode>General</c:formatCode>
                <c:ptCount val="15"/>
                <c:pt idx="0">
                  <c:v>8.1937514610107925E-2</c:v>
                </c:pt>
                <c:pt idx="1">
                  <c:v>8.5755053899089564E-2</c:v>
                </c:pt>
                <c:pt idx="2">
                  <c:v>9.0526978010316603E-2</c:v>
                </c:pt>
                <c:pt idx="3">
                  <c:v>9.6491883149350421E-2</c:v>
                </c:pt>
                <c:pt idx="4">
                  <c:v>0.10394801457314266</c:v>
                </c:pt>
                <c:pt idx="5">
                  <c:v>0.113268178852883</c:v>
                </c:pt>
                <c:pt idx="6">
                  <c:v>0.12491838420255839</c:v>
                </c:pt>
                <c:pt idx="7">
                  <c:v>0.13948114088965263</c:v>
                </c:pt>
                <c:pt idx="8">
                  <c:v>0.15768458674852048</c:v>
                </c:pt>
                <c:pt idx="9">
                  <c:v>0.1804388940721052</c:v>
                </c:pt>
                <c:pt idx="10">
                  <c:v>0.20888177822658616</c:v>
                </c:pt>
                <c:pt idx="11">
                  <c:v>0.24443538341968737</c:v>
                </c:pt>
                <c:pt idx="12">
                  <c:v>0.28887738991106388</c:v>
                </c:pt>
                <c:pt idx="13">
                  <c:v>0.34442989802528445</c:v>
                </c:pt>
                <c:pt idx="14">
                  <c:v>0.41387053316806022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2A1-429A-B6F2-4BDD35CFCEEA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Competitive!$AW$36:$AW$50</c:f>
              <c:numCache>
                <c:formatCode>General</c:formatCode>
                <c:ptCount val="15"/>
                <c:pt idx="0">
                  <c:v>8.4088442710544636E-2</c:v>
                </c:pt>
                <c:pt idx="1">
                  <c:v>8.8443714024635439E-2</c:v>
                </c:pt>
                <c:pt idx="2">
                  <c:v>9.3887803167248957E-2</c:v>
                </c:pt>
                <c:pt idx="3">
                  <c:v>0.10069291459551585</c:v>
                </c:pt>
                <c:pt idx="4">
                  <c:v>0.10919930388084946</c:v>
                </c:pt>
                <c:pt idx="5">
                  <c:v>0.11983229048751647</c:v>
                </c:pt>
                <c:pt idx="6">
                  <c:v>0.13312352374585026</c:v>
                </c:pt>
                <c:pt idx="7">
                  <c:v>0.14973756531876745</c:v>
                </c:pt>
                <c:pt idx="8">
                  <c:v>0.17050511728491399</c:v>
                </c:pt>
                <c:pt idx="9">
                  <c:v>0.19646455724259712</c:v>
                </c:pt>
                <c:pt idx="10">
                  <c:v>0.22891385718970103</c:v>
                </c:pt>
                <c:pt idx="11">
                  <c:v>0.26947548212358097</c:v>
                </c:pt>
                <c:pt idx="12">
                  <c:v>0.3201775132909308</c:v>
                </c:pt>
                <c:pt idx="13">
                  <c:v>0.38355505225011821</c:v>
                </c:pt>
                <c:pt idx="14">
                  <c:v>0.46277697594910239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2A1-429A-B6F2-4BDD35CFCEEA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Competitive!$AX$36:$AX$50</c:f>
              <c:numCache>
                <c:formatCode>General</c:formatCode>
                <c:ptCount val="15"/>
                <c:pt idx="0">
                  <c:v>8.6777102836090511E-2</c:v>
                </c:pt>
                <c:pt idx="1">
                  <c:v>9.1804539181567793E-2</c:v>
                </c:pt>
                <c:pt idx="2">
                  <c:v>9.8088834613414388E-2</c:v>
                </c:pt>
                <c:pt idx="3">
                  <c:v>0.10594420390322262</c:v>
                </c:pt>
                <c:pt idx="4">
                  <c:v>0.11576341551548294</c:v>
                </c:pt>
                <c:pt idx="5">
                  <c:v>0.12803743003080834</c:v>
                </c:pt>
                <c:pt idx="6">
                  <c:v>0.14337994817496508</c:v>
                </c:pt>
                <c:pt idx="7">
                  <c:v>0.16255809585516096</c:v>
                </c:pt>
                <c:pt idx="8">
                  <c:v>0.18653078045540589</c:v>
                </c:pt>
                <c:pt idx="9">
                  <c:v>0.21649663620571197</c:v>
                </c:pt>
                <c:pt idx="10">
                  <c:v>0.2539539558935946</c:v>
                </c:pt>
                <c:pt idx="11">
                  <c:v>0.30077560550344795</c:v>
                </c:pt>
                <c:pt idx="12">
                  <c:v>0.35930266751576456</c:v>
                </c:pt>
                <c:pt idx="13">
                  <c:v>0.43246149503116044</c:v>
                </c:pt>
                <c:pt idx="14">
                  <c:v>0.5239100294254051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2A1-429A-B6F2-4BDD35CFCEEA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Competitive!$AY$36:$AY$50</c:f>
              <c:numCache>
                <c:formatCode>General</c:formatCode>
                <c:ptCount val="15"/>
                <c:pt idx="0">
                  <c:v>9.0137927993022851E-2</c:v>
                </c:pt>
                <c:pt idx="1">
                  <c:v>9.6005570627733211E-2</c:v>
                </c:pt>
                <c:pt idx="2">
                  <c:v>0.10334012392112119</c:v>
                </c:pt>
                <c:pt idx="3">
                  <c:v>0.11250831553785612</c:v>
                </c:pt>
                <c:pt idx="4">
                  <c:v>0.12396855505877478</c:v>
                </c:pt>
                <c:pt idx="5">
                  <c:v>0.13829385445992315</c:v>
                </c:pt>
                <c:pt idx="6">
                  <c:v>0.15620047871135859</c:v>
                </c:pt>
                <c:pt idx="7">
                  <c:v>0.17858375902565285</c:v>
                </c:pt>
                <c:pt idx="8">
                  <c:v>0.20656285941852079</c:v>
                </c:pt>
                <c:pt idx="9">
                  <c:v>0.24153673490960559</c:v>
                </c:pt>
                <c:pt idx="10">
                  <c:v>0.28525407927346164</c:v>
                </c:pt>
                <c:pt idx="11">
                  <c:v>0.33990075972828171</c:v>
                </c:pt>
                <c:pt idx="12">
                  <c:v>0.40820911029680679</c:v>
                </c:pt>
                <c:pt idx="13">
                  <c:v>0.49359454850746315</c:v>
                </c:pt>
                <c:pt idx="14">
                  <c:v>0.60032634627078352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2A1-429A-B6F2-4BDD35CFCEEA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Competitive!$AZ$36:$AZ$50</c:f>
              <c:numCache>
                <c:formatCode>General</c:formatCode>
                <c:ptCount val="15"/>
                <c:pt idx="0">
                  <c:v>9.4338959439188283E-2</c:v>
                </c:pt>
                <c:pt idx="1">
                  <c:v>0.10125685993543999</c:v>
                </c:pt>
                <c:pt idx="2">
                  <c:v>0.10990423555575465</c:v>
                </c:pt>
                <c:pt idx="3">
                  <c:v>0.12071345508114796</c:v>
                </c:pt>
                <c:pt idx="4">
                  <c:v>0.13422497948788961</c:v>
                </c:pt>
                <c:pt idx="5">
                  <c:v>0.15111438499631666</c:v>
                </c:pt>
                <c:pt idx="6">
                  <c:v>0.17222614188185048</c:v>
                </c:pt>
                <c:pt idx="7">
                  <c:v>0.19861583798876772</c:v>
                </c:pt>
                <c:pt idx="8">
                  <c:v>0.23160295812241433</c:v>
                </c:pt>
                <c:pt idx="9">
                  <c:v>0.27283685828947252</c:v>
                </c:pt>
                <c:pt idx="10">
                  <c:v>0.32437923349829528</c:v>
                </c:pt>
                <c:pt idx="11">
                  <c:v>0.38880720250932388</c:v>
                </c:pt>
                <c:pt idx="12">
                  <c:v>0.46934216377310939</c:v>
                </c:pt>
                <c:pt idx="13">
                  <c:v>0.5700108653528414</c:v>
                </c:pt>
                <c:pt idx="14">
                  <c:v>0.69584674232750632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2A1-429A-B6F2-4BDD35CFCEEA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Competitive!$BA$36:$BA$50</c:f>
              <c:numCache>
                <c:formatCode>General</c:formatCode>
                <c:ptCount val="15"/>
                <c:pt idx="0">
                  <c:v>9.9590248746895052E-2</c:v>
                </c:pt>
                <c:pt idx="1">
                  <c:v>0.10782097157007348</c:v>
                </c:pt>
                <c:pt idx="2">
                  <c:v>0.1181093750990465</c:v>
                </c:pt>
                <c:pt idx="3">
                  <c:v>0.13096987951026276</c:v>
                </c:pt>
                <c:pt idx="4">
                  <c:v>0.14704551002428312</c:v>
                </c:pt>
                <c:pt idx="5">
                  <c:v>0.16714004816680852</c:v>
                </c:pt>
                <c:pt idx="6">
                  <c:v>0.19225822084496536</c:v>
                </c:pt>
                <c:pt idx="7">
                  <c:v>0.22365593669266129</c:v>
                </c:pt>
                <c:pt idx="8">
                  <c:v>0.26290308150228131</c:v>
                </c:pt>
                <c:pt idx="9">
                  <c:v>0.31196201251430622</c:v>
                </c:pt>
                <c:pt idx="10">
                  <c:v>0.37328567627933745</c:v>
                </c:pt>
                <c:pt idx="11">
                  <c:v>0.44994025598562654</c:v>
                </c:pt>
                <c:pt idx="12">
                  <c:v>0.54575848061848775</c:v>
                </c:pt>
                <c:pt idx="13">
                  <c:v>0.66553126140956431</c:v>
                </c:pt>
                <c:pt idx="14">
                  <c:v>0.81524723739840987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F2A1-429A-B6F2-4BDD35CFCEEA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Competitive!$BB$36:$BB$50</c:f>
              <c:numCache>
                <c:formatCode>General</c:formatCode>
                <c:ptCount val="15"/>
                <c:pt idx="0">
                  <c:v>0.10615436038152855</c:v>
                </c:pt>
                <c:pt idx="1">
                  <c:v>0.11602611111336533</c:v>
                </c:pt>
                <c:pt idx="2">
                  <c:v>0.12836579952816132</c:v>
                </c:pt>
                <c:pt idx="3">
                  <c:v>0.1437904100466563</c:v>
                </c:pt>
                <c:pt idx="4">
                  <c:v>0.16307117319477502</c:v>
                </c:pt>
                <c:pt idx="5">
                  <c:v>0.18717212712992343</c:v>
                </c:pt>
                <c:pt idx="6">
                  <c:v>0.21729831954885892</c:v>
                </c:pt>
                <c:pt idx="7">
                  <c:v>0.2549560600725283</c:v>
                </c:pt>
                <c:pt idx="8">
                  <c:v>0.30202823572711501</c:v>
                </c:pt>
                <c:pt idx="9">
                  <c:v>0.3608684552953485</c:v>
                </c:pt>
                <c:pt idx="10">
                  <c:v>0.43441872975564022</c:v>
                </c:pt>
                <c:pt idx="11">
                  <c:v>0.5263565728310049</c:v>
                </c:pt>
                <c:pt idx="12">
                  <c:v>0.64127887667521077</c:v>
                </c:pt>
                <c:pt idx="13">
                  <c:v>0.78493175648046798</c:v>
                </c:pt>
                <c:pt idx="14">
                  <c:v>0.96449785623703965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F2A1-429A-B6F2-4BDD35CFCEEA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Competitive!$BC$36:$BC$50</c:f>
              <c:numCache>
                <c:formatCode>General</c:formatCode>
                <c:ptCount val="15"/>
                <c:pt idx="0">
                  <c:v>0.11435949992482039</c:v>
                </c:pt>
                <c:pt idx="1">
                  <c:v>0.12628253554248015</c:v>
                </c:pt>
                <c:pt idx="2">
                  <c:v>0.14118633006455483</c:v>
                </c:pt>
                <c:pt idx="3">
                  <c:v>0.15981607321714816</c:v>
                </c:pt>
                <c:pt idx="4">
                  <c:v>0.18310325215788986</c:v>
                </c:pt>
                <c:pt idx="5">
                  <c:v>0.21221222583381702</c:v>
                </c:pt>
                <c:pt idx="6">
                  <c:v>0.2485984429287259</c:v>
                </c:pt>
                <c:pt idx="7">
                  <c:v>0.29408121429736195</c:v>
                </c:pt>
                <c:pt idx="8">
                  <c:v>0.35093467850815713</c:v>
                </c:pt>
                <c:pt idx="9">
                  <c:v>0.42200150877165116</c:v>
                </c:pt>
                <c:pt idx="10">
                  <c:v>0.51083504660101842</c:v>
                </c:pt>
                <c:pt idx="11">
                  <c:v>0.62187696888772781</c:v>
                </c:pt>
                <c:pt idx="12">
                  <c:v>0.76067937174611422</c:v>
                </c:pt>
                <c:pt idx="13">
                  <c:v>0.93418237531909754</c:v>
                </c:pt>
                <c:pt idx="14">
                  <c:v>1.1510611297853266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F2A1-429A-B6F2-4BDD35CFCEEA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Competitive!$BD$36:$BD$50</c:f>
              <c:numCache>
                <c:formatCode>General</c:formatCode>
                <c:ptCount val="15"/>
                <c:pt idx="0">
                  <c:v>0.12461592435393522</c:v>
                </c:pt>
                <c:pt idx="1">
                  <c:v>0.13910306607887366</c:v>
                </c:pt>
                <c:pt idx="2">
                  <c:v>0.15721199323504675</c:v>
                </c:pt>
                <c:pt idx="3">
                  <c:v>0.17984815218026304</c:v>
                </c:pt>
                <c:pt idx="4">
                  <c:v>0.20814335086178345</c:v>
                </c:pt>
                <c:pt idx="5">
                  <c:v>0.24351234921368395</c:v>
                </c:pt>
                <c:pt idx="6">
                  <c:v>0.28772359715355961</c:v>
                </c:pt>
                <c:pt idx="7">
                  <c:v>0.34298765707840412</c:v>
                </c:pt>
                <c:pt idx="8">
                  <c:v>0.41206773198445978</c:v>
                </c:pt>
                <c:pt idx="9">
                  <c:v>0.49841782561702941</c:v>
                </c:pt>
                <c:pt idx="10">
                  <c:v>0.60635544265774144</c:v>
                </c:pt>
                <c:pt idx="11">
                  <c:v>0.74127746395863148</c:v>
                </c:pt>
                <c:pt idx="12">
                  <c:v>0.909929990584744</c:v>
                </c:pt>
                <c:pt idx="13">
                  <c:v>1.1207456488673846</c:v>
                </c:pt>
                <c:pt idx="14">
                  <c:v>1.3842652217206852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F2A1-429A-B6F2-4BDD35CFCEEA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Competitive!$BE$36:$BE$50</c:f>
              <c:numCache>
                <c:formatCode>General</c:formatCode>
                <c:ptCount val="15"/>
                <c:pt idx="0">
                  <c:v>7.3333333333333361E-2</c:v>
                </c:pt>
                <c:pt idx="1">
                  <c:v>7.5000000000000011E-2</c:v>
                </c:pt>
                <c:pt idx="2">
                  <c:v>7.7083333333333351E-2</c:v>
                </c:pt>
                <c:pt idx="3">
                  <c:v>7.9687500000000008E-2</c:v>
                </c:pt>
                <c:pt idx="4">
                  <c:v>8.2942708333333365E-2</c:v>
                </c:pt>
                <c:pt idx="5">
                  <c:v>8.7011718750000008E-2</c:v>
                </c:pt>
                <c:pt idx="6">
                  <c:v>9.2097981770833365E-2</c:v>
                </c:pt>
                <c:pt idx="7">
                  <c:v>9.8455810546874994E-2</c:v>
                </c:pt>
                <c:pt idx="8">
                  <c:v>0.10640309651692709</c:v>
                </c:pt>
                <c:pt idx="9">
                  <c:v>0.11633720397949221</c:v>
                </c:pt>
                <c:pt idx="10">
                  <c:v>0.12875483830769857</c:v>
                </c:pt>
                <c:pt idx="11">
                  <c:v>0.14427688121795654</c:v>
                </c:pt>
                <c:pt idx="12">
                  <c:v>0.16367943485577899</c:v>
                </c:pt>
                <c:pt idx="13">
                  <c:v>0.18793262690305709</c:v>
                </c:pt>
                <c:pt idx="14">
                  <c:v>0.21824911696215463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F2A1-429A-B6F2-4BDD35CFCEEA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Competitive!$BF$36:$BF$50</c:f>
              <c:numCache>
                <c:formatCode>General</c:formatCode>
                <c:ptCount val="15"/>
                <c:pt idx="0">
                  <c:v>7.5588741800566184E-2</c:v>
                </c:pt>
                <c:pt idx="1">
                  <c:v>7.7819260584041039E-2</c:v>
                </c:pt>
                <c:pt idx="2">
                  <c:v>8.0607409063384636E-2</c:v>
                </c:pt>
                <c:pt idx="3">
                  <c:v>8.4092594662564121E-2</c:v>
                </c:pt>
                <c:pt idx="4">
                  <c:v>8.8449076661538492E-2</c:v>
                </c:pt>
                <c:pt idx="5">
                  <c:v>9.3894679160256414E-2</c:v>
                </c:pt>
                <c:pt idx="6">
                  <c:v>0.10070168228365386</c:v>
                </c:pt>
                <c:pt idx="7">
                  <c:v>0.10921043618790063</c:v>
                </c:pt>
                <c:pt idx="8">
                  <c:v>0.11984637856820915</c:v>
                </c:pt>
                <c:pt idx="9">
                  <c:v>0.1331413065435948</c:v>
                </c:pt>
                <c:pt idx="10">
                  <c:v>0.14975996651282678</c:v>
                </c:pt>
                <c:pt idx="11">
                  <c:v>0.17053329147436683</c:v>
                </c:pt>
                <c:pt idx="12">
                  <c:v>0.19649994767629184</c:v>
                </c:pt>
                <c:pt idx="13">
                  <c:v>0.22895826792869814</c:v>
                </c:pt>
                <c:pt idx="14">
                  <c:v>0.26953116824420592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F2A1-429A-B6F2-4BDD35CFCEEA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Competitive!$BG$36:$BG$50</c:f>
              <c:numCache>
                <c:formatCode>General</c:formatCode>
                <c:ptCount val="15"/>
                <c:pt idx="0">
                  <c:v>7.6152593917374389E-2</c:v>
                </c:pt>
                <c:pt idx="1">
                  <c:v>7.8524075730051296E-2</c:v>
                </c:pt>
                <c:pt idx="2">
                  <c:v>8.148842799589745E-2</c:v>
                </c:pt>
                <c:pt idx="3">
                  <c:v>8.519386832820515E-2</c:v>
                </c:pt>
                <c:pt idx="4">
                  <c:v>8.9825668743589784E-2</c:v>
                </c:pt>
                <c:pt idx="5">
                  <c:v>9.5615419262820536E-2</c:v>
                </c:pt>
                <c:pt idx="6">
                  <c:v>0.10285260741185899</c:v>
                </c:pt>
                <c:pt idx="7">
                  <c:v>0.11189909259815704</c:v>
                </c:pt>
                <c:pt idx="8">
                  <c:v>0.12320719908102964</c:v>
                </c:pt>
                <c:pt idx="9">
                  <c:v>0.13734233218462044</c:v>
                </c:pt>
                <c:pt idx="10">
                  <c:v>0.15501124856410883</c:v>
                </c:pt>
                <c:pt idx="11">
                  <c:v>0.17709739403846939</c:v>
                </c:pt>
                <c:pt idx="12">
                  <c:v>0.20470507588142003</c:v>
                </c:pt>
                <c:pt idx="13">
                  <c:v>0.23921467818510836</c:v>
                </c:pt>
                <c:pt idx="14">
                  <c:v>0.28235168106471875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F2A1-429A-B6F2-4BDD35CFCEEA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Competitive!$BH$36:$BH$50</c:f>
              <c:numCache>
                <c:formatCode>General</c:formatCode>
                <c:ptCount val="15"/>
                <c:pt idx="0">
                  <c:v>7.6857409063384632E-2</c:v>
                </c:pt>
                <c:pt idx="1">
                  <c:v>7.9405094662564124E-2</c:v>
                </c:pt>
                <c:pt idx="2">
                  <c:v>8.2589701661538464E-2</c:v>
                </c:pt>
                <c:pt idx="3">
                  <c:v>8.6570460410256442E-2</c:v>
                </c:pt>
                <c:pt idx="4">
                  <c:v>9.1546408846153879E-2</c:v>
                </c:pt>
                <c:pt idx="5">
                  <c:v>9.7766344391025647E-2</c:v>
                </c:pt>
                <c:pt idx="6">
                  <c:v>0.10554126382211541</c:v>
                </c:pt>
                <c:pt idx="7">
                  <c:v>0.11525991311097758</c:v>
                </c:pt>
                <c:pt idx="8">
                  <c:v>0.12740822472205532</c:v>
                </c:pt>
                <c:pt idx="9">
                  <c:v>0.14259361423590247</c:v>
                </c:pt>
                <c:pt idx="10">
                  <c:v>0.16157535112821142</c:v>
                </c:pt>
                <c:pt idx="11">
                  <c:v>0.18530252224359758</c:v>
                </c:pt>
                <c:pt idx="12">
                  <c:v>0.21496148613783031</c:v>
                </c:pt>
                <c:pt idx="13">
                  <c:v>0.25203519100562116</c:v>
                </c:pt>
                <c:pt idx="14">
                  <c:v>0.29837732209035978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F2A1-429A-B6F2-4BDD35CFCEEA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Competitive!$BI$36:$BI$50</c:f>
              <c:numCache>
                <c:formatCode>General</c:formatCode>
                <c:ptCount val="15"/>
                <c:pt idx="0">
                  <c:v>7.7738427995897461E-2</c:v>
                </c:pt>
                <c:pt idx="1">
                  <c:v>8.0506368328205152E-2</c:v>
                </c:pt>
                <c:pt idx="2">
                  <c:v>8.396629374358977E-2</c:v>
                </c:pt>
                <c:pt idx="3">
                  <c:v>8.8291200512820536E-2</c:v>
                </c:pt>
                <c:pt idx="4">
                  <c:v>9.3697333974359004E-2</c:v>
                </c:pt>
                <c:pt idx="5">
                  <c:v>0.10045500080128206</c:v>
                </c:pt>
                <c:pt idx="6">
                  <c:v>0.10890208433493592</c:v>
                </c:pt>
                <c:pt idx="7">
                  <c:v>0.11946093875200321</c:v>
                </c:pt>
                <c:pt idx="8">
                  <c:v>0.13265950677333735</c:v>
                </c:pt>
                <c:pt idx="9">
                  <c:v>0.14915771680000506</c:v>
                </c:pt>
                <c:pt idx="10">
                  <c:v>0.16978047933333962</c:v>
                </c:pt>
                <c:pt idx="11">
                  <c:v>0.19555893250000786</c:v>
                </c:pt>
                <c:pt idx="12">
                  <c:v>0.22778199895834311</c:v>
                </c:pt>
                <c:pt idx="13">
                  <c:v>0.26806083203126224</c:v>
                </c:pt>
                <c:pt idx="14">
                  <c:v>0.31840937337241104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F2A1-429A-B6F2-4BDD35CFCEEA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Competitive!$BJ$36:$BJ$50</c:f>
              <c:numCache>
                <c:formatCode>General</c:formatCode>
                <c:ptCount val="15"/>
                <c:pt idx="0">
                  <c:v>7.8839701661538489E-2</c:v>
                </c:pt>
                <c:pt idx="1">
                  <c:v>8.1882960410256431E-2</c:v>
                </c:pt>
                <c:pt idx="2">
                  <c:v>8.5687033846153865E-2</c:v>
                </c:pt>
                <c:pt idx="3">
                  <c:v>9.0442125641025661E-2</c:v>
                </c:pt>
                <c:pt idx="4">
                  <c:v>9.6385990384615414E-2</c:v>
                </c:pt>
                <c:pt idx="5">
                  <c:v>0.10381582131410258</c:v>
                </c:pt>
                <c:pt idx="6">
                  <c:v>0.11310310997596158</c:v>
                </c:pt>
                <c:pt idx="7">
                  <c:v>0.12471222080328526</c:v>
                </c:pt>
                <c:pt idx="8">
                  <c:v>0.13922360933743991</c:v>
                </c:pt>
                <c:pt idx="9">
                  <c:v>0.15736284500513326</c:v>
                </c:pt>
                <c:pt idx="10">
                  <c:v>0.18003688958974989</c:v>
                </c:pt>
                <c:pt idx="11">
                  <c:v>0.20837944532052069</c:v>
                </c:pt>
                <c:pt idx="12">
                  <c:v>0.24380763998398419</c:v>
                </c:pt>
                <c:pt idx="13">
                  <c:v>0.28809288331331351</c:v>
                </c:pt>
                <c:pt idx="14">
                  <c:v>0.34344943747497519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F2A1-429A-B6F2-4BDD35CFCEEA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Competitive!$BK$36:$BK$50</c:f>
              <c:numCache>
                <c:formatCode>General</c:formatCode>
                <c:ptCount val="15"/>
                <c:pt idx="0">
                  <c:v>8.0216293743589781E-2</c:v>
                </c:pt>
                <c:pt idx="1">
                  <c:v>8.3603700512820539E-2</c:v>
                </c:pt>
                <c:pt idx="2">
                  <c:v>8.7837958974359004E-2</c:v>
                </c:pt>
                <c:pt idx="3">
                  <c:v>9.3130782051282085E-2</c:v>
                </c:pt>
                <c:pt idx="4">
                  <c:v>9.9746810897435936E-2</c:v>
                </c:pt>
                <c:pt idx="5">
                  <c:v>0.10801684695512823</c:v>
                </c:pt>
                <c:pt idx="6">
                  <c:v>0.11835439202724361</c:v>
                </c:pt>
                <c:pt idx="7">
                  <c:v>0.13127632336738784</c:v>
                </c:pt>
                <c:pt idx="8">
                  <c:v>0.14742873754256813</c:v>
                </c:pt>
                <c:pt idx="9">
                  <c:v>0.16761925526154353</c:v>
                </c:pt>
                <c:pt idx="10">
                  <c:v>0.1928574024102627</c:v>
                </c:pt>
                <c:pt idx="11">
                  <c:v>0.22440508634616171</c:v>
                </c:pt>
                <c:pt idx="12">
                  <c:v>0.26383969126603546</c:v>
                </c:pt>
                <c:pt idx="13">
                  <c:v>0.31313294741587755</c:v>
                </c:pt>
                <c:pt idx="14">
                  <c:v>0.37474951760318032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F2A1-429A-B6F2-4BDD35CFCEEA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Competitive!$BL$36:$BL$50</c:f>
              <c:numCache>
                <c:formatCode>General</c:formatCode>
                <c:ptCount val="15"/>
                <c:pt idx="0">
                  <c:v>8.1937033846153876E-2</c:v>
                </c:pt>
                <c:pt idx="1">
                  <c:v>8.5754625641025664E-2</c:v>
                </c:pt>
                <c:pt idx="2">
                  <c:v>9.0526615384615414E-2</c:v>
                </c:pt>
                <c:pt idx="3">
                  <c:v>9.6491602564102594E-2</c:v>
                </c:pt>
                <c:pt idx="4">
                  <c:v>0.10394783653846158</c:v>
                </c:pt>
                <c:pt idx="5">
                  <c:v>0.11326812900641028</c:v>
                </c:pt>
                <c:pt idx="6">
                  <c:v>0.12491849459134617</c:v>
                </c:pt>
                <c:pt idx="7">
                  <c:v>0.13948145157251604</c:v>
                </c:pt>
                <c:pt idx="8">
                  <c:v>0.15768514779897835</c:v>
                </c:pt>
                <c:pt idx="9">
                  <c:v>0.18043976808205633</c:v>
                </c:pt>
                <c:pt idx="10">
                  <c:v>0.20888304343590372</c:v>
                </c:pt>
                <c:pt idx="11">
                  <c:v>0.24443713762821295</c:v>
                </c:pt>
                <c:pt idx="12">
                  <c:v>0.2888797553685995</c:v>
                </c:pt>
                <c:pt idx="13">
                  <c:v>0.34443302754408273</c:v>
                </c:pt>
                <c:pt idx="14">
                  <c:v>0.4138746177634367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F2A1-429A-B6F2-4BDD35CFCEEA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Competitive!$BM$36:$BM$50</c:f>
              <c:numCache>
                <c:formatCode>General</c:formatCode>
                <c:ptCount val="15"/>
                <c:pt idx="0">
                  <c:v>8.4087958974359001E-2</c:v>
                </c:pt>
                <c:pt idx="1">
                  <c:v>8.8443282051282074E-2</c:v>
                </c:pt>
                <c:pt idx="2">
                  <c:v>9.3887435897435922E-2</c:v>
                </c:pt>
                <c:pt idx="3">
                  <c:v>0.10069262820512823</c:v>
                </c:pt>
                <c:pt idx="4">
                  <c:v>0.10919911858974363</c:v>
                </c:pt>
                <c:pt idx="5">
                  <c:v>0.11983223157051281</c:v>
                </c:pt>
                <c:pt idx="6">
                  <c:v>0.13312362279647438</c:v>
                </c:pt>
                <c:pt idx="7">
                  <c:v>0.14973786182892629</c:v>
                </c:pt>
                <c:pt idx="8">
                  <c:v>0.17050566061949121</c:v>
                </c:pt>
                <c:pt idx="9">
                  <c:v>0.19646540910769733</c:v>
                </c:pt>
                <c:pt idx="10">
                  <c:v>0.22891509471795501</c:v>
                </c:pt>
                <c:pt idx="11">
                  <c:v>0.26947720173077705</c:v>
                </c:pt>
                <c:pt idx="12">
                  <c:v>0.32017983549680462</c:v>
                </c:pt>
                <c:pt idx="13">
                  <c:v>0.38355812770433911</c:v>
                </c:pt>
                <c:pt idx="14">
                  <c:v>0.46278099296375713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F2A1-429A-B6F2-4BDD35CFCEEA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Competitive!$BN$36:$BN$50</c:f>
              <c:numCache>
                <c:formatCode>General</c:formatCode>
                <c:ptCount val="15"/>
                <c:pt idx="0">
                  <c:v>8.677661538461541E-2</c:v>
                </c:pt>
                <c:pt idx="1">
                  <c:v>9.1804102564102597E-2</c:v>
                </c:pt>
                <c:pt idx="2">
                  <c:v>9.8088461538461555E-2</c:v>
                </c:pt>
                <c:pt idx="3">
                  <c:v>0.1059439102564103</c:v>
                </c:pt>
                <c:pt idx="4">
                  <c:v>0.1157632211538462</c:v>
                </c:pt>
                <c:pt idx="5">
                  <c:v>0.12803735977564107</c:v>
                </c:pt>
                <c:pt idx="6">
                  <c:v>0.14338003305288466</c:v>
                </c:pt>
                <c:pt idx="7">
                  <c:v>0.16255837464943912</c:v>
                </c:pt>
                <c:pt idx="8">
                  <c:v>0.18653130164513224</c:v>
                </c:pt>
                <c:pt idx="9">
                  <c:v>0.21649746038974868</c:v>
                </c:pt>
                <c:pt idx="10">
                  <c:v>0.25395515882051917</c:v>
                </c:pt>
                <c:pt idx="11">
                  <c:v>0.30077728185898223</c:v>
                </c:pt>
                <c:pt idx="12">
                  <c:v>0.35930493565706106</c:v>
                </c:pt>
                <c:pt idx="13">
                  <c:v>0.43246450290465965</c:v>
                </c:pt>
                <c:pt idx="14">
                  <c:v>0.52391396196415785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F2A1-429A-B6F2-4BDD35CFCEEA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Competitive!$BO$36:$BO$50</c:f>
              <c:numCache>
                <c:formatCode>General</c:formatCode>
                <c:ptCount val="15"/>
                <c:pt idx="0">
                  <c:v>9.0137435897435933E-2</c:v>
                </c:pt>
                <c:pt idx="1">
                  <c:v>9.6005128205128243E-2</c:v>
                </c:pt>
                <c:pt idx="2">
                  <c:v>0.10333974358974363</c:v>
                </c:pt>
                <c:pt idx="3">
                  <c:v>0.11250801282051284</c:v>
                </c:pt>
                <c:pt idx="4">
                  <c:v>0.12396834935897438</c:v>
                </c:pt>
                <c:pt idx="5">
                  <c:v>0.13829377003205129</c:v>
                </c:pt>
                <c:pt idx="6">
                  <c:v>0.15620054587339746</c:v>
                </c:pt>
                <c:pt idx="7">
                  <c:v>0.17858401567508014</c:v>
                </c:pt>
                <c:pt idx="8">
                  <c:v>0.20656335292718353</c:v>
                </c:pt>
                <c:pt idx="9">
                  <c:v>0.24153752449231278</c:v>
                </c:pt>
                <c:pt idx="10">
                  <c:v>0.28525523894872423</c:v>
                </c:pt>
                <c:pt idx="11">
                  <c:v>0.33990238201923861</c:v>
                </c:pt>
                <c:pt idx="12">
                  <c:v>0.40821131085738155</c:v>
                </c:pt>
                <c:pt idx="13">
                  <c:v>0.49359747190506031</c:v>
                </c:pt>
                <c:pt idx="14">
                  <c:v>0.60033017321465865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F2A1-429A-B6F2-4BDD35CFCEEA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Competitive!$BP$36:$BP$50</c:f>
              <c:numCache>
                <c:formatCode>General</c:formatCode>
                <c:ptCount val="15"/>
                <c:pt idx="0">
                  <c:v>9.4338461538461552E-2</c:v>
                </c:pt>
                <c:pt idx="1">
                  <c:v>0.10125641025641027</c:v>
                </c:pt>
                <c:pt idx="2">
                  <c:v>0.10990384615384617</c:v>
                </c:pt>
                <c:pt idx="3">
                  <c:v>0.12071314102564107</c:v>
                </c:pt>
                <c:pt idx="4">
                  <c:v>0.13422475961538463</c:v>
                </c:pt>
                <c:pt idx="5">
                  <c:v>0.15111428285256412</c:v>
                </c:pt>
                <c:pt idx="6">
                  <c:v>0.17222618689903849</c:v>
                </c:pt>
                <c:pt idx="7">
                  <c:v>0.19861606695713144</c:v>
                </c:pt>
                <c:pt idx="8">
                  <c:v>0.23160341702974763</c:v>
                </c:pt>
                <c:pt idx="9">
                  <c:v>0.27283760462051787</c:v>
                </c:pt>
                <c:pt idx="10">
                  <c:v>0.32438033910898062</c:v>
                </c:pt>
                <c:pt idx="11">
                  <c:v>0.38880875721955915</c:v>
                </c:pt>
                <c:pt idx="12">
                  <c:v>0.46934427985778215</c:v>
                </c:pt>
                <c:pt idx="13">
                  <c:v>0.570013683155561</c:v>
                </c:pt>
                <c:pt idx="14">
                  <c:v>0.69585043727778451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F2A1-429A-B6F2-4BDD35CFCEEA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Competitive!$BQ$36:$BQ$50</c:f>
              <c:numCache>
                <c:formatCode>General</c:formatCode>
                <c:ptCount val="15"/>
                <c:pt idx="0">
                  <c:v>9.958974358974361E-2</c:v>
                </c:pt>
                <c:pt idx="1">
                  <c:v>0.10782051282051283</c:v>
                </c:pt>
                <c:pt idx="2">
                  <c:v>0.11810897435897437</c:v>
                </c:pt>
                <c:pt idx="3">
                  <c:v>0.13096955128205132</c:v>
                </c:pt>
                <c:pt idx="4">
                  <c:v>0.14704527243589746</c:v>
                </c:pt>
                <c:pt idx="5">
                  <c:v>0.16713992387820512</c:v>
                </c:pt>
                <c:pt idx="6">
                  <c:v>0.19225823818108975</c:v>
                </c:pt>
                <c:pt idx="7">
                  <c:v>0.22365613105969551</c:v>
                </c:pt>
                <c:pt idx="8">
                  <c:v>0.26290349715795269</c:v>
                </c:pt>
                <c:pt idx="9">
                  <c:v>0.31196270478077426</c:v>
                </c:pt>
                <c:pt idx="10">
                  <c:v>0.3732867143093011</c:v>
                </c:pt>
                <c:pt idx="11">
                  <c:v>0.44994172621995965</c:v>
                </c:pt>
                <c:pt idx="12">
                  <c:v>0.54576049110828284</c:v>
                </c:pt>
                <c:pt idx="13">
                  <c:v>0.66553394721868686</c:v>
                </c:pt>
                <c:pt idx="14">
                  <c:v>0.81525076735669177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F2A1-429A-B6F2-4BDD35CFCEEA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Competitive!$BR$36:$BR$50</c:f>
              <c:numCache>
                <c:formatCode>General</c:formatCode>
                <c:ptCount val="15"/>
                <c:pt idx="0">
                  <c:v>0.10615384615384618</c:v>
                </c:pt>
                <c:pt idx="1">
                  <c:v>0.11602564102564104</c:v>
                </c:pt>
                <c:pt idx="2">
                  <c:v>0.12836538461538463</c:v>
                </c:pt>
                <c:pt idx="3">
                  <c:v>0.14379006410256412</c:v>
                </c:pt>
                <c:pt idx="4">
                  <c:v>0.16307091346153851</c:v>
                </c:pt>
                <c:pt idx="5">
                  <c:v>0.18717197516025641</c:v>
                </c:pt>
                <c:pt idx="6">
                  <c:v>0.21729830228365388</c:v>
                </c:pt>
                <c:pt idx="7">
                  <c:v>0.25495621118790063</c:v>
                </c:pt>
                <c:pt idx="8">
                  <c:v>0.30202859731820914</c:v>
                </c:pt>
                <c:pt idx="9">
                  <c:v>0.3608690799810948</c:v>
                </c:pt>
                <c:pt idx="10">
                  <c:v>0.43441968330970177</c:v>
                </c:pt>
                <c:pt idx="11">
                  <c:v>0.52635793747046045</c:v>
                </c:pt>
                <c:pt idx="12">
                  <c:v>0.64128075517140881</c:v>
                </c:pt>
                <c:pt idx="13">
                  <c:v>0.78493427729759435</c:v>
                </c:pt>
                <c:pt idx="14">
                  <c:v>0.96450117995532625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F2A1-429A-B6F2-4BDD35CFCEEA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Competitive!$BS$36:$BS$50</c:f>
              <c:numCache>
                <c:formatCode>General</c:formatCode>
                <c:ptCount val="15"/>
                <c:pt idx="0">
                  <c:v>0.11435897435897438</c:v>
                </c:pt>
                <c:pt idx="1">
                  <c:v>0.12628205128205131</c:v>
                </c:pt>
                <c:pt idx="2">
                  <c:v>0.14118589743589746</c:v>
                </c:pt>
                <c:pt idx="3">
                  <c:v>0.15981570512820514</c:v>
                </c:pt>
                <c:pt idx="4">
                  <c:v>0.18310296474358981</c:v>
                </c:pt>
                <c:pt idx="5">
                  <c:v>0.21221203926282053</c:v>
                </c:pt>
                <c:pt idx="6">
                  <c:v>0.24859838241185903</c:v>
                </c:pt>
                <c:pt idx="7">
                  <c:v>0.29408131134815702</c:v>
                </c:pt>
                <c:pt idx="8">
                  <c:v>0.35093497251852962</c:v>
                </c:pt>
                <c:pt idx="9">
                  <c:v>0.42200204898149546</c:v>
                </c:pt>
                <c:pt idx="10">
                  <c:v>0.51083589456020262</c:v>
                </c:pt>
                <c:pt idx="11">
                  <c:v>0.62187820153358653</c:v>
                </c:pt>
                <c:pt idx="12">
                  <c:v>0.76068108525031619</c:v>
                </c:pt>
                <c:pt idx="13">
                  <c:v>0.93418468989622871</c:v>
                </c:pt>
                <c:pt idx="14">
                  <c:v>1.1510641957036192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F2A1-429A-B6F2-4BDD35CFCEEA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Competitive!$BT$36:$BT$50</c:f>
              <c:numCache>
                <c:formatCode>General</c:formatCode>
                <c:ptCount val="15"/>
                <c:pt idx="0">
                  <c:v>0.12461538461538464</c:v>
                </c:pt>
                <c:pt idx="1">
                  <c:v>0.13910256410256411</c:v>
                </c:pt>
                <c:pt idx="2">
                  <c:v>0.15721153846153849</c:v>
                </c:pt>
                <c:pt idx="3">
                  <c:v>0.17984775641025641</c:v>
                </c:pt>
                <c:pt idx="4">
                  <c:v>0.20814302884615385</c:v>
                </c:pt>
                <c:pt idx="5">
                  <c:v>0.2435121193910256</c:v>
                </c:pt>
                <c:pt idx="6">
                  <c:v>0.28772348257211539</c:v>
                </c:pt>
                <c:pt idx="7">
                  <c:v>0.3429876865484775</c:v>
                </c:pt>
                <c:pt idx="8">
                  <c:v>0.41206794151893023</c:v>
                </c:pt>
                <c:pt idx="9">
                  <c:v>0.49841826023199626</c:v>
                </c:pt>
                <c:pt idx="10">
                  <c:v>0.60635615862332848</c:v>
                </c:pt>
                <c:pt idx="11">
                  <c:v>0.7412785316124938</c:v>
                </c:pt>
                <c:pt idx="12">
                  <c:v>0.90993149784895055</c:v>
                </c:pt>
                <c:pt idx="13">
                  <c:v>1.1207477056445214</c:v>
                </c:pt>
                <c:pt idx="14">
                  <c:v>1.3842679653889851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F2A1-429A-B6F2-4BDD35CFC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Uncompetitive!$X$21:$X$260</c:f>
              <c:numCache>
                <c:formatCode>General</c:formatCode>
                <c:ptCount val="240"/>
                <c:pt idx="0">
                  <c:v>13.636363636363631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12.056514913657766</c:v>
                </c:pt>
                <c:pt idx="5">
                  <c:v>11.492704826038159</c:v>
                </c:pt>
                <c:pt idx="6">
                  <c:v>10.858001237076961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8.5957025422089295</c:v>
                </c:pt>
                <c:pt idx="10">
                  <c:v>7.7666984258113709</c:v>
                </c:pt>
                <c:pt idx="11">
                  <c:v>6.931117387333301</c:v>
                </c:pt>
                <c:pt idx="12">
                  <c:v>6.109503010449167</c:v>
                </c:pt>
                <c:pt idx="13">
                  <c:v>5.3210558298418222</c:v>
                </c:pt>
                <c:pt idx="14">
                  <c:v>4.5819200275316785</c:v>
                </c:pt>
                <c:pt idx="15">
                  <c:v>13.229483335473507</c:v>
                </c:pt>
                <c:pt idx="16">
                  <c:v>12.850289150718007</c:v>
                </c:pt>
                <c:pt idx="17">
                  <c:v>12.405807501065595</c:v>
                </c:pt>
                <c:pt idx="18">
                  <c:v>11.891653528026701</c:v>
                </c:pt>
                <c:pt idx="19">
                  <c:v>11.305940522438981</c:v>
                </c:pt>
                <c:pt idx="20">
                  <c:v>10.650230757945636</c:v>
                </c:pt>
                <c:pt idx="21">
                  <c:v>9.9303206989454864</c:v>
                </c:pt>
                <c:pt idx="22">
                  <c:v>9.1566340626958276</c:v>
                </c:pt>
                <c:pt idx="23">
                  <c:v>8.344015162968498</c:v>
                </c:pt>
                <c:pt idx="24">
                  <c:v>7.5108170856996024</c:v>
                </c:pt>
                <c:pt idx="25">
                  <c:v>6.6773519204436456</c:v>
                </c:pt>
                <c:pt idx="26">
                  <c:v>5.8639576551556321</c:v>
                </c:pt>
                <c:pt idx="27">
                  <c:v>5.0890598792798167</c:v>
                </c:pt>
                <c:pt idx="28">
                  <c:v>4.3676081630361505</c:v>
                </c:pt>
                <c:pt idx="29">
                  <c:v>3.7101460529194172</c:v>
                </c:pt>
                <c:pt idx="30">
                  <c:v>13.131529059732367</c:v>
                </c:pt>
                <c:pt idx="31">
                  <c:v>12.734947730397778</c:v>
                </c:pt>
                <c:pt idx="32">
                  <c:v>12.271681079064933</c:v>
                </c:pt>
                <c:pt idx="33">
                  <c:v>11.737933957260276</c:v>
                </c:pt>
                <c:pt idx="34">
                  <c:v>11.132675258500237</c:v>
                </c:pt>
                <c:pt idx="35">
                  <c:v>10.45856419089974</c:v>
                </c:pt>
                <c:pt idx="36">
                  <c:v>9.722650938693647</c:v>
                </c:pt>
                <c:pt idx="37">
                  <c:v>8.9366229589646355</c:v>
                </c:pt>
                <c:pt idx="38">
                  <c:v>8.1164088418431639</c:v>
                </c:pt>
                <c:pt idx="39">
                  <c:v>7.2810763010472588</c:v>
                </c:pt>
                <c:pt idx="40">
                  <c:v>6.4511447347411348</c:v>
                </c:pt>
                <c:pt idx="41">
                  <c:v>5.6466104734594706</c:v>
                </c:pt>
                <c:pt idx="42">
                  <c:v>4.8850767168043854</c:v>
                </c:pt>
                <c:pt idx="43">
                  <c:v>4.1803454854312205</c:v>
                </c:pt>
                <c:pt idx="44">
                  <c:v>3.5416824728264564</c:v>
                </c:pt>
                <c:pt idx="45">
                  <c:v>13.011107350435086</c:v>
                </c:pt>
                <c:pt idx="46">
                  <c:v>12.593650372807305</c:v>
                </c:pt>
                <c:pt idx="47">
                  <c:v>12.108047127935007</c:v>
                </c:pt>
                <c:pt idx="48">
                  <c:v>11.551284297911911</c:v>
                </c:pt>
                <c:pt idx="49">
                  <c:v>10.923421383798091</c:v>
                </c:pt>
                <c:pt idx="50">
                  <c:v>10.228468766310893</c:v>
                </c:pt>
                <c:pt idx="51">
                  <c:v>9.4749670771940977</c:v>
                </c:pt>
                <c:pt idx="52">
                  <c:v>8.6760433268516675</c:v>
                </c:pt>
                <c:pt idx="53">
                  <c:v>7.8487868595730657</c:v>
                </c:pt>
                <c:pt idx="54">
                  <c:v>7.0129367668991893</c:v>
                </c:pt>
                <c:pt idx="55">
                  <c:v>6.1890628305458018</c:v>
                </c:pt>
                <c:pt idx="56">
                  <c:v>5.3965806179659337</c:v>
                </c:pt>
                <c:pt idx="57">
                  <c:v>4.651996122499888</c:v>
                </c:pt>
                <c:pt idx="58">
                  <c:v>3.9676998914714923</c:v>
                </c:pt>
                <c:pt idx="59">
                  <c:v>3.3514611398555374</c:v>
                </c:pt>
                <c:pt idx="60">
                  <c:v>12.863650909596135</c:v>
                </c:pt>
                <c:pt idx="61">
                  <c:v>12.421377597399996</c:v>
                </c:pt>
                <c:pt idx="62">
                  <c:v>11.909540786136496</c:v>
                </c:pt>
                <c:pt idx="63">
                  <c:v>11.326157014421755</c:v>
                </c:pt>
                <c:pt idx="64">
                  <c:v>10.672662258177567</c:v>
                </c:pt>
                <c:pt idx="65">
                  <c:v>9.9547060078987872</c:v>
                </c:pt>
                <c:pt idx="66">
                  <c:v>9.1825607021848228</c:v>
                </c:pt>
                <c:pt idx="67">
                  <c:v>8.3709370648423036</c:v>
                </c:pt>
                <c:pt idx="68">
                  <c:v>7.5380952660151577</c:v>
                </c:pt>
                <c:pt idx="69">
                  <c:v>6.7043128673042691</c:v>
                </c:pt>
                <c:pt idx="70">
                  <c:v>5.8899586332103793</c:v>
                </c:pt>
                <c:pt idx="71">
                  <c:v>5.113548060505801</c:v>
                </c:pt>
                <c:pt idx="72">
                  <c:v>4.3901625438930338</c:v>
                </c:pt>
                <c:pt idx="73">
                  <c:v>3.7304965161168209</c:v>
                </c:pt>
                <c:pt idx="74">
                  <c:v>3.1406110611900919</c:v>
                </c:pt>
                <c:pt idx="75">
                  <c:v>12.683964790899816</c:v>
                </c:pt>
                <c:pt idx="76">
                  <c:v>12.212553075630407</c:v>
                </c:pt>
                <c:pt idx="77">
                  <c:v>11.670377128416446</c:v>
                </c:pt>
                <c:pt idx="78">
                  <c:v>11.056794529234148</c:v>
                </c:pt>
                <c:pt idx="79">
                  <c:v>10.374951753980362</c:v>
                </c:pt>
                <c:pt idx="80">
                  <c:v>9.6324431800662129</c:v>
                </c:pt>
                <c:pt idx="81">
                  <c:v>8.8414898601155656</c:v>
                </c:pt>
                <c:pt idx="82">
                  <c:v>8.0184603686702793</c:v>
                </c:pt>
                <c:pt idx="83">
                  <c:v>7.1826898092856775</c:v>
                </c:pt>
                <c:pt idx="84">
                  <c:v>6.3547402181714467</c:v>
                </c:pt>
                <c:pt idx="85">
                  <c:v>5.5544172212633773</c:v>
                </c:pt>
                <c:pt idx="86">
                  <c:v>4.7989378149166351</c:v>
                </c:pt>
                <c:pt idx="87">
                  <c:v>4.1015941914933034</c:v>
                </c:pt>
                <c:pt idx="88">
                  <c:v>3.4711027516513022</c:v>
                </c:pt>
                <c:pt idx="89">
                  <c:v>2.9116367385893978</c:v>
                </c:pt>
                <c:pt idx="90">
                  <c:v>12.466295229202256</c:v>
                </c:pt>
                <c:pt idx="91">
                  <c:v>11.961193031720541</c:v>
                </c:pt>
                <c:pt idx="92">
                  <c:v>11.38459968419704</c:v>
                </c:pt>
                <c:pt idx="93">
                  <c:v>10.737588345917187</c:v>
                </c:pt>
                <c:pt idx="94">
                  <c:v>10.025383177696218</c:v>
                </c:pt>
                <c:pt idx="95">
                  <c:v>9.257815129665973</c:v>
                </c:pt>
                <c:pt idx="96">
                  <c:v>8.4492005989081775</c:v>
                </c:pt>
                <c:pt idx="97">
                  <c:v>7.6175198569616844</c:v>
                </c:pt>
                <c:pt idx="98">
                  <c:v>6.7829380938113442</c:v>
                </c:pt>
                <c:pt idx="99">
                  <c:v>5.965901700491731</c:v>
                </c:pt>
                <c:pt idx="100">
                  <c:v>5.1851782068116563</c:v>
                </c:pt>
                <c:pt idx="101">
                  <c:v>4.4562269789973694</c:v>
                </c:pt>
                <c:pt idx="102">
                  <c:v>3.7901802992623943</c:v>
                </c:pt>
                <c:pt idx="103">
                  <c:v>3.1935317195219377</c:v>
                </c:pt>
                <c:pt idx="104">
                  <c:v>2.6684490653805009</c:v>
                </c:pt>
                <c:pt idx="105">
                  <c:v>12.204493536800637</c:v>
                </c:pt>
                <c:pt idx="106">
                  <c:v>11.661178537307874</c:v>
                </c:pt>
                <c:pt idx="107">
                  <c:v>11.046475069805222</c:v>
                </c:pt>
                <c:pt idx="108">
                  <c:v>10.363596141287701</c:v>
                </c:pt>
                <c:pt idx="109">
                  <c:v>9.6202098408271493</c:v>
                </c:pt>
                <c:pt idx="110">
                  <c:v>8.8286087955368817</c:v>
                </c:pt>
                <c:pt idx="111">
                  <c:v>8.0052197496564759</c:v>
                </c:pt>
                <c:pt idx="112">
                  <c:v>7.1694120524699487</c:v>
                </c:pt>
                <c:pt idx="113">
                  <c:v>6.3417513567912511</c:v>
                </c:pt>
                <c:pt idx="114">
                  <c:v>5.5420155469566028</c:v>
                </c:pt>
                <c:pt idx="115">
                  <c:v>4.7873680101125702</c:v>
                </c:pt>
                <c:pt idx="116">
                  <c:v>4.0910313780592231</c:v>
                </c:pt>
                <c:pt idx="117">
                  <c:v>3.4616479051086091</c:v>
                </c:pt>
                <c:pt idx="118">
                  <c:v>2.9033220394987054</c:v>
                </c:pt>
                <c:pt idx="119">
                  <c:v>2.4161906941864748</c:v>
                </c:pt>
                <c:pt idx="120">
                  <c:v>11.892309103434544</c:v>
                </c:pt>
                <c:pt idx="121">
                  <c:v>11.306681262915706</c:v>
                </c:pt>
                <c:pt idx="122">
                  <c:v>10.651052405908873</c:v>
                </c:pt>
                <c:pt idx="123">
                  <c:v>9.9312136134020434</c:v>
                </c:pt>
                <c:pt idx="124">
                  <c:v>9.1575830731469257</c:v>
                </c:pt>
                <c:pt idx="125">
                  <c:v>8.345000229855275</c:v>
                </c:pt>
                <c:pt idx="126">
                  <c:v>7.5118148003592626</c:v>
                </c:pt>
                <c:pt idx="127">
                  <c:v>6.6783376481125929</c:v>
                </c:pt>
                <c:pt idx="128">
                  <c:v>5.8649079236826571</c:v>
                </c:pt>
                <c:pt idx="129">
                  <c:v>5.0899545347029793</c:v>
                </c:pt>
                <c:pt idx="130">
                  <c:v>4.3684318905753869</c:v>
                </c:pt>
                <c:pt idx="131">
                  <c:v>3.7108890606599685</c:v>
                </c:pt>
                <c:pt idx="132">
                  <c:v>3.1232447803852406</c:v>
                </c:pt>
                <c:pt idx="133">
                  <c:v>2.6071667571879411</c:v>
                </c:pt>
                <c:pt idx="134">
                  <c:v>2.1608493330630703</c:v>
                </c:pt>
                <c:pt idx="135">
                  <c:v>11.52384194252971</c:v>
                </c:pt>
                <c:pt idx="136">
                  <c:v>10.892759387324176</c:v>
                </c:pt>
                <c:pt idx="137">
                  <c:v>10.194879033839154</c:v>
                </c:pt>
                <c:pt idx="138">
                  <c:v>9.4389568742531242</c:v>
                </c:pt>
                <c:pt idx="139">
                  <c:v>8.6383221720396577</c:v>
                </c:pt>
                <c:pt idx="140">
                  <c:v>7.8102204056089004</c:v>
                </c:pt>
                <c:pt idx="141">
                  <c:v>6.9744718194559026</c:v>
                </c:pt>
                <c:pt idx="142">
                  <c:v>6.1516363100733695</c:v>
                </c:pt>
                <c:pt idx="143">
                  <c:v>5.3610305143447556</c:v>
                </c:pt>
                <c:pt idx="144">
                  <c:v>4.6189918265080525</c:v>
                </c:pt>
                <c:pt idx="145">
                  <c:v>3.9377030364118033</c:v>
                </c:pt>
                <c:pt idx="146">
                  <c:v>3.3247191869658712</c:v>
                </c:pt>
                <c:pt idx="147">
                  <c:v>2.7831513034222577</c:v>
                </c:pt>
                <c:pt idx="148">
                  <c:v>2.3123285108568972</c:v>
                </c:pt>
                <c:pt idx="149">
                  <c:v>1.9087103467351616</c:v>
                </c:pt>
                <c:pt idx="150">
                  <c:v>11.094169587183101</c:v>
                </c:pt>
                <c:pt idx="151">
                  <c:v>10.416110250520802</c:v>
                </c:pt>
                <c:pt idx="152">
                  <c:v>9.6768190558898297</c:v>
                </c:pt>
                <c:pt idx="153">
                  <c:v>8.888255822234882</c:v>
                </c:pt>
                <c:pt idx="154">
                  <c:v>8.0665750989739013</c:v>
                </c:pt>
                <c:pt idx="155">
                  <c:v>7.2309837223197952</c:v>
                </c:pt>
                <c:pt idx="156">
                  <c:v>6.4020262823569949</c:v>
                </c:pt>
                <c:pt idx="157">
                  <c:v>5.5996052962512781</c:v>
                </c:pt>
                <c:pt idx="158">
                  <c:v>4.8411297833285749</c:v>
                </c:pt>
                <c:pt idx="159">
                  <c:v>4.1401434501819043</c:v>
                </c:pt>
                <c:pt idx="160">
                  <c:v>3.5056323722059806</c:v>
                </c:pt>
                <c:pt idx="161">
                  <c:v>2.9420211593086147</c:v>
                </c:pt>
                <c:pt idx="162">
                  <c:v>2.4497116405218229</c:v>
                </c:pt>
                <c:pt idx="163">
                  <c:v>2.025942305053666</c:v>
                </c:pt>
                <c:pt idx="164">
                  <c:v>1.6657500232666673</c:v>
                </c:pt>
                <c:pt idx="165">
                  <c:v>10.60013046314416</c:v>
                </c:pt>
                <c:pt idx="166">
                  <c:v>9.8759179539123814</c:v>
                </c:pt>
                <c:pt idx="167">
                  <c:v>9.0988626421697276</c:v>
                </c:pt>
                <c:pt idx="168">
                  <c:v>8.2841022236973085</c:v>
                </c:pt>
                <c:pt idx="169">
                  <c:v>7.4501902843071397</c:v>
                </c:pt>
                <c:pt idx="170">
                  <c:v>6.6175081608643058</c:v>
                </c:pt>
                <c:pt idx="171">
                  <c:v>5.8063179473758808</c:v>
                </c:pt>
                <c:pt idx="172">
                  <c:v>5.0348394030772763</c:v>
                </c:pt>
                <c:pt idx="173">
                  <c:v>4.3177255880968195</c:v>
                </c:pt>
                <c:pt idx="174">
                  <c:v>3.6651839155048727</c:v>
                </c:pt>
                <c:pt idx="175">
                  <c:v>3.0828008958460162</c:v>
                </c:pt>
                <c:pt idx="176">
                  <c:v>2.5719585308499187</c:v>
                </c:pt>
                <c:pt idx="177">
                  <c:v>2.1306321242543191</c:v>
                </c:pt>
                <c:pt idx="178">
                  <c:v>1.7543438509476841</c:v>
                </c:pt>
                <c:pt idx="179">
                  <c:v>1.437090424074561</c:v>
                </c:pt>
                <c:pt idx="180">
                  <c:v>10.041194644696187</c:v>
                </c:pt>
                <c:pt idx="181">
                  <c:v>9.2746730083234237</c:v>
                </c:pt>
                <c:pt idx="182">
                  <c:v>8.4667571234735401</c:v>
                </c:pt>
                <c:pt idx="183">
                  <c:v>7.6353624961761986</c:v>
                </c:pt>
                <c:pt idx="184">
                  <c:v>6.8006266603092422</c:v>
                </c:pt>
                <c:pt idx="185">
                  <c:v>5.9830109814379249</c:v>
                </c:pt>
                <c:pt idx="186">
                  <c:v>5.2013375835582716</c:v>
                </c:pt>
                <c:pt idx="187">
                  <c:v>4.4711495064407263</c:v>
                </c:pt>
                <c:pt idx="188">
                  <c:v>3.8036770556886084</c:v>
                </c:pt>
                <c:pt idx="189">
                  <c:v>3.2055113790051624</c:v>
                </c:pt>
                <c:pt idx="190">
                  <c:v>2.6789059499487342</c:v>
                </c:pt>
                <c:pt idx="191">
                  <c:v>2.2225100312459962</c:v>
                </c:pt>
                <c:pt idx="192">
                  <c:v>1.832305592457393</c:v>
                </c:pt>
                <c:pt idx="193">
                  <c:v>1.5025529564330569</c:v>
                </c:pt>
                <c:pt idx="194">
                  <c:v>1.2266164474059011</c:v>
                </c:pt>
                <c:pt idx="195">
                  <c:v>9.4202898550724612</c:v>
                </c:pt>
                <c:pt idx="196">
                  <c:v>8.6187845303867388</c:v>
                </c:pt>
                <c:pt idx="197">
                  <c:v>7.7902621722846428</c:v>
                </c:pt>
                <c:pt idx="198">
                  <c:v>6.9545834494288092</c:v>
                </c:pt>
                <c:pt idx="199">
                  <c:v>6.1323014556845381</c:v>
                </c:pt>
                <c:pt idx="200">
                  <c:v>5.3426801696343764</c:v>
                </c:pt>
                <c:pt idx="201">
                  <c:v>4.6019687659346449</c:v>
                </c:pt>
                <c:pt idx="202">
                  <c:v>3.9222421581367484</c:v>
                </c:pt>
                <c:pt idx="203">
                  <c:v>3.3109447545009361</c:v>
                </c:pt>
                <c:pt idx="204">
                  <c:v>2.7710880634394832</c:v>
                </c:pt>
                <c:pt idx="205">
                  <c:v>2.3019214792049163</c:v>
                </c:pt>
                <c:pt idx="206">
                  <c:v>1.8998478579153575</c:v>
                </c:pt>
                <c:pt idx="207">
                  <c:v>1.5593794011995707</c:v>
                </c:pt>
                <c:pt idx="208">
                  <c:v>1.2739920129910025</c:v>
                </c:pt>
                <c:pt idx="209">
                  <c:v>1.0368053671498028</c:v>
                </c:pt>
                <c:pt idx="210">
                  <c:v>8.7443946188340789</c:v>
                </c:pt>
                <c:pt idx="211">
                  <c:v>7.9187817258883229</c:v>
                </c:pt>
                <c:pt idx="212">
                  <c:v>7.0828603859250832</c:v>
                </c:pt>
                <c:pt idx="213">
                  <c:v>6.257207320130358</c:v>
                </c:pt>
                <c:pt idx="214">
                  <c:v>5.4614080192549626</c:v>
                </c:pt>
                <c:pt idx="215">
                  <c:v>4.7122679913627294</c:v>
                </c:pt>
                <c:pt idx="216">
                  <c:v>4.0225523203255422</c:v>
                </c:pt>
                <c:pt idx="217">
                  <c:v>3.4004200927141537</c:v>
                </c:pt>
                <c:pt idx="218">
                  <c:v>2.8495307629882891</c:v>
                </c:pt>
                <c:pt idx="219">
                  <c:v>2.3696567407990226</c:v>
                </c:pt>
                <c:pt idx="220">
                  <c:v>1.9575758294372341</c:v>
                </c:pt>
                <c:pt idx="221">
                  <c:v>1.6080319225435848</c:v>
                </c:pt>
                <c:pt idx="222">
                  <c:v>1.3146113652489879</c:v>
                </c:pt>
                <c:pt idx="223">
                  <c:v>1.0704521395133142</c:v>
                </c:pt>
                <c:pt idx="224">
                  <c:v>0.86876127650614909</c:v>
                </c:pt>
                <c:pt idx="225">
                  <c:v>8.0246913580246897</c:v>
                </c:pt>
                <c:pt idx="226">
                  <c:v>7.1889400921658977</c:v>
                </c:pt>
                <c:pt idx="227">
                  <c:v>6.3608562691131487</c:v>
                </c:pt>
                <c:pt idx="228">
                  <c:v>5.5602584094453107</c:v>
                </c:pt>
                <c:pt idx="229">
                  <c:v>4.8043886242240506</c:v>
                </c:pt>
                <c:pt idx="230">
                  <c:v>4.1065717899412855</c:v>
                </c:pt>
                <c:pt idx="231">
                  <c:v>3.4755592107410234</c:v>
                </c:pt>
                <c:pt idx="232">
                  <c:v>2.9155565614121866</c:v>
                </c:pt>
                <c:pt idx="233">
                  <c:v>2.4267842732775669</c:v>
                </c:pt>
                <c:pt idx="234">
                  <c:v>2.0063470377961976</c:v>
                </c:pt>
                <c:pt idx="235">
                  <c:v>1.6491957503497627</c:v>
                </c:pt>
                <c:pt idx="236">
                  <c:v>1.3490205872072305</c:v>
                </c:pt>
                <c:pt idx="237">
                  <c:v>1.0989838272045407</c:v>
                </c:pt>
                <c:pt idx="238">
                  <c:v>0.89226147416016199</c:v>
                </c:pt>
                <c:pt idx="239">
                  <c:v>0.72240348328728088</c:v>
                </c:pt>
              </c:numCache>
            </c:numRef>
          </c:xVal>
          <c:yVal>
            <c:numRef>
              <c:f>Uncompetitive!$Y$21:$Y$260</c:f>
              <c:numCache>
                <c:formatCode>General</c:formatCode>
                <c:ptCount val="240"/>
                <c:pt idx="0">
                  <c:v>15.342821919364221</c:v>
                </c:pt>
                <c:pt idx="1">
                  <c:v>14.57720232346921</c:v>
                </c:pt>
                <c:pt idx="2">
                  <c:v>13.72132065834897</c:v>
                </c:pt>
                <c:pt idx="3">
                  <c:v>12.783138743334531</c:v>
                </c:pt>
                <c:pt idx="4">
                  <c:v>11.77662010379548</c:v>
                </c:pt>
                <c:pt idx="5">
                  <c:v>10.721393861968014</c:v>
                </c:pt>
                <c:pt idx="6">
                  <c:v>9.6415034363764676</c:v>
                </c:pt>
                <c:pt idx="7">
                  <c:v>8.5633465239775202</c:v>
                </c:pt>
                <c:pt idx="8">
                  <c:v>7.5131527424028475</c:v>
                </c:pt>
                <c:pt idx="9">
                  <c:v>6.51449496285721</c:v>
                </c:pt>
                <c:pt idx="10">
                  <c:v>5.5863191849353067</c:v>
                </c:pt>
                <c:pt idx="11">
                  <c:v>4.7418112182163448</c:v>
                </c:pt>
                <c:pt idx="12">
                  <c:v>3.9881743246072481</c:v>
                </c:pt>
                <c:pt idx="13">
                  <c:v>3.3271717844528546</c:v>
                </c:pt>
                <c:pt idx="14">
                  <c:v>2.7561617834858096</c:v>
                </c:pt>
                <c:pt idx="15">
                  <c:v>14.255997961799141</c:v>
                </c:pt>
                <c:pt idx="16">
                  <c:v>13.592658775086434</c:v>
                </c:pt>
                <c:pt idx="17">
                  <c:v>12.845522510258828</c:v>
                </c:pt>
                <c:pt idx="18">
                  <c:v>12.019678066948895</c:v>
                </c:pt>
                <c:pt idx="19">
                  <c:v>11.125591444036493</c:v>
                </c:pt>
                <c:pt idx="20">
                  <c:v>10.179121010528611</c:v>
                </c:pt>
                <c:pt idx="21">
                  <c:v>9.2007222831728654</c:v>
                </c:pt>
                <c:pt idx="22">
                  <c:v>8.2138470978193361</c:v>
                </c:pt>
                <c:pt idx="23">
                  <c:v>7.2427674324917106</c:v>
                </c:pt>
                <c:pt idx="24">
                  <c:v>6.3102352863181936</c:v>
                </c:pt>
                <c:pt idx="25">
                  <c:v>5.43544423968385</c:v>
                </c:pt>
                <c:pt idx="26">
                  <c:v>4.6326594021828589</c:v>
                </c:pt>
                <c:pt idx="27">
                  <c:v>3.9106777515451538</c:v>
                </c:pt>
                <c:pt idx="28">
                  <c:v>3.2730607759337236</c:v>
                </c:pt>
                <c:pt idx="29">
                  <c:v>2.718926174886366</c:v>
                </c:pt>
                <c:pt idx="30">
                  <c:v>14.007931542269505</c:v>
                </c:pt>
                <c:pt idx="31">
                  <c:v>13.36695785144358</c:v>
                </c:pt>
                <c:pt idx="32">
                  <c:v>12.643767367279782</c:v>
                </c:pt>
                <c:pt idx="33">
                  <c:v>11.842852323545621</c:v>
                </c:pt>
                <c:pt idx="34">
                  <c:v>10.973927778423795</c:v>
                </c:pt>
                <c:pt idx="35">
                  <c:v>10.05201683218014</c:v>
                </c:pt>
                <c:pt idx="36">
                  <c:v>9.0967530903998064</c:v>
                </c:pt>
                <c:pt idx="37">
                  <c:v>8.1308848013539716</c:v>
                </c:pt>
                <c:pt idx="38">
                  <c:v>7.1781848332394373</c:v>
                </c:pt>
                <c:pt idx="39">
                  <c:v>6.2611562038928055</c:v>
                </c:pt>
                <c:pt idx="40">
                  <c:v>5.3989903446549192</c:v>
                </c:pt>
                <c:pt idx="41">
                  <c:v>4.6061521327514621</c:v>
                </c:pt>
                <c:pt idx="42">
                  <c:v>3.8917719213022712</c:v>
                </c:pt>
                <c:pt idx="43">
                  <c:v>3.2598069186509351</c:v>
                </c:pt>
                <c:pt idx="44">
                  <c:v>2.7097739470771263</c:v>
                </c:pt>
                <c:pt idx="45">
                  <c:v>13.709730414423543</c:v>
                </c:pt>
                <c:pt idx="46">
                  <c:v>13.095157716462653</c:v>
                </c:pt>
                <c:pt idx="47">
                  <c:v>12.400314137773778</c:v>
                </c:pt>
                <c:pt idx="48">
                  <c:v>11.629004319221716</c:v>
                </c:pt>
                <c:pt idx="49">
                  <c:v>10.790065542800852</c:v>
                </c:pt>
                <c:pt idx="50">
                  <c:v>9.8975317785239856</c:v>
                </c:pt>
                <c:pt idx="51">
                  <c:v>8.970049879445698</c:v>
                </c:pt>
                <c:pt idx="52">
                  <c:v>8.0295092643902084</c:v>
                </c:pt>
                <c:pt idx="53">
                  <c:v>7.0990583725638166</c:v>
                </c:pt>
                <c:pt idx="54">
                  <c:v>6.2008706071933721</c:v>
                </c:pt>
                <c:pt idx="55">
                  <c:v>5.354104874292541</c:v>
                </c:pt>
                <c:pt idx="56">
                  <c:v>4.5734415884695965</c:v>
                </c:pt>
                <c:pt idx="57">
                  <c:v>3.8683951479442089</c:v>
                </c:pt>
                <c:pt idx="58">
                  <c:v>3.2433897833440617</c:v>
                </c:pt>
                <c:pt idx="59">
                  <c:v>2.6984199453150373</c:v>
                </c:pt>
                <c:pt idx="60">
                  <c:v>13.354370286042544</c:v>
                </c:pt>
                <c:pt idx="61">
                  <c:v>12.770566134215708</c:v>
                </c:pt>
                <c:pt idx="62">
                  <c:v>12.108871737292473</c:v>
                </c:pt>
                <c:pt idx="63">
                  <c:v>11.372315009616569</c:v>
                </c:pt>
                <c:pt idx="64">
                  <c:v>10.568723962259009</c:v>
                </c:pt>
                <c:pt idx="65">
                  <c:v>9.7109770751795175</c:v>
                </c:pt>
                <c:pt idx="66">
                  <c:v>8.8165493527430918</c:v>
                </c:pt>
                <c:pt idx="67">
                  <c:v>7.9062901394336427</c:v>
                </c:pt>
                <c:pt idx="68">
                  <c:v>7.002570089026614</c:v>
                </c:pt>
                <c:pt idx="69">
                  <c:v>6.1271267411219696</c:v>
                </c:pt>
                <c:pt idx="70">
                  <c:v>5.2990367637696165</c:v>
                </c:pt>
                <c:pt idx="71">
                  <c:v>4.5332009854404181</c:v>
                </c:pt>
                <c:pt idx="72">
                  <c:v>3.839566162781523</c:v>
                </c:pt>
                <c:pt idx="73">
                  <c:v>3.2230994482605428</c:v>
                </c:pt>
                <c:pt idx="74">
                  <c:v>2.684360546372154</c:v>
                </c:pt>
                <c:pt idx="75">
                  <c:v>12.935263141724695</c:v>
                </c:pt>
                <c:pt idx="76">
                  <c:v>12.386775134250421</c:v>
                </c:pt>
                <c:pt idx="77">
                  <c:v>11.763283752946752</c:v>
                </c:pt>
                <c:pt idx="78">
                  <c:v>11.066960989420501</c:v>
                </c:pt>
                <c:pt idx="79">
                  <c:v>10.304497829070881</c:v>
                </c:pt>
                <c:pt idx="80">
                  <c:v>9.4874456374932326</c:v>
                </c:pt>
                <c:pt idx="81">
                  <c:v>8.6319068117512394</c:v>
                </c:pt>
                <c:pt idx="82">
                  <c:v>7.7574842794941787</c:v>
                </c:pt>
                <c:pt idx="83">
                  <c:v>6.8855865414100759</c:v>
                </c:pt>
                <c:pt idx="84">
                  <c:v>6.0373773385620781</c:v>
                </c:pt>
                <c:pt idx="85">
                  <c:v>5.2317743697770167</c:v>
                </c:pt>
                <c:pt idx="86">
                  <c:v>4.483885212684366</c:v>
                </c:pt>
                <c:pt idx="87">
                  <c:v>3.8041286095304723</c:v>
                </c:pt>
                <c:pt idx="88">
                  <c:v>3.1980907623140933</c:v>
                </c:pt>
                <c:pt idx="89">
                  <c:v>2.666990987965399</c:v>
                </c:pt>
                <c:pt idx="90">
                  <c:v>12.446975754152355</c:v>
                </c:pt>
                <c:pt idx="91">
                  <c:v>11.938301225850228</c:v>
                </c:pt>
                <c:pt idx="92">
                  <c:v>11.358083213923566</c:v>
                </c:pt>
                <c:pt idx="93">
                  <c:v>10.707579197779468</c:v>
                </c:pt>
                <c:pt idx="94">
                  <c:v>9.9922311119555616</c:v>
                </c:pt>
                <c:pt idx="95">
                  <c:v>9.222097879296026</c:v>
                </c:pt>
                <c:pt idx="96">
                  <c:v>8.4117018951442954</c:v>
                </c:pt>
                <c:pt idx="97">
                  <c:v>7.5791728783962009</c:v>
                </c:pt>
                <c:pt idx="98">
                  <c:v>6.7447411556950296</c:v>
                </c:pt>
                <c:pt idx="99">
                  <c:v>5.9288215235558086</c:v>
                </c:pt>
                <c:pt idx="100">
                  <c:v>5.1500601381300228</c:v>
                </c:pt>
                <c:pt idx="101">
                  <c:v>4.4237291490796924</c:v>
                </c:pt>
                <c:pt idx="102">
                  <c:v>3.7607410703226485</c:v>
                </c:pt>
                <c:pt idx="103">
                  <c:v>3.1673704209911655</c:v>
                </c:pt>
                <c:pt idx="104">
                  <c:v>2.6455926071792462</c:v>
                </c:pt>
                <c:pt idx="105">
                  <c:v>11.886121008484265</c:v>
                </c:pt>
                <c:pt idx="106">
                  <c:v>11.421399179715316</c:v>
                </c:pt>
                <c:pt idx="107">
                  <c:v>10.889217861394698</c:v>
                </c:pt>
                <c:pt idx="108">
                  <c:v>10.289894443965339</c:v>
                </c:pt>
                <c:pt idx="109">
                  <c:v>9.6275407839587963</c:v>
                </c:pt>
                <c:pt idx="110">
                  <c:v>8.9105806019761378</c:v>
                </c:pt>
                <c:pt idx="111">
                  <c:v>8.1517568762899799</c:v>
                </c:pt>
                <c:pt idx="112">
                  <c:v>7.3674890314742161</c:v>
                </c:pt>
                <c:pt idx="113">
                  <c:v>6.5765852405591598</c:v>
                </c:pt>
                <c:pt idx="114">
                  <c:v>5.798495803774987</c:v>
                </c:pt>
                <c:pt idx="115">
                  <c:v>5.0514381511006263</c:v>
                </c:pt>
                <c:pt idx="116">
                  <c:v>4.3507664803486366</c:v>
                </c:pt>
                <c:pt idx="117">
                  <c:v>3.7078788528418514</c:v>
                </c:pt>
                <c:pt idx="118">
                  <c:v>3.1297901006890938</c:v>
                </c:pt>
                <c:pt idx="119">
                  <c:v>2.6193227092923697</c:v>
                </c:pt>
                <c:pt idx="120">
                  <c:v>11.252339732656607</c:v>
                </c:pt>
                <c:pt idx="121">
                  <c:v>10.834985534400495</c:v>
                </c:pt>
                <c:pt idx="122">
                  <c:v>10.354900789823335</c:v>
                </c:pt>
                <c:pt idx="123">
                  <c:v>9.8114825412716211</c:v>
                </c:pt>
                <c:pt idx="124">
                  <c:v>9.2074795987647082</c:v>
                </c:pt>
                <c:pt idx="125">
                  <c:v>8.5495805754696139</c:v>
                </c:pt>
                <c:pt idx="126">
                  <c:v>7.8485782155314432</c:v>
                </c:pt>
                <c:pt idx="127">
                  <c:v>7.1189515150882787</c:v>
                </c:pt>
                <c:pt idx="128">
                  <c:v>6.3778250180161153</c:v>
                </c:pt>
                <c:pt idx="129">
                  <c:v>5.6434303905312246</c:v>
                </c:pt>
                <c:pt idx="130">
                  <c:v>4.933348123603829</c:v>
                </c:pt>
                <c:pt idx="131">
                  <c:v>4.262879359531504</c:v>
                </c:pt>
                <c:pt idx="132">
                  <c:v>3.6438548206119772</c:v>
                </c:pt>
                <c:pt idx="133">
                  <c:v>3.0840504226182754</c:v>
                </c:pt>
                <c:pt idx="134">
                  <c:v>2.5872099881126287</c:v>
                </c:pt>
                <c:pt idx="135">
                  <c:v>10.549219494222436</c:v>
                </c:pt>
                <c:pt idx="136">
                  <c:v>10.181541629670379</c:v>
                </c:pt>
                <c:pt idx="137">
                  <c:v>9.756481477455198</c:v>
                </c:pt>
                <c:pt idx="138">
                  <c:v>9.2725900537593375</c:v>
                </c:pt>
                <c:pt idx="139">
                  <c:v>8.7312840656595405</c:v>
                </c:pt>
                <c:pt idx="140">
                  <c:v>8.1374818451756958</c:v>
                </c:pt>
                <c:pt idx="141">
                  <c:v>7.4999091426865512</c:v>
                </c:pt>
                <c:pt idx="142">
                  <c:v>6.8309062159496259</c:v>
                </c:pt>
                <c:pt idx="143">
                  <c:v>6.1456544460752873</c:v>
                </c:pt>
                <c:pt idx="144">
                  <c:v>5.4608842814965062</c:v>
                </c:pt>
                <c:pt idx="145">
                  <c:v>4.7932794719373755</c:v>
                </c:pt>
                <c:pt idx="146">
                  <c:v>4.157890663645734</c:v>
                </c:pt>
                <c:pt idx="147">
                  <c:v>3.5668683205871838</c:v>
                </c:pt>
                <c:pt idx="148">
                  <c:v>3.0287221216957048</c:v>
                </c:pt>
                <c:pt idx="149">
                  <c:v>2.5481596545014931</c:v>
                </c:pt>
                <c:pt idx="150">
                  <c:v>9.7849355352761869</c:v>
                </c:pt>
                <c:pt idx="151">
                  <c:v>9.4678030022230075</c:v>
                </c:pt>
                <c:pt idx="152">
                  <c:v>9.099169668457618</c:v>
                </c:pt>
                <c:pt idx="153">
                  <c:v>8.676872082412002</c:v>
                </c:pt>
                <c:pt idx="154">
                  <c:v>8.2010999984661801</c:v>
                </c:pt>
                <c:pt idx="155">
                  <c:v>7.6750500409351243</c:v>
                </c:pt>
                <c:pt idx="156">
                  <c:v>7.1053449961588289</c:v>
                </c:pt>
                <c:pt idx="157">
                  <c:v>6.5020507066712732</c:v>
                </c:pt>
                <c:pt idx="158">
                  <c:v>5.8781769553481498</c:v>
                </c:pt>
                <c:pt idx="159">
                  <c:v>5.2486633864626686</c:v>
                </c:pt>
                <c:pt idx="160">
                  <c:v>4.6289952214168899</c:v>
                </c:pt>
                <c:pt idx="161">
                  <c:v>4.0337099424927656</c:v>
                </c:pt>
                <c:pt idx="162">
                  <c:v>3.4750921671777379</c:v>
                </c:pt>
                <c:pt idx="163">
                  <c:v>2.9622921953229926</c:v>
                </c:pt>
                <c:pt idx="164">
                  <c:v>2.5009737573260562</c:v>
                </c:pt>
                <c:pt idx="165">
                  <c:v>8.972381656594191</c:v>
                </c:pt>
                <c:pt idx="166">
                  <c:v>8.7050128306047672</c:v>
                </c:pt>
                <c:pt idx="167">
                  <c:v>8.392405260560313</c:v>
                </c:pt>
                <c:pt idx="168">
                  <c:v>8.0318628389309747</c:v>
                </c:pt>
                <c:pt idx="169">
                  <c:v>7.6225277710643669</c:v>
                </c:pt>
                <c:pt idx="170">
                  <c:v>7.1660175066872167</c:v>
                </c:pt>
                <c:pt idx="171">
                  <c:v>6.66691851589301</c:v>
                </c:pt>
                <c:pt idx="172">
                  <c:v>6.1329809745556556</c:v>
                </c:pt>
                <c:pt idx="173">
                  <c:v>5.5748822592951184</c:v>
                </c:pt>
                <c:pt idx="174">
                  <c:v>5.0055082956730672</c:v>
                </c:pt>
                <c:pt idx="175">
                  <c:v>4.4388255442677318</c:v>
                </c:pt>
                <c:pt idx="176">
                  <c:v>3.8885396804497336</c:v>
                </c:pt>
                <c:pt idx="177">
                  <c:v>3.3668065077480196</c:v>
                </c:pt>
                <c:pt idx="178">
                  <c:v>2.8832433282134056</c:v>
                </c:pt>
                <c:pt idx="179">
                  <c:v>2.4443932712151621</c:v>
                </c:pt>
                <c:pt idx="180">
                  <c:v>8.1286178038542491</c:v>
                </c:pt>
                <c:pt idx="181">
                  <c:v>7.908554597709716</c:v>
                </c:pt>
                <c:pt idx="182">
                  <c:v>7.6496831272468233</c:v>
                </c:pt>
                <c:pt idx="183">
                  <c:v>7.3489891744970883</c:v>
                </c:pt>
                <c:pt idx="184">
                  <c:v>7.0048077091850818</c:v>
                </c:pt>
                <c:pt idx="185">
                  <c:v>6.617409258673784</c:v>
                </c:pt>
                <c:pt idx="186">
                  <c:v>6.1895225244937837</c:v>
                </c:pt>
                <c:pt idx="187">
                  <c:v>5.7266597830938624</c:v>
                </c:pt>
                <c:pt idx="188">
                  <c:v>5.2371100804958939</c:v>
                </c:pt>
                <c:pt idx="189">
                  <c:v>4.7315120518153915</c:v>
                </c:pt>
                <c:pt idx="190">
                  <c:v>4.2220131376591166</c:v>
                </c:pt>
                <c:pt idx="191">
                  <c:v>3.7211383794914998</c:v>
                </c:pt>
                <c:pt idx="192">
                  <c:v>3.2405836894499842</c:v>
                </c:pt>
                <c:pt idx="193">
                  <c:v>2.7901734862692917</c:v>
                </c:pt>
                <c:pt idx="194">
                  <c:v>2.3771687729827202</c:v>
                </c:pt>
                <c:pt idx="195">
                  <c:v>7.2736044988394077</c:v>
                </c:pt>
                <c:pt idx="196">
                  <c:v>7.0968982625576089</c:v>
                </c:pt>
                <c:pt idx="197">
                  <c:v>6.8877334905018675</c:v>
                </c:pt>
                <c:pt idx="198">
                  <c:v>6.6429995525595267</c:v>
                </c:pt>
                <c:pt idx="199">
                  <c:v>6.3604991470065961</c:v>
                </c:pt>
                <c:pt idx="200">
                  <c:v>6.0394565031740051</c:v>
                </c:pt>
                <c:pt idx="201">
                  <c:v>5.6810233973355739</c:v>
                </c:pt>
                <c:pt idx="202">
                  <c:v>5.2886789803131498</c:v>
                </c:pt>
                <c:pt idx="203">
                  <c:v>4.8684004489667139</c:v>
                </c:pt>
                <c:pt idx="204">
                  <c:v>4.428497921027243</c:v>
                </c:pt>
                <c:pt idx="205">
                  <c:v>3.9790684132778047</c:v>
                </c:pt>
                <c:pt idx="206">
                  <c:v>3.531120343201446</c:v>
                </c:pt>
                <c:pt idx="207">
                  <c:v>3.0955185248066859</c:v>
                </c:pt>
                <c:pt idx="208">
                  <c:v>2.6819579399397262</c:v>
                </c:pt>
                <c:pt idx="209">
                  <c:v>2.2981650216949867</c:v>
                </c:pt>
                <c:pt idx="210">
                  <c:v>6.4283874882599656</c:v>
                </c:pt>
                <c:pt idx="211">
                  <c:v>6.2899720982392342</c:v>
                </c:pt>
                <c:pt idx="212">
                  <c:v>6.1251153909187082</c:v>
                </c:pt>
                <c:pt idx="213">
                  <c:v>5.9308112664612311</c:v>
                </c:pt>
                <c:pt idx="214">
                  <c:v>5.7046056492385198</c:v>
                </c:pt>
                <c:pt idx="215">
                  <c:v>5.4450096767454612</c:v>
                </c:pt>
                <c:pt idx="216">
                  <c:v>5.1519513350945125</c:v>
                </c:pt>
                <c:pt idx="217">
                  <c:v>4.8271931390269822</c:v>
                </c:pt>
                <c:pt idx="218">
                  <c:v>4.4746159976277431</c:v>
                </c:pt>
                <c:pt idx="219">
                  <c:v>4.1002630877608155</c:v>
                </c:pt>
                <c:pt idx="220">
                  <c:v>3.7120669131365251</c:v>
                </c:pt>
                <c:pt idx="221">
                  <c:v>3.3192505448479368</c:v>
                </c:pt>
                <c:pt idx="222">
                  <c:v>2.9314832238874562</c:v>
                </c:pt>
                <c:pt idx="223">
                  <c:v>2.5579469988098609</c:v>
                </c:pt>
                <c:pt idx="224">
                  <c:v>2.2065004061626459</c:v>
                </c:pt>
                <c:pt idx="225">
                  <c:v>5.6130662958090687</c:v>
                </c:pt>
                <c:pt idx="226">
                  <c:v>5.5072461694184067</c:v>
                </c:pt>
                <c:pt idx="227">
                  <c:v>5.3804526858633182</c:v>
                </c:pt>
                <c:pt idx="228">
                  <c:v>5.2299413278834068</c:v>
                </c:pt>
                <c:pt idx="229">
                  <c:v>5.0532437021850978</c:v>
                </c:pt>
                <c:pt idx="230">
                  <c:v>4.8484815627394502</c:v>
                </c:pt>
                <c:pt idx="231">
                  <c:v>4.61473963000432</c:v>
                </c:pt>
                <c:pt idx="232">
                  <c:v>4.3524536651443908</c:v>
                </c:pt>
                <c:pt idx="233">
                  <c:v>4.0637422121398075</c:v>
                </c:pt>
                <c:pt idx="234">
                  <c:v>3.7525912617069492</c:v>
                </c:pt>
                <c:pt idx="235">
                  <c:v>3.4248049336942237</c:v>
                </c:pt>
                <c:pt idx="236">
                  <c:v>3.0876723044644958</c:v>
                </c:pt>
                <c:pt idx="237">
                  <c:v>2.7493677849369136</c:v>
                </c:pt>
                <c:pt idx="238">
                  <c:v>2.4181793796810975</c:v>
                </c:pt>
                <c:pt idx="239">
                  <c:v>2.1017141849266285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B3-4402-AB69-301FDACE6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Uncompetitive!$AO$20:$AO$34</c:f>
              <c:numCache>
                <c:formatCode>General</c:formatCode>
                <c:ptCount val="15"/>
                <c:pt idx="0">
                  <c:v>15.342821919364221</c:v>
                </c:pt>
                <c:pt idx="1">
                  <c:v>14.57720232346921</c:v>
                </c:pt>
                <c:pt idx="2">
                  <c:v>13.72132065834897</c:v>
                </c:pt>
                <c:pt idx="3">
                  <c:v>12.783138743334531</c:v>
                </c:pt>
                <c:pt idx="4">
                  <c:v>11.77662010379548</c:v>
                </c:pt>
                <c:pt idx="5">
                  <c:v>10.721393861968014</c:v>
                </c:pt>
                <c:pt idx="6">
                  <c:v>9.6415034363764676</c:v>
                </c:pt>
                <c:pt idx="7">
                  <c:v>8.5633465239775202</c:v>
                </c:pt>
                <c:pt idx="8">
                  <c:v>7.5131527424028475</c:v>
                </c:pt>
                <c:pt idx="9">
                  <c:v>6.51449496285721</c:v>
                </c:pt>
                <c:pt idx="10">
                  <c:v>5.5863191849353067</c:v>
                </c:pt>
                <c:pt idx="11">
                  <c:v>4.7418112182163448</c:v>
                </c:pt>
                <c:pt idx="12">
                  <c:v>3.9881743246072481</c:v>
                </c:pt>
                <c:pt idx="13">
                  <c:v>3.3271717844528546</c:v>
                </c:pt>
                <c:pt idx="14">
                  <c:v>2.7561617834858096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44-49F1-A580-AA693A9CD0A1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Uncompetitive!$AP$20:$AP$34</c:f>
              <c:numCache>
                <c:formatCode>General</c:formatCode>
                <c:ptCount val="15"/>
                <c:pt idx="0">
                  <c:v>14.255997961799141</c:v>
                </c:pt>
                <c:pt idx="1">
                  <c:v>13.592658775086434</c:v>
                </c:pt>
                <c:pt idx="2">
                  <c:v>12.845522510258828</c:v>
                </c:pt>
                <c:pt idx="3">
                  <c:v>12.019678066948895</c:v>
                </c:pt>
                <c:pt idx="4">
                  <c:v>11.125591444036493</c:v>
                </c:pt>
                <c:pt idx="5">
                  <c:v>10.179121010528611</c:v>
                </c:pt>
                <c:pt idx="6">
                  <c:v>9.2007222831728654</c:v>
                </c:pt>
                <c:pt idx="7">
                  <c:v>8.2138470978193361</c:v>
                </c:pt>
                <c:pt idx="8">
                  <c:v>7.2427674324917106</c:v>
                </c:pt>
                <c:pt idx="9">
                  <c:v>6.3102352863181936</c:v>
                </c:pt>
                <c:pt idx="10">
                  <c:v>5.43544423968385</c:v>
                </c:pt>
                <c:pt idx="11">
                  <c:v>4.6326594021828589</c:v>
                </c:pt>
                <c:pt idx="12">
                  <c:v>3.9106777515451538</c:v>
                </c:pt>
                <c:pt idx="13">
                  <c:v>3.2730607759337236</c:v>
                </c:pt>
                <c:pt idx="14">
                  <c:v>2.718926174886366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44-49F1-A580-AA693A9CD0A1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Uncompetitive!$AQ$20:$AQ$34</c:f>
              <c:numCache>
                <c:formatCode>General</c:formatCode>
                <c:ptCount val="15"/>
                <c:pt idx="0">
                  <c:v>14.007931542269505</c:v>
                </c:pt>
                <c:pt idx="1">
                  <c:v>13.36695785144358</c:v>
                </c:pt>
                <c:pt idx="2">
                  <c:v>12.643767367279782</c:v>
                </c:pt>
                <c:pt idx="3">
                  <c:v>11.842852323545621</c:v>
                </c:pt>
                <c:pt idx="4">
                  <c:v>10.973927778423795</c:v>
                </c:pt>
                <c:pt idx="5">
                  <c:v>10.05201683218014</c:v>
                </c:pt>
                <c:pt idx="6">
                  <c:v>9.0967530903998064</c:v>
                </c:pt>
                <c:pt idx="7">
                  <c:v>8.1308848013539716</c:v>
                </c:pt>
                <c:pt idx="8">
                  <c:v>7.1781848332394373</c:v>
                </c:pt>
                <c:pt idx="9">
                  <c:v>6.2611562038928055</c:v>
                </c:pt>
                <c:pt idx="10">
                  <c:v>5.3989903446549192</c:v>
                </c:pt>
                <c:pt idx="11">
                  <c:v>4.6061521327514621</c:v>
                </c:pt>
                <c:pt idx="12">
                  <c:v>3.8917719213022712</c:v>
                </c:pt>
                <c:pt idx="13">
                  <c:v>3.2598069186509351</c:v>
                </c:pt>
                <c:pt idx="14">
                  <c:v>2.7097739470771263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344-49F1-A580-AA693A9CD0A1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Uncompetitive!$AR$20:$AR$34</c:f>
              <c:numCache>
                <c:formatCode>General</c:formatCode>
                <c:ptCount val="15"/>
                <c:pt idx="0">
                  <c:v>13.709730414423543</c:v>
                </c:pt>
                <c:pt idx="1">
                  <c:v>13.095157716462653</c:v>
                </c:pt>
                <c:pt idx="2">
                  <c:v>12.400314137773778</c:v>
                </c:pt>
                <c:pt idx="3">
                  <c:v>11.629004319221716</c:v>
                </c:pt>
                <c:pt idx="4">
                  <c:v>10.790065542800852</c:v>
                </c:pt>
                <c:pt idx="5">
                  <c:v>9.8975317785239856</c:v>
                </c:pt>
                <c:pt idx="6">
                  <c:v>8.970049879445698</c:v>
                </c:pt>
                <c:pt idx="7">
                  <c:v>8.0295092643902084</c:v>
                </c:pt>
                <c:pt idx="8">
                  <c:v>7.0990583725638166</c:v>
                </c:pt>
                <c:pt idx="9">
                  <c:v>6.2008706071933721</c:v>
                </c:pt>
                <c:pt idx="10">
                  <c:v>5.354104874292541</c:v>
                </c:pt>
                <c:pt idx="11">
                  <c:v>4.5734415884695965</c:v>
                </c:pt>
                <c:pt idx="12">
                  <c:v>3.8683951479442089</c:v>
                </c:pt>
                <c:pt idx="13">
                  <c:v>3.2433897833440617</c:v>
                </c:pt>
                <c:pt idx="14">
                  <c:v>2.6984199453150373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344-49F1-A580-AA693A9CD0A1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Uncompetitive!$AS$20:$AS$34</c:f>
              <c:numCache>
                <c:formatCode>General</c:formatCode>
                <c:ptCount val="15"/>
                <c:pt idx="0">
                  <c:v>13.354370286042544</c:v>
                </c:pt>
                <c:pt idx="1">
                  <c:v>12.770566134215708</c:v>
                </c:pt>
                <c:pt idx="2">
                  <c:v>12.108871737292473</c:v>
                </c:pt>
                <c:pt idx="3">
                  <c:v>11.372315009616569</c:v>
                </c:pt>
                <c:pt idx="4">
                  <c:v>10.568723962259009</c:v>
                </c:pt>
                <c:pt idx="5">
                  <c:v>9.7109770751795175</c:v>
                </c:pt>
                <c:pt idx="6">
                  <c:v>8.8165493527430918</c:v>
                </c:pt>
                <c:pt idx="7">
                  <c:v>7.9062901394336427</c:v>
                </c:pt>
                <c:pt idx="8">
                  <c:v>7.002570089026614</c:v>
                </c:pt>
                <c:pt idx="9">
                  <c:v>6.1271267411219696</c:v>
                </c:pt>
                <c:pt idx="10">
                  <c:v>5.2990367637696165</c:v>
                </c:pt>
                <c:pt idx="11">
                  <c:v>4.5332009854404181</c:v>
                </c:pt>
                <c:pt idx="12">
                  <c:v>3.839566162781523</c:v>
                </c:pt>
                <c:pt idx="13">
                  <c:v>3.2230994482605428</c:v>
                </c:pt>
                <c:pt idx="14">
                  <c:v>2.684360546372154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344-49F1-A580-AA693A9CD0A1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Uncompetitive!$AT$20:$AT$34</c:f>
              <c:numCache>
                <c:formatCode>General</c:formatCode>
                <c:ptCount val="15"/>
                <c:pt idx="0">
                  <c:v>12.935263141724695</c:v>
                </c:pt>
                <c:pt idx="1">
                  <c:v>12.386775134250421</c:v>
                </c:pt>
                <c:pt idx="2">
                  <c:v>11.763283752946752</c:v>
                </c:pt>
                <c:pt idx="3">
                  <c:v>11.066960989420501</c:v>
                </c:pt>
                <c:pt idx="4">
                  <c:v>10.304497829070881</c:v>
                </c:pt>
                <c:pt idx="5">
                  <c:v>9.4874456374932326</c:v>
                </c:pt>
                <c:pt idx="6">
                  <c:v>8.6319068117512394</c:v>
                </c:pt>
                <c:pt idx="7">
                  <c:v>7.7574842794941787</c:v>
                </c:pt>
                <c:pt idx="8">
                  <c:v>6.8855865414100759</c:v>
                </c:pt>
                <c:pt idx="9">
                  <c:v>6.0373773385620781</c:v>
                </c:pt>
                <c:pt idx="10">
                  <c:v>5.2317743697770167</c:v>
                </c:pt>
                <c:pt idx="11">
                  <c:v>4.483885212684366</c:v>
                </c:pt>
                <c:pt idx="12">
                  <c:v>3.8041286095304723</c:v>
                </c:pt>
                <c:pt idx="13">
                  <c:v>3.1980907623140933</c:v>
                </c:pt>
                <c:pt idx="14">
                  <c:v>2.666990987965399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344-49F1-A580-AA693A9CD0A1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Uncompetitive!$AU$20:$AU$34</c:f>
              <c:numCache>
                <c:formatCode>General</c:formatCode>
                <c:ptCount val="15"/>
                <c:pt idx="0">
                  <c:v>12.446975754152355</c:v>
                </c:pt>
                <c:pt idx="1">
                  <c:v>11.938301225850228</c:v>
                </c:pt>
                <c:pt idx="2">
                  <c:v>11.358083213923566</c:v>
                </c:pt>
                <c:pt idx="3">
                  <c:v>10.707579197779468</c:v>
                </c:pt>
                <c:pt idx="4">
                  <c:v>9.9922311119555616</c:v>
                </c:pt>
                <c:pt idx="5">
                  <c:v>9.222097879296026</c:v>
                </c:pt>
                <c:pt idx="6">
                  <c:v>8.4117018951442954</c:v>
                </c:pt>
                <c:pt idx="7">
                  <c:v>7.5791728783962009</c:v>
                </c:pt>
                <c:pt idx="8">
                  <c:v>6.7447411556950296</c:v>
                </c:pt>
                <c:pt idx="9">
                  <c:v>5.9288215235558086</c:v>
                </c:pt>
                <c:pt idx="10">
                  <c:v>5.1500601381300228</c:v>
                </c:pt>
                <c:pt idx="11">
                  <c:v>4.4237291490796924</c:v>
                </c:pt>
                <c:pt idx="12">
                  <c:v>3.7607410703226485</c:v>
                </c:pt>
                <c:pt idx="13">
                  <c:v>3.1673704209911655</c:v>
                </c:pt>
                <c:pt idx="14">
                  <c:v>2.6455926071792462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344-49F1-A580-AA693A9CD0A1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Uncompetitive!$AV$20:$AV$34</c:f>
              <c:numCache>
                <c:formatCode>General</c:formatCode>
                <c:ptCount val="15"/>
                <c:pt idx="0">
                  <c:v>11.886121008484265</c:v>
                </c:pt>
                <c:pt idx="1">
                  <c:v>11.421399179715316</c:v>
                </c:pt>
                <c:pt idx="2">
                  <c:v>10.889217861394698</c:v>
                </c:pt>
                <c:pt idx="3">
                  <c:v>10.289894443965339</c:v>
                </c:pt>
                <c:pt idx="4">
                  <c:v>9.6275407839587963</c:v>
                </c:pt>
                <c:pt idx="5">
                  <c:v>8.9105806019761378</c:v>
                </c:pt>
                <c:pt idx="6">
                  <c:v>8.1517568762899799</c:v>
                </c:pt>
                <c:pt idx="7">
                  <c:v>7.3674890314742161</c:v>
                </c:pt>
                <c:pt idx="8">
                  <c:v>6.5765852405591598</c:v>
                </c:pt>
                <c:pt idx="9">
                  <c:v>5.798495803774987</c:v>
                </c:pt>
                <c:pt idx="10">
                  <c:v>5.0514381511006263</c:v>
                </c:pt>
                <c:pt idx="11">
                  <c:v>4.3507664803486366</c:v>
                </c:pt>
                <c:pt idx="12">
                  <c:v>3.7078788528418514</c:v>
                </c:pt>
                <c:pt idx="13">
                  <c:v>3.1297901006890938</c:v>
                </c:pt>
                <c:pt idx="14">
                  <c:v>2.6193227092923697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344-49F1-A580-AA693A9CD0A1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Uncompetitive!$AW$20:$AW$34</c:f>
              <c:numCache>
                <c:formatCode>General</c:formatCode>
                <c:ptCount val="15"/>
                <c:pt idx="0">
                  <c:v>11.252339732656607</c:v>
                </c:pt>
                <c:pt idx="1">
                  <c:v>10.834985534400495</c:v>
                </c:pt>
                <c:pt idx="2">
                  <c:v>10.354900789823335</c:v>
                </c:pt>
                <c:pt idx="3">
                  <c:v>9.8114825412716211</c:v>
                </c:pt>
                <c:pt idx="4">
                  <c:v>9.2074795987647082</c:v>
                </c:pt>
                <c:pt idx="5">
                  <c:v>8.5495805754696139</c:v>
                </c:pt>
                <c:pt idx="6">
                  <c:v>7.8485782155314432</c:v>
                </c:pt>
                <c:pt idx="7">
                  <c:v>7.1189515150882787</c:v>
                </c:pt>
                <c:pt idx="8">
                  <c:v>6.3778250180161153</c:v>
                </c:pt>
                <c:pt idx="9">
                  <c:v>5.6434303905312246</c:v>
                </c:pt>
                <c:pt idx="10">
                  <c:v>4.933348123603829</c:v>
                </c:pt>
                <c:pt idx="11">
                  <c:v>4.262879359531504</c:v>
                </c:pt>
                <c:pt idx="12">
                  <c:v>3.6438548206119772</c:v>
                </c:pt>
                <c:pt idx="13">
                  <c:v>3.0840504226182754</c:v>
                </c:pt>
                <c:pt idx="14">
                  <c:v>2.5872099881126287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E344-49F1-A580-AA693A9CD0A1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Uncompetitive!$AX$20:$AX$34</c:f>
              <c:numCache>
                <c:formatCode>General</c:formatCode>
                <c:ptCount val="15"/>
                <c:pt idx="0">
                  <c:v>10.549219494222436</c:v>
                </c:pt>
                <c:pt idx="1">
                  <c:v>10.181541629670379</c:v>
                </c:pt>
                <c:pt idx="2">
                  <c:v>9.756481477455198</c:v>
                </c:pt>
                <c:pt idx="3">
                  <c:v>9.2725900537593375</c:v>
                </c:pt>
                <c:pt idx="4">
                  <c:v>8.7312840656595405</c:v>
                </c:pt>
                <c:pt idx="5">
                  <c:v>8.1374818451756958</c:v>
                </c:pt>
                <c:pt idx="6">
                  <c:v>7.4999091426865512</c:v>
                </c:pt>
                <c:pt idx="7">
                  <c:v>6.8309062159496259</c:v>
                </c:pt>
                <c:pt idx="8">
                  <c:v>6.1456544460752873</c:v>
                </c:pt>
                <c:pt idx="9">
                  <c:v>5.4608842814965062</c:v>
                </c:pt>
                <c:pt idx="10">
                  <c:v>4.7932794719373755</c:v>
                </c:pt>
                <c:pt idx="11">
                  <c:v>4.157890663645734</c:v>
                </c:pt>
                <c:pt idx="12">
                  <c:v>3.5668683205871838</c:v>
                </c:pt>
                <c:pt idx="13">
                  <c:v>3.0287221216957048</c:v>
                </c:pt>
                <c:pt idx="14">
                  <c:v>2.5481596545014931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E344-49F1-A580-AA693A9CD0A1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Uncompetitive!$AY$20:$AY$34</c:f>
              <c:numCache>
                <c:formatCode>General</c:formatCode>
                <c:ptCount val="15"/>
                <c:pt idx="0">
                  <c:v>9.7849355352761869</c:v>
                </c:pt>
                <c:pt idx="1">
                  <c:v>9.4678030022230075</c:v>
                </c:pt>
                <c:pt idx="2">
                  <c:v>9.099169668457618</c:v>
                </c:pt>
                <c:pt idx="3">
                  <c:v>8.676872082412002</c:v>
                </c:pt>
                <c:pt idx="4">
                  <c:v>8.2010999984661801</c:v>
                </c:pt>
                <c:pt idx="5">
                  <c:v>7.6750500409351243</c:v>
                </c:pt>
                <c:pt idx="6">
                  <c:v>7.1053449961588289</c:v>
                </c:pt>
                <c:pt idx="7">
                  <c:v>6.5020507066712732</c:v>
                </c:pt>
                <c:pt idx="8">
                  <c:v>5.8781769553481498</c:v>
                </c:pt>
                <c:pt idx="9">
                  <c:v>5.2486633864626686</c:v>
                </c:pt>
                <c:pt idx="10">
                  <c:v>4.6289952214168899</c:v>
                </c:pt>
                <c:pt idx="11">
                  <c:v>4.0337099424927656</c:v>
                </c:pt>
                <c:pt idx="12">
                  <c:v>3.4750921671777379</c:v>
                </c:pt>
                <c:pt idx="13">
                  <c:v>2.9622921953229926</c:v>
                </c:pt>
                <c:pt idx="14">
                  <c:v>2.5009737573260562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E344-49F1-A580-AA693A9CD0A1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Uncompetitive!$AZ$20:$AZ$34</c:f>
              <c:numCache>
                <c:formatCode>General</c:formatCode>
                <c:ptCount val="15"/>
                <c:pt idx="0">
                  <c:v>8.972381656594191</c:v>
                </c:pt>
                <c:pt idx="1">
                  <c:v>8.7050128306047672</c:v>
                </c:pt>
                <c:pt idx="2">
                  <c:v>8.392405260560313</c:v>
                </c:pt>
                <c:pt idx="3">
                  <c:v>8.0318628389309747</c:v>
                </c:pt>
                <c:pt idx="4">
                  <c:v>7.6225277710643669</c:v>
                </c:pt>
                <c:pt idx="5">
                  <c:v>7.1660175066872167</c:v>
                </c:pt>
                <c:pt idx="6">
                  <c:v>6.66691851589301</c:v>
                </c:pt>
                <c:pt idx="7">
                  <c:v>6.1329809745556556</c:v>
                </c:pt>
                <c:pt idx="8">
                  <c:v>5.5748822592951184</c:v>
                </c:pt>
                <c:pt idx="9">
                  <c:v>5.0055082956730672</c:v>
                </c:pt>
                <c:pt idx="10">
                  <c:v>4.4388255442677318</c:v>
                </c:pt>
                <c:pt idx="11">
                  <c:v>3.8885396804497336</c:v>
                </c:pt>
                <c:pt idx="12">
                  <c:v>3.3668065077480196</c:v>
                </c:pt>
                <c:pt idx="13">
                  <c:v>2.8832433282134056</c:v>
                </c:pt>
                <c:pt idx="14">
                  <c:v>2.4443932712151621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E344-49F1-A580-AA693A9CD0A1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Uncompetitive!$BA$20:$BA$34</c:f>
              <c:numCache>
                <c:formatCode>General</c:formatCode>
                <c:ptCount val="15"/>
                <c:pt idx="0">
                  <c:v>8.1286178038542491</c:v>
                </c:pt>
                <c:pt idx="1">
                  <c:v>7.908554597709716</c:v>
                </c:pt>
                <c:pt idx="2">
                  <c:v>7.6496831272468233</c:v>
                </c:pt>
                <c:pt idx="3">
                  <c:v>7.3489891744970883</c:v>
                </c:pt>
                <c:pt idx="4">
                  <c:v>7.0048077091850818</c:v>
                </c:pt>
                <c:pt idx="5">
                  <c:v>6.617409258673784</c:v>
                </c:pt>
                <c:pt idx="6">
                  <c:v>6.1895225244937837</c:v>
                </c:pt>
                <c:pt idx="7">
                  <c:v>5.7266597830938624</c:v>
                </c:pt>
                <c:pt idx="8">
                  <c:v>5.2371100804958939</c:v>
                </c:pt>
                <c:pt idx="9">
                  <c:v>4.7315120518153915</c:v>
                </c:pt>
                <c:pt idx="10">
                  <c:v>4.2220131376591166</c:v>
                </c:pt>
                <c:pt idx="11">
                  <c:v>3.7211383794914998</c:v>
                </c:pt>
                <c:pt idx="12">
                  <c:v>3.2405836894499842</c:v>
                </c:pt>
                <c:pt idx="13">
                  <c:v>2.7901734862692917</c:v>
                </c:pt>
                <c:pt idx="14">
                  <c:v>2.3771687729827202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E344-49F1-A580-AA693A9CD0A1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Uncompetitive!$BB$20:$BB$34</c:f>
              <c:numCache>
                <c:formatCode>General</c:formatCode>
                <c:ptCount val="15"/>
                <c:pt idx="0">
                  <c:v>7.2736044988394077</c:v>
                </c:pt>
                <c:pt idx="1">
                  <c:v>7.0968982625576089</c:v>
                </c:pt>
                <c:pt idx="2">
                  <c:v>6.8877334905018675</c:v>
                </c:pt>
                <c:pt idx="3">
                  <c:v>6.6429995525595267</c:v>
                </c:pt>
                <c:pt idx="4">
                  <c:v>6.3604991470065961</c:v>
                </c:pt>
                <c:pt idx="5">
                  <c:v>6.0394565031740051</c:v>
                </c:pt>
                <c:pt idx="6">
                  <c:v>5.6810233973355739</c:v>
                </c:pt>
                <c:pt idx="7">
                  <c:v>5.2886789803131498</c:v>
                </c:pt>
                <c:pt idx="8">
                  <c:v>4.8684004489667139</c:v>
                </c:pt>
                <c:pt idx="9">
                  <c:v>4.428497921027243</c:v>
                </c:pt>
                <c:pt idx="10">
                  <c:v>3.9790684132778047</c:v>
                </c:pt>
                <c:pt idx="11">
                  <c:v>3.531120343201446</c:v>
                </c:pt>
                <c:pt idx="12">
                  <c:v>3.0955185248066859</c:v>
                </c:pt>
                <c:pt idx="13">
                  <c:v>2.6819579399397262</c:v>
                </c:pt>
                <c:pt idx="14">
                  <c:v>2.2981650216949867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E344-49F1-A580-AA693A9CD0A1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Uncompetitive!$BC$20:$BC$34</c:f>
              <c:numCache>
                <c:formatCode>General</c:formatCode>
                <c:ptCount val="15"/>
                <c:pt idx="0">
                  <c:v>6.4283874882599656</c:v>
                </c:pt>
                <c:pt idx="1">
                  <c:v>6.2899720982392342</c:v>
                </c:pt>
                <c:pt idx="2">
                  <c:v>6.1251153909187082</c:v>
                </c:pt>
                <c:pt idx="3">
                  <c:v>5.9308112664612311</c:v>
                </c:pt>
                <c:pt idx="4">
                  <c:v>5.7046056492385198</c:v>
                </c:pt>
                <c:pt idx="5">
                  <c:v>5.4450096767454612</c:v>
                </c:pt>
                <c:pt idx="6">
                  <c:v>5.1519513350945125</c:v>
                </c:pt>
                <c:pt idx="7">
                  <c:v>4.8271931390269822</c:v>
                </c:pt>
                <c:pt idx="8">
                  <c:v>4.4746159976277431</c:v>
                </c:pt>
                <c:pt idx="9">
                  <c:v>4.1002630877608155</c:v>
                </c:pt>
                <c:pt idx="10">
                  <c:v>3.7120669131365251</c:v>
                </c:pt>
                <c:pt idx="11">
                  <c:v>3.3192505448479368</c:v>
                </c:pt>
                <c:pt idx="12">
                  <c:v>2.9314832238874562</c:v>
                </c:pt>
                <c:pt idx="13">
                  <c:v>2.5579469988098609</c:v>
                </c:pt>
                <c:pt idx="14">
                  <c:v>2.2065004061626459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E344-49F1-A580-AA693A9CD0A1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Uncompetitive!$BD$20:$BD$34</c:f>
              <c:numCache>
                <c:formatCode>General</c:formatCode>
                <c:ptCount val="15"/>
                <c:pt idx="0">
                  <c:v>5.6130662958090687</c:v>
                </c:pt>
                <c:pt idx="1">
                  <c:v>5.5072461694184067</c:v>
                </c:pt>
                <c:pt idx="2">
                  <c:v>5.3804526858633182</c:v>
                </c:pt>
                <c:pt idx="3">
                  <c:v>5.2299413278834068</c:v>
                </c:pt>
                <c:pt idx="4">
                  <c:v>5.0532437021850978</c:v>
                </c:pt>
                <c:pt idx="5">
                  <c:v>4.8484815627394502</c:v>
                </c:pt>
                <c:pt idx="6">
                  <c:v>4.61473963000432</c:v>
                </c:pt>
                <c:pt idx="7">
                  <c:v>4.3524536651443908</c:v>
                </c:pt>
                <c:pt idx="8">
                  <c:v>4.0637422121398075</c:v>
                </c:pt>
                <c:pt idx="9">
                  <c:v>3.7525912617069492</c:v>
                </c:pt>
                <c:pt idx="10">
                  <c:v>3.4248049336942237</c:v>
                </c:pt>
                <c:pt idx="11">
                  <c:v>3.0876723044644958</c:v>
                </c:pt>
                <c:pt idx="12">
                  <c:v>2.7493677849369136</c:v>
                </c:pt>
                <c:pt idx="13">
                  <c:v>2.4181793796810975</c:v>
                </c:pt>
                <c:pt idx="14">
                  <c:v>2.1017141849266285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E344-49F1-A580-AA693A9CD0A1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Uncompetitive!$BE$20:$BE$34</c:f>
              <c:numCache>
                <c:formatCode>General</c:formatCode>
                <c:ptCount val="15"/>
                <c:pt idx="0">
                  <c:v>13.636363636363631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12.056514913657766</c:v>
                </c:pt>
                <c:pt idx="5">
                  <c:v>11.492704826038159</c:v>
                </c:pt>
                <c:pt idx="6">
                  <c:v>10.858001237076961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8.5957025422089295</c:v>
                </c:pt>
                <c:pt idx="10">
                  <c:v>7.7666984258113709</c:v>
                </c:pt>
                <c:pt idx="11">
                  <c:v>6.931117387333301</c:v>
                </c:pt>
                <c:pt idx="12">
                  <c:v>6.109503010449167</c:v>
                </c:pt>
                <c:pt idx="13">
                  <c:v>5.3210558298418222</c:v>
                </c:pt>
                <c:pt idx="14">
                  <c:v>4.5819200275316785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E344-49F1-A580-AA693A9CD0A1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Uncompetitive!$BF$20:$BF$34</c:f>
              <c:numCache>
                <c:formatCode>General</c:formatCode>
                <c:ptCount val="15"/>
                <c:pt idx="0">
                  <c:v>13.229483335473507</c:v>
                </c:pt>
                <c:pt idx="1">
                  <c:v>12.850289150718007</c:v>
                </c:pt>
                <c:pt idx="2">
                  <c:v>12.405807501065595</c:v>
                </c:pt>
                <c:pt idx="3">
                  <c:v>11.891653528026701</c:v>
                </c:pt>
                <c:pt idx="4">
                  <c:v>11.305940522438981</c:v>
                </c:pt>
                <c:pt idx="5">
                  <c:v>10.650230757945636</c:v>
                </c:pt>
                <c:pt idx="6">
                  <c:v>9.9303206989454864</c:v>
                </c:pt>
                <c:pt idx="7">
                  <c:v>9.1566340626958276</c:v>
                </c:pt>
                <c:pt idx="8">
                  <c:v>8.344015162968498</c:v>
                </c:pt>
                <c:pt idx="9">
                  <c:v>7.5108170856996024</c:v>
                </c:pt>
                <c:pt idx="10">
                  <c:v>6.6773519204436456</c:v>
                </c:pt>
                <c:pt idx="11">
                  <c:v>5.8639576551556321</c:v>
                </c:pt>
                <c:pt idx="12">
                  <c:v>5.0890598792798167</c:v>
                </c:pt>
                <c:pt idx="13">
                  <c:v>4.3676081630361505</c:v>
                </c:pt>
                <c:pt idx="14">
                  <c:v>3.7101460529194172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E344-49F1-A580-AA693A9CD0A1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Uncompetitive!$BG$20:$BG$34</c:f>
              <c:numCache>
                <c:formatCode>General</c:formatCode>
                <c:ptCount val="15"/>
                <c:pt idx="0">
                  <c:v>13.131529059732367</c:v>
                </c:pt>
                <c:pt idx="1">
                  <c:v>12.734947730397778</c:v>
                </c:pt>
                <c:pt idx="2">
                  <c:v>12.271681079064933</c:v>
                </c:pt>
                <c:pt idx="3">
                  <c:v>11.737933957260276</c:v>
                </c:pt>
                <c:pt idx="4">
                  <c:v>11.132675258500237</c:v>
                </c:pt>
                <c:pt idx="5">
                  <c:v>10.45856419089974</c:v>
                </c:pt>
                <c:pt idx="6">
                  <c:v>9.722650938693647</c:v>
                </c:pt>
                <c:pt idx="7">
                  <c:v>8.9366229589646355</c:v>
                </c:pt>
                <c:pt idx="8">
                  <c:v>8.1164088418431639</c:v>
                </c:pt>
                <c:pt idx="9">
                  <c:v>7.2810763010472588</c:v>
                </c:pt>
                <c:pt idx="10">
                  <c:v>6.4511447347411348</c:v>
                </c:pt>
                <c:pt idx="11">
                  <c:v>5.6466104734594706</c:v>
                </c:pt>
                <c:pt idx="12">
                  <c:v>4.8850767168043854</c:v>
                </c:pt>
                <c:pt idx="13">
                  <c:v>4.1803454854312205</c:v>
                </c:pt>
                <c:pt idx="14">
                  <c:v>3.5416824728264564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E344-49F1-A580-AA693A9CD0A1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Uncompetitive!$BH$20:$BH$34</c:f>
              <c:numCache>
                <c:formatCode>General</c:formatCode>
                <c:ptCount val="15"/>
                <c:pt idx="0">
                  <c:v>13.011107350435086</c:v>
                </c:pt>
                <c:pt idx="1">
                  <c:v>12.593650372807305</c:v>
                </c:pt>
                <c:pt idx="2">
                  <c:v>12.108047127935007</c:v>
                </c:pt>
                <c:pt idx="3">
                  <c:v>11.551284297911911</c:v>
                </c:pt>
                <c:pt idx="4">
                  <c:v>10.923421383798091</c:v>
                </c:pt>
                <c:pt idx="5">
                  <c:v>10.228468766310893</c:v>
                </c:pt>
                <c:pt idx="6">
                  <c:v>9.4749670771940977</c:v>
                </c:pt>
                <c:pt idx="7">
                  <c:v>8.6760433268516675</c:v>
                </c:pt>
                <c:pt idx="8">
                  <c:v>7.8487868595730657</c:v>
                </c:pt>
                <c:pt idx="9">
                  <c:v>7.0129367668991893</c:v>
                </c:pt>
                <c:pt idx="10">
                  <c:v>6.1890628305458018</c:v>
                </c:pt>
                <c:pt idx="11">
                  <c:v>5.3965806179659337</c:v>
                </c:pt>
                <c:pt idx="12">
                  <c:v>4.651996122499888</c:v>
                </c:pt>
                <c:pt idx="13">
                  <c:v>3.9676998914714923</c:v>
                </c:pt>
                <c:pt idx="14">
                  <c:v>3.3514611398555374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E344-49F1-A580-AA693A9CD0A1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Uncompetitive!$BI$20:$BI$34</c:f>
              <c:numCache>
                <c:formatCode>General</c:formatCode>
                <c:ptCount val="15"/>
                <c:pt idx="0">
                  <c:v>12.863650909596135</c:v>
                </c:pt>
                <c:pt idx="1">
                  <c:v>12.421377597399996</c:v>
                </c:pt>
                <c:pt idx="2">
                  <c:v>11.909540786136496</c:v>
                </c:pt>
                <c:pt idx="3">
                  <c:v>11.326157014421755</c:v>
                </c:pt>
                <c:pt idx="4">
                  <c:v>10.672662258177567</c:v>
                </c:pt>
                <c:pt idx="5">
                  <c:v>9.9547060078987872</c:v>
                </c:pt>
                <c:pt idx="6">
                  <c:v>9.1825607021848228</c:v>
                </c:pt>
                <c:pt idx="7">
                  <c:v>8.3709370648423036</c:v>
                </c:pt>
                <c:pt idx="8">
                  <c:v>7.5380952660151577</c:v>
                </c:pt>
                <c:pt idx="9">
                  <c:v>6.7043128673042691</c:v>
                </c:pt>
                <c:pt idx="10">
                  <c:v>5.8899586332103793</c:v>
                </c:pt>
                <c:pt idx="11">
                  <c:v>5.113548060505801</c:v>
                </c:pt>
                <c:pt idx="12">
                  <c:v>4.3901625438930338</c:v>
                </c:pt>
                <c:pt idx="13">
                  <c:v>3.7304965161168209</c:v>
                </c:pt>
                <c:pt idx="14">
                  <c:v>3.1406110611900919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E344-49F1-A580-AA693A9CD0A1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Uncompetitive!$BJ$20:$BJ$34</c:f>
              <c:numCache>
                <c:formatCode>General</c:formatCode>
                <c:ptCount val="15"/>
                <c:pt idx="0">
                  <c:v>12.683964790899816</c:v>
                </c:pt>
                <c:pt idx="1">
                  <c:v>12.212553075630407</c:v>
                </c:pt>
                <c:pt idx="2">
                  <c:v>11.670377128416446</c:v>
                </c:pt>
                <c:pt idx="3">
                  <c:v>11.056794529234148</c:v>
                </c:pt>
                <c:pt idx="4">
                  <c:v>10.374951753980362</c:v>
                </c:pt>
                <c:pt idx="5">
                  <c:v>9.6324431800662129</c:v>
                </c:pt>
                <c:pt idx="6">
                  <c:v>8.8414898601155656</c:v>
                </c:pt>
                <c:pt idx="7">
                  <c:v>8.0184603686702793</c:v>
                </c:pt>
                <c:pt idx="8">
                  <c:v>7.1826898092856775</c:v>
                </c:pt>
                <c:pt idx="9">
                  <c:v>6.3547402181714467</c:v>
                </c:pt>
                <c:pt idx="10">
                  <c:v>5.5544172212633773</c:v>
                </c:pt>
                <c:pt idx="11">
                  <c:v>4.7989378149166351</c:v>
                </c:pt>
                <c:pt idx="12">
                  <c:v>4.1015941914933034</c:v>
                </c:pt>
                <c:pt idx="13">
                  <c:v>3.4711027516513022</c:v>
                </c:pt>
                <c:pt idx="14">
                  <c:v>2.9116367385893978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E344-49F1-A580-AA693A9CD0A1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Uncompetitive!$BK$20:$BK$34</c:f>
              <c:numCache>
                <c:formatCode>General</c:formatCode>
                <c:ptCount val="15"/>
                <c:pt idx="0">
                  <c:v>12.466295229202256</c:v>
                </c:pt>
                <c:pt idx="1">
                  <c:v>11.961193031720541</c:v>
                </c:pt>
                <c:pt idx="2">
                  <c:v>11.38459968419704</c:v>
                </c:pt>
                <c:pt idx="3">
                  <c:v>10.737588345917187</c:v>
                </c:pt>
                <c:pt idx="4">
                  <c:v>10.025383177696218</c:v>
                </c:pt>
                <c:pt idx="5">
                  <c:v>9.257815129665973</c:v>
                </c:pt>
                <c:pt idx="6">
                  <c:v>8.4492005989081775</c:v>
                </c:pt>
                <c:pt idx="7">
                  <c:v>7.6175198569616844</c:v>
                </c:pt>
                <c:pt idx="8">
                  <c:v>6.7829380938113442</c:v>
                </c:pt>
                <c:pt idx="9">
                  <c:v>5.965901700491731</c:v>
                </c:pt>
                <c:pt idx="10">
                  <c:v>5.1851782068116563</c:v>
                </c:pt>
                <c:pt idx="11">
                  <c:v>4.4562269789973694</c:v>
                </c:pt>
                <c:pt idx="12">
                  <c:v>3.7901802992623943</c:v>
                </c:pt>
                <c:pt idx="13">
                  <c:v>3.1935317195219377</c:v>
                </c:pt>
                <c:pt idx="14">
                  <c:v>2.6684490653805009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E344-49F1-A580-AA693A9CD0A1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Uncompetitive!$BL$20:$BL$34</c:f>
              <c:numCache>
                <c:formatCode>General</c:formatCode>
                <c:ptCount val="15"/>
                <c:pt idx="0">
                  <c:v>12.204493536800637</c:v>
                </c:pt>
                <c:pt idx="1">
                  <c:v>11.661178537307874</c:v>
                </c:pt>
                <c:pt idx="2">
                  <c:v>11.046475069805222</c:v>
                </c:pt>
                <c:pt idx="3">
                  <c:v>10.363596141287701</c:v>
                </c:pt>
                <c:pt idx="4">
                  <c:v>9.6202098408271493</c:v>
                </c:pt>
                <c:pt idx="5">
                  <c:v>8.8286087955368817</c:v>
                </c:pt>
                <c:pt idx="6">
                  <c:v>8.0052197496564759</c:v>
                </c:pt>
                <c:pt idx="7">
                  <c:v>7.1694120524699487</c:v>
                </c:pt>
                <c:pt idx="8">
                  <c:v>6.3417513567912511</c:v>
                </c:pt>
                <c:pt idx="9">
                  <c:v>5.5420155469566028</c:v>
                </c:pt>
                <c:pt idx="10">
                  <c:v>4.7873680101125702</c:v>
                </c:pt>
                <c:pt idx="11">
                  <c:v>4.0910313780592231</c:v>
                </c:pt>
                <c:pt idx="12">
                  <c:v>3.4616479051086091</c:v>
                </c:pt>
                <c:pt idx="13">
                  <c:v>2.9033220394987054</c:v>
                </c:pt>
                <c:pt idx="14">
                  <c:v>2.4161906941864748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E344-49F1-A580-AA693A9CD0A1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Uncompetitive!$BM$20:$BM$34</c:f>
              <c:numCache>
                <c:formatCode>General</c:formatCode>
                <c:ptCount val="15"/>
                <c:pt idx="0">
                  <c:v>11.892309103434544</c:v>
                </c:pt>
                <c:pt idx="1">
                  <c:v>11.306681262915706</c:v>
                </c:pt>
                <c:pt idx="2">
                  <c:v>10.651052405908873</c:v>
                </c:pt>
                <c:pt idx="3">
                  <c:v>9.9312136134020434</c:v>
                </c:pt>
                <c:pt idx="4">
                  <c:v>9.1575830731469257</c:v>
                </c:pt>
                <c:pt idx="5">
                  <c:v>8.345000229855275</c:v>
                </c:pt>
                <c:pt idx="6">
                  <c:v>7.5118148003592626</c:v>
                </c:pt>
                <c:pt idx="7">
                  <c:v>6.6783376481125929</c:v>
                </c:pt>
                <c:pt idx="8">
                  <c:v>5.8649079236826571</c:v>
                </c:pt>
                <c:pt idx="9">
                  <c:v>5.0899545347029793</c:v>
                </c:pt>
                <c:pt idx="10">
                  <c:v>4.3684318905753869</c:v>
                </c:pt>
                <c:pt idx="11">
                  <c:v>3.7108890606599685</c:v>
                </c:pt>
                <c:pt idx="12">
                  <c:v>3.1232447803852406</c:v>
                </c:pt>
                <c:pt idx="13">
                  <c:v>2.6071667571879411</c:v>
                </c:pt>
                <c:pt idx="14">
                  <c:v>2.1608493330630703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E344-49F1-A580-AA693A9CD0A1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Uncompetitive!$BN$20:$BN$34</c:f>
              <c:numCache>
                <c:formatCode>General</c:formatCode>
                <c:ptCount val="15"/>
                <c:pt idx="0">
                  <c:v>11.52384194252971</c:v>
                </c:pt>
                <c:pt idx="1">
                  <c:v>10.892759387324176</c:v>
                </c:pt>
                <c:pt idx="2">
                  <c:v>10.194879033839154</c:v>
                </c:pt>
                <c:pt idx="3">
                  <c:v>9.4389568742531242</c:v>
                </c:pt>
                <c:pt idx="4">
                  <c:v>8.6383221720396577</c:v>
                </c:pt>
                <c:pt idx="5">
                  <c:v>7.8102204056089004</c:v>
                </c:pt>
                <c:pt idx="6">
                  <c:v>6.9744718194559026</c:v>
                </c:pt>
                <c:pt idx="7">
                  <c:v>6.1516363100733695</c:v>
                </c:pt>
                <c:pt idx="8">
                  <c:v>5.3610305143447556</c:v>
                </c:pt>
                <c:pt idx="9">
                  <c:v>4.6189918265080525</c:v>
                </c:pt>
                <c:pt idx="10">
                  <c:v>3.9377030364118033</c:v>
                </c:pt>
                <c:pt idx="11">
                  <c:v>3.3247191869658712</c:v>
                </c:pt>
                <c:pt idx="12">
                  <c:v>2.7831513034222577</c:v>
                </c:pt>
                <c:pt idx="13">
                  <c:v>2.3123285108568972</c:v>
                </c:pt>
                <c:pt idx="14">
                  <c:v>1.9087103467351616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E344-49F1-A580-AA693A9CD0A1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Uncompetitive!$BO$20:$BO$34</c:f>
              <c:numCache>
                <c:formatCode>General</c:formatCode>
                <c:ptCount val="15"/>
                <c:pt idx="0">
                  <c:v>11.094169587183101</c:v>
                </c:pt>
                <c:pt idx="1">
                  <c:v>10.416110250520802</c:v>
                </c:pt>
                <c:pt idx="2">
                  <c:v>9.6768190558898297</c:v>
                </c:pt>
                <c:pt idx="3">
                  <c:v>8.888255822234882</c:v>
                </c:pt>
                <c:pt idx="4">
                  <c:v>8.0665750989739013</c:v>
                </c:pt>
                <c:pt idx="5">
                  <c:v>7.2309837223197952</c:v>
                </c:pt>
                <c:pt idx="6">
                  <c:v>6.4020262823569949</c:v>
                </c:pt>
                <c:pt idx="7">
                  <c:v>5.5996052962512781</c:v>
                </c:pt>
                <c:pt idx="8">
                  <c:v>4.8411297833285749</c:v>
                </c:pt>
                <c:pt idx="9">
                  <c:v>4.1401434501819043</c:v>
                </c:pt>
                <c:pt idx="10">
                  <c:v>3.5056323722059806</c:v>
                </c:pt>
                <c:pt idx="11">
                  <c:v>2.9420211593086147</c:v>
                </c:pt>
                <c:pt idx="12">
                  <c:v>2.4497116405218229</c:v>
                </c:pt>
                <c:pt idx="13">
                  <c:v>2.025942305053666</c:v>
                </c:pt>
                <c:pt idx="14">
                  <c:v>1.6657500232666673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E344-49F1-A580-AA693A9CD0A1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Uncompetitive!$BP$20:$BP$34</c:f>
              <c:numCache>
                <c:formatCode>General</c:formatCode>
                <c:ptCount val="15"/>
                <c:pt idx="0">
                  <c:v>10.60013046314416</c:v>
                </c:pt>
                <c:pt idx="1">
                  <c:v>9.8759179539123814</c:v>
                </c:pt>
                <c:pt idx="2">
                  <c:v>9.0988626421697276</c:v>
                </c:pt>
                <c:pt idx="3">
                  <c:v>8.2841022236973085</c:v>
                </c:pt>
                <c:pt idx="4">
                  <c:v>7.4501902843071397</c:v>
                </c:pt>
                <c:pt idx="5">
                  <c:v>6.6175081608643058</c:v>
                </c:pt>
                <c:pt idx="6">
                  <c:v>5.8063179473758808</c:v>
                </c:pt>
                <c:pt idx="7">
                  <c:v>5.0348394030772763</c:v>
                </c:pt>
                <c:pt idx="8">
                  <c:v>4.3177255880968195</c:v>
                </c:pt>
                <c:pt idx="9">
                  <c:v>3.6651839155048727</c:v>
                </c:pt>
                <c:pt idx="10">
                  <c:v>3.0828008958460162</c:v>
                </c:pt>
                <c:pt idx="11">
                  <c:v>2.5719585308499187</c:v>
                </c:pt>
                <c:pt idx="12">
                  <c:v>2.1306321242543191</c:v>
                </c:pt>
                <c:pt idx="13">
                  <c:v>1.7543438509476841</c:v>
                </c:pt>
                <c:pt idx="14">
                  <c:v>1.437090424074561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E344-49F1-A580-AA693A9CD0A1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Uncompetitive!$BQ$20:$BQ$34</c:f>
              <c:numCache>
                <c:formatCode>General</c:formatCode>
                <c:ptCount val="15"/>
                <c:pt idx="0">
                  <c:v>10.041194644696187</c:v>
                </c:pt>
                <c:pt idx="1">
                  <c:v>9.2746730083234237</c:v>
                </c:pt>
                <c:pt idx="2">
                  <c:v>8.4667571234735401</c:v>
                </c:pt>
                <c:pt idx="3">
                  <c:v>7.6353624961761986</c:v>
                </c:pt>
                <c:pt idx="4">
                  <c:v>6.8006266603092422</c:v>
                </c:pt>
                <c:pt idx="5">
                  <c:v>5.9830109814379249</c:v>
                </c:pt>
                <c:pt idx="6">
                  <c:v>5.2013375835582716</c:v>
                </c:pt>
                <c:pt idx="7">
                  <c:v>4.4711495064407263</c:v>
                </c:pt>
                <c:pt idx="8">
                  <c:v>3.8036770556886084</c:v>
                </c:pt>
                <c:pt idx="9">
                  <c:v>3.2055113790051624</c:v>
                </c:pt>
                <c:pt idx="10">
                  <c:v>2.6789059499487342</c:v>
                </c:pt>
                <c:pt idx="11">
                  <c:v>2.2225100312459962</c:v>
                </c:pt>
                <c:pt idx="12">
                  <c:v>1.832305592457393</c:v>
                </c:pt>
                <c:pt idx="13">
                  <c:v>1.5025529564330569</c:v>
                </c:pt>
                <c:pt idx="14">
                  <c:v>1.2266164474059011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E344-49F1-A580-AA693A9CD0A1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Uncompetitive!$BR$20:$BR$34</c:f>
              <c:numCache>
                <c:formatCode>General</c:formatCode>
                <c:ptCount val="15"/>
                <c:pt idx="0">
                  <c:v>9.4202898550724612</c:v>
                </c:pt>
                <c:pt idx="1">
                  <c:v>8.6187845303867388</c:v>
                </c:pt>
                <c:pt idx="2">
                  <c:v>7.7902621722846428</c:v>
                </c:pt>
                <c:pt idx="3">
                  <c:v>6.9545834494288092</c:v>
                </c:pt>
                <c:pt idx="4">
                  <c:v>6.1323014556845381</c:v>
                </c:pt>
                <c:pt idx="5">
                  <c:v>5.3426801696343764</c:v>
                </c:pt>
                <c:pt idx="6">
                  <c:v>4.6019687659346449</c:v>
                </c:pt>
                <c:pt idx="7">
                  <c:v>3.9222421581367484</c:v>
                </c:pt>
                <c:pt idx="8">
                  <c:v>3.3109447545009361</c:v>
                </c:pt>
                <c:pt idx="9">
                  <c:v>2.7710880634394832</c:v>
                </c:pt>
                <c:pt idx="10">
                  <c:v>2.3019214792049163</c:v>
                </c:pt>
                <c:pt idx="11">
                  <c:v>1.8998478579153575</c:v>
                </c:pt>
                <c:pt idx="12">
                  <c:v>1.5593794011995707</c:v>
                </c:pt>
                <c:pt idx="13">
                  <c:v>1.2739920129910025</c:v>
                </c:pt>
                <c:pt idx="14">
                  <c:v>1.0368053671498028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E344-49F1-A580-AA693A9CD0A1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Uncompetitive!$BS$20:$BS$34</c:f>
              <c:numCache>
                <c:formatCode>General</c:formatCode>
                <c:ptCount val="15"/>
                <c:pt idx="0">
                  <c:v>8.7443946188340789</c:v>
                </c:pt>
                <c:pt idx="1">
                  <c:v>7.9187817258883229</c:v>
                </c:pt>
                <c:pt idx="2">
                  <c:v>7.0828603859250832</c:v>
                </c:pt>
                <c:pt idx="3">
                  <c:v>6.257207320130358</c:v>
                </c:pt>
                <c:pt idx="4">
                  <c:v>5.4614080192549626</c:v>
                </c:pt>
                <c:pt idx="5">
                  <c:v>4.7122679913627294</c:v>
                </c:pt>
                <c:pt idx="6">
                  <c:v>4.0225523203255422</c:v>
                </c:pt>
                <c:pt idx="7">
                  <c:v>3.4004200927141537</c:v>
                </c:pt>
                <c:pt idx="8">
                  <c:v>2.8495307629882891</c:v>
                </c:pt>
                <c:pt idx="9">
                  <c:v>2.3696567407990226</c:v>
                </c:pt>
                <c:pt idx="10">
                  <c:v>1.9575758294372341</c:v>
                </c:pt>
                <c:pt idx="11">
                  <c:v>1.6080319225435848</c:v>
                </c:pt>
                <c:pt idx="12">
                  <c:v>1.3146113652489879</c:v>
                </c:pt>
                <c:pt idx="13">
                  <c:v>1.0704521395133142</c:v>
                </c:pt>
                <c:pt idx="14">
                  <c:v>0.86876127650614909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E344-49F1-A580-AA693A9CD0A1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Uncompetitive!$BT$20:$BT$34</c:f>
              <c:numCache>
                <c:formatCode>General</c:formatCode>
                <c:ptCount val="15"/>
                <c:pt idx="0">
                  <c:v>8.0246913580246897</c:v>
                </c:pt>
                <c:pt idx="1">
                  <c:v>7.1889400921658977</c:v>
                </c:pt>
                <c:pt idx="2">
                  <c:v>6.3608562691131487</c:v>
                </c:pt>
                <c:pt idx="3">
                  <c:v>5.5602584094453107</c:v>
                </c:pt>
                <c:pt idx="4">
                  <c:v>4.8043886242240506</c:v>
                </c:pt>
                <c:pt idx="5">
                  <c:v>4.1065717899412855</c:v>
                </c:pt>
                <c:pt idx="6">
                  <c:v>3.4755592107410234</c:v>
                </c:pt>
                <c:pt idx="7">
                  <c:v>2.9155565614121866</c:v>
                </c:pt>
                <c:pt idx="8">
                  <c:v>2.4267842732775669</c:v>
                </c:pt>
                <c:pt idx="9">
                  <c:v>2.0063470377961976</c:v>
                </c:pt>
                <c:pt idx="10">
                  <c:v>1.6491957503497627</c:v>
                </c:pt>
                <c:pt idx="11">
                  <c:v>1.3490205872072305</c:v>
                </c:pt>
                <c:pt idx="12">
                  <c:v>1.0989838272045407</c:v>
                </c:pt>
                <c:pt idx="13">
                  <c:v>0.89226147416016199</c:v>
                </c:pt>
                <c:pt idx="14">
                  <c:v>0.72240348328728088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E344-49F1-A580-AA693A9CD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chart" Target="../charts/chart30.xml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chart" Target="../charts/chart34.xml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5" Type="http://schemas.openxmlformats.org/officeDocument/2006/relationships/chart" Target="../charts/chart38.xml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5" Type="http://schemas.openxmlformats.org/officeDocument/2006/relationships/chart" Target="../charts/chart42.xml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chart" Target="../charts/chart46.xml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496534</xdr:colOff>
      <xdr:row>22</xdr:row>
      <xdr:rowOff>3</xdr:rowOff>
    </xdr:from>
    <xdr:to>
      <xdr:col>12</xdr:col>
      <xdr:colOff>239888</xdr:colOff>
      <xdr:row>36</xdr:row>
      <xdr:rowOff>154528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72320</xdr:colOff>
      <xdr:row>61</xdr:row>
      <xdr:rowOff>92606</xdr:rowOff>
    </xdr:from>
    <xdr:to>
      <xdr:col>14</xdr:col>
      <xdr:colOff>230764</xdr:colOff>
      <xdr:row>76</xdr:row>
      <xdr:rowOff>55339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572381</xdr:colOff>
      <xdr:row>76</xdr:row>
      <xdr:rowOff>57325</xdr:rowOff>
    </xdr:from>
    <xdr:to>
      <xdr:col>10</xdr:col>
      <xdr:colOff>81715</xdr:colOff>
      <xdr:row>91</xdr:row>
      <xdr:rowOff>29688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76</xdr:row>
      <xdr:rowOff>65263</xdr:rowOff>
    </xdr:from>
    <xdr:to>
      <xdr:col>4</xdr:col>
      <xdr:colOff>573175</xdr:colOff>
      <xdr:row>91</xdr:row>
      <xdr:rowOff>37626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77610</xdr:colOff>
      <xdr:row>92</xdr:row>
      <xdr:rowOff>28221</xdr:rowOff>
    </xdr:from>
    <xdr:to>
      <xdr:col>14</xdr:col>
      <xdr:colOff>236054</xdr:colOff>
      <xdr:row>107</xdr:row>
      <xdr:rowOff>1754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557387</xdr:colOff>
      <xdr:row>107</xdr:row>
      <xdr:rowOff>-1</xdr:rowOff>
    </xdr:from>
    <xdr:to>
      <xdr:col>10</xdr:col>
      <xdr:colOff>66721</xdr:colOff>
      <xdr:row>121</xdr:row>
      <xdr:rowOff>156977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107</xdr:row>
      <xdr:rowOff>-1</xdr:rowOff>
    </xdr:from>
    <xdr:to>
      <xdr:col>4</xdr:col>
      <xdr:colOff>573175</xdr:colOff>
      <xdr:row>121</xdr:row>
      <xdr:rowOff>156977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56444</xdr:colOff>
      <xdr:row>121</xdr:row>
      <xdr:rowOff>148165</xdr:rowOff>
    </xdr:from>
    <xdr:to>
      <xdr:col>14</xdr:col>
      <xdr:colOff>214888</xdr:colOff>
      <xdr:row>136</xdr:row>
      <xdr:rowOff>121699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578555</xdr:colOff>
      <xdr:row>136</xdr:row>
      <xdr:rowOff>134056</xdr:rowOff>
    </xdr:from>
    <xdr:to>
      <xdr:col>10</xdr:col>
      <xdr:colOff>76640</xdr:colOff>
      <xdr:row>151</xdr:row>
      <xdr:rowOff>107589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136</xdr:row>
      <xdr:rowOff>127000</xdr:rowOff>
    </xdr:from>
    <xdr:to>
      <xdr:col>4</xdr:col>
      <xdr:colOff>573175</xdr:colOff>
      <xdr:row>151</xdr:row>
      <xdr:rowOff>100533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84666</xdr:colOff>
      <xdr:row>152</xdr:row>
      <xdr:rowOff>21167</xdr:rowOff>
    </xdr:from>
    <xdr:to>
      <xdr:col>14</xdr:col>
      <xdr:colOff>243110</xdr:colOff>
      <xdr:row>166</xdr:row>
      <xdr:rowOff>178145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571499</xdr:colOff>
      <xdr:row>166</xdr:row>
      <xdr:rowOff>169332</xdr:rowOff>
    </xdr:from>
    <xdr:to>
      <xdr:col>10</xdr:col>
      <xdr:colOff>80833</xdr:colOff>
      <xdr:row>181</xdr:row>
      <xdr:rowOff>142866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166</xdr:row>
      <xdr:rowOff>169333</xdr:rowOff>
    </xdr:from>
    <xdr:to>
      <xdr:col>4</xdr:col>
      <xdr:colOff>574722</xdr:colOff>
      <xdr:row>181</xdr:row>
      <xdr:rowOff>142867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98760</xdr:colOff>
      <xdr:row>182</xdr:row>
      <xdr:rowOff>42287</xdr:rowOff>
    </xdr:from>
    <xdr:to>
      <xdr:col>14</xdr:col>
      <xdr:colOff>257204</xdr:colOff>
      <xdr:row>197</xdr:row>
      <xdr:rowOff>15820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585594</xdr:colOff>
      <xdr:row>197</xdr:row>
      <xdr:rowOff>21121</xdr:rowOff>
    </xdr:from>
    <xdr:to>
      <xdr:col>10</xdr:col>
      <xdr:colOff>94928</xdr:colOff>
      <xdr:row>211</xdr:row>
      <xdr:rowOff>178099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21150</xdr:colOff>
      <xdr:row>197</xdr:row>
      <xdr:rowOff>28176</xdr:rowOff>
    </xdr:from>
    <xdr:to>
      <xdr:col>4</xdr:col>
      <xdr:colOff>595872</xdr:colOff>
      <xdr:row>212</xdr:row>
      <xdr:rowOff>1710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246944</xdr:colOff>
      <xdr:row>22</xdr:row>
      <xdr:rowOff>3</xdr:rowOff>
    </xdr:from>
    <xdr:to>
      <xdr:col>15</xdr:col>
      <xdr:colOff>948375</xdr:colOff>
      <xdr:row>36</xdr:row>
      <xdr:rowOff>154528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557376</xdr:colOff>
      <xdr:row>44</xdr:row>
      <xdr:rowOff>162268</xdr:rowOff>
    </xdr:from>
    <xdr:to>
      <xdr:col>12</xdr:col>
      <xdr:colOff>253977</xdr:colOff>
      <xdr:row>61</xdr:row>
      <xdr:rowOff>176381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557376" y="8233824"/>
          <a:ext cx="7126101" cy="3132668"/>
          <a:chOff x="141112" y="7972778"/>
          <a:chExt cx="7126101" cy="3132668"/>
        </a:xfrm>
      </xdr:grpSpPr>
      <xdr:graphicFrame macro="">
        <xdr:nvGraphicFramePr>
          <xdr:cNvPr id="33" name="Chart 1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GraphicFramePr>
            <a:graphicFrameLocks/>
          </xdr:cNvGraphicFramePr>
        </xdr:nvGraphicFramePr>
        <xdr:xfrm>
          <a:off x="141112" y="7972778"/>
          <a:ext cx="6371167" cy="31326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32" name="Chart 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GraphicFramePr>
            <a:graphicFrameLocks/>
          </xdr:cNvGraphicFramePr>
        </xdr:nvGraphicFramePr>
        <xdr:xfrm>
          <a:off x="395103" y="7972779"/>
          <a:ext cx="6872110" cy="31326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10</xdr:col>
      <xdr:colOff>84667</xdr:colOff>
      <xdr:row>76</xdr:row>
      <xdr:rowOff>56443</xdr:rowOff>
    </xdr:from>
    <xdr:to>
      <xdr:col>14</xdr:col>
      <xdr:colOff>243111</xdr:colOff>
      <xdr:row>91</xdr:row>
      <xdr:rowOff>19177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70555</xdr:colOff>
      <xdr:row>106</xdr:row>
      <xdr:rowOff>176389</xdr:rowOff>
    </xdr:from>
    <xdr:to>
      <xdr:col>14</xdr:col>
      <xdr:colOff>228999</xdr:colOff>
      <xdr:row>121</xdr:row>
      <xdr:rowOff>149922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70555</xdr:colOff>
      <xdr:row>136</xdr:row>
      <xdr:rowOff>127001</xdr:rowOff>
    </xdr:from>
    <xdr:to>
      <xdr:col>14</xdr:col>
      <xdr:colOff>228999</xdr:colOff>
      <xdr:row>151</xdr:row>
      <xdr:rowOff>100534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77611</xdr:colOff>
      <xdr:row>166</xdr:row>
      <xdr:rowOff>169334</xdr:rowOff>
    </xdr:from>
    <xdr:to>
      <xdr:col>14</xdr:col>
      <xdr:colOff>236055</xdr:colOff>
      <xdr:row>181</xdr:row>
      <xdr:rowOff>142868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105817</xdr:colOff>
      <xdr:row>197</xdr:row>
      <xdr:rowOff>21120</xdr:rowOff>
    </xdr:from>
    <xdr:to>
      <xdr:col>14</xdr:col>
      <xdr:colOff>264261</xdr:colOff>
      <xdr:row>211</xdr:row>
      <xdr:rowOff>178098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oneCellAnchor>
    <xdr:from>
      <xdr:col>1</xdr:col>
      <xdr:colOff>0</xdr:colOff>
      <xdr:row>124</xdr:row>
      <xdr:rowOff>14114</xdr:rowOff>
    </xdr:from>
    <xdr:ext cx="1675907" cy="498598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9" name="TextBox 38">
              <a:extLst>
                <a:ext uri="{FF2B5EF4-FFF2-40B4-BE49-F238E27FC236}">
                  <a16:creationId xmlns:a16="http://schemas.microsoft.com/office/drawing/2014/main" id="{E0816C61-040F-4FC1-BE4E-681F4DEA5544}"/>
                </a:ext>
              </a:extLst>
            </xdr:cNvPr>
            <xdr:cNvSpPr txBox="1"/>
          </xdr:nvSpPr>
          <xdr:spPr>
            <a:xfrm>
              <a:off x="606778" y="22761225"/>
              <a:ext cx="1675907" cy="4985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𝑣</m:t>
                    </m:r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[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𝑆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]</m:t>
                        </m:r>
                      </m:num>
                      <m:den>
                        <m:d>
                          <m:dPr>
                            <m:begChr m:val="["/>
                            <m:endChr m:val="]"/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𝑆</m:t>
                            </m:r>
                          </m:e>
                        </m:d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1+</m:t>
                            </m:r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𝐼</m:t>
                                    </m:r>
                                  </m:e>
                                </m:d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+</m:t>
                        </m:r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𝐾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𝑀</m:t>
                            </m:r>
                          </m:sub>
                        </m:sSub>
                      </m:den>
                    </m:f>
                    <m:sSub>
                      <m:sSub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𝑚𝑎𝑥</m:t>
                        </m:r>
                      </m:sub>
                    </m:sSub>
                  </m:oMath>
                </m:oMathPara>
              </a14:m>
              <a:endParaRPr lang="en-CA" sz="1100"/>
            </a:p>
          </xdr:txBody>
        </xdr:sp>
      </mc:Choice>
      <mc:Fallback>
        <xdr:sp macro="" textlink="">
          <xdr:nvSpPr>
            <xdr:cNvPr id="39" name="TextBox 38">
              <a:extLst>
                <a:ext uri="{FF2B5EF4-FFF2-40B4-BE49-F238E27FC236}">
                  <a16:creationId xmlns:a16="http://schemas.microsoft.com/office/drawing/2014/main" id="{E0816C61-040F-4FC1-BE4E-681F4DEA5544}"/>
                </a:ext>
              </a:extLst>
            </xdr:cNvPr>
            <xdr:cNvSpPr txBox="1"/>
          </xdr:nvSpPr>
          <xdr:spPr>
            <a:xfrm>
              <a:off x="606778" y="22761225"/>
              <a:ext cx="1675907" cy="4985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𝑣=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)+𝐾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𝑀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</a:t>
              </a:r>
              <a:endParaRPr lang="en-CA" sz="1100"/>
            </a:p>
          </xdr:txBody>
        </xdr:sp>
      </mc:Fallback>
    </mc:AlternateContent>
    <xdr:clientData/>
  </xdr:oneCellAnchor>
  <xdr:oneCellAnchor>
    <xdr:from>
      <xdr:col>1</xdr:col>
      <xdr:colOff>0</xdr:colOff>
      <xdr:row>153</xdr:row>
      <xdr:rowOff>162282</xdr:rowOff>
    </xdr:from>
    <xdr:ext cx="2298578" cy="498598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40" name="TextBox 39">
              <a:extLst>
                <a:ext uri="{FF2B5EF4-FFF2-40B4-BE49-F238E27FC236}">
                  <a16:creationId xmlns:a16="http://schemas.microsoft.com/office/drawing/2014/main" id="{ADB449DE-C80F-475B-9558-7D55CCD09662}"/>
                </a:ext>
              </a:extLst>
            </xdr:cNvPr>
            <xdr:cNvSpPr txBox="1"/>
          </xdr:nvSpPr>
          <xdr:spPr>
            <a:xfrm>
              <a:off x="606778" y="28229282"/>
              <a:ext cx="2298578" cy="4985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𝑣</m:t>
                    </m:r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[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𝑆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]</m:t>
                        </m:r>
                      </m:num>
                      <m:den>
                        <m:d>
                          <m:dPr>
                            <m:begChr m:val="["/>
                            <m:endChr m:val="]"/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𝑆</m:t>
                            </m:r>
                          </m:e>
                        </m:d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1+</m:t>
                            </m:r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𝐼</m:t>
                                    </m:r>
                                  </m:e>
                                </m:d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𝛼</m:t>
                                    </m:r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+</m:t>
                        </m:r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𝐾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𝑀</m:t>
                            </m:r>
                          </m:sub>
                        </m:sSub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1+</m:t>
                            </m:r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𝐼</m:t>
                                    </m:r>
                                  </m:e>
                                </m:d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</m:den>
                    </m:f>
                    <m:sSub>
                      <m:sSub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𝑚𝑎𝑥</m:t>
                        </m:r>
                      </m:sub>
                    </m:sSub>
                  </m:oMath>
                </m:oMathPara>
              </a14:m>
              <a:endParaRPr lang="en-CA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>
        <xdr:sp macro="" textlink="">
          <xdr:nvSpPr>
            <xdr:cNvPr id="40" name="TextBox 39">
              <a:extLst>
                <a:ext uri="{FF2B5EF4-FFF2-40B4-BE49-F238E27FC236}">
                  <a16:creationId xmlns:a16="http://schemas.microsoft.com/office/drawing/2014/main" id="{ADB449DE-C80F-475B-9558-7D55CCD09662}"/>
                </a:ext>
              </a:extLst>
            </xdr:cNvPr>
            <xdr:cNvSpPr txBox="1"/>
          </xdr:nvSpPr>
          <xdr:spPr>
            <a:xfrm>
              <a:off x="606778" y="28229282"/>
              <a:ext cx="2298578" cy="4985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𝑣=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/〖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𝛼𝐾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)+𝐾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𝑀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)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</a:t>
              </a:r>
              <a:endParaRPr lang="en-CA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1</xdr:col>
      <xdr:colOff>0</xdr:colOff>
      <xdr:row>94</xdr:row>
      <xdr:rowOff>56448</xdr:rowOff>
    </xdr:from>
    <xdr:ext cx="1675907" cy="498598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41" name="TextBox 40">
              <a:extLst>
                <a:ext uri="{FF2B5EF4-FFF2-40B4-BE49-F238E27FC236}">
                  <a16:creationId xmlns:a16="http://schemas.microsoft.com/office/drawing/2014/main" id="{71904E7F-096E-4CCD-956E-4B9904C0D28B}"/>
                </a:ext>
              </a:extLst>
            </xdr:cNvPr>
            <xdr:cNvSpPr txBox="1"/>
          </xdr:nvSpPr>
          <xdr:spPr>
            <a:xfrm>
              <a:off x="606778" y="17300226"/>
              <a:ext cx="1675907" cy="4985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𝑣</m:t>
                    </m:r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[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𝑆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]</m:t>
                        </m:r>
                      </m:num>
                      <m:den>
                        <m:d>
                          <m:dPr>
                            <m:begChr m:val="["/>
                            <m:endChr m:val="]"/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𝑆</m:t>
                            </m:r>
                          </m:e>
                        </m:d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+</m:t>
                        </m:r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𝐾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𝑀</m:t>
                            </m:r>
                          </m:sub>
                        </m:sSub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1+</m:t>
                            </m:r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𝐼</m:t>
                                    </m:r>
                                  </m:e>
                                </m:d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</m:den>
                    </m:f>
                    <m:sSub>
                      <m:sSub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𝑚𝑎𝑥</m:t>
                        </m:r>
                      </m:sub>
                    </m:sSub>
                  </m:oMath>
                </m:oMathPara>
              </a14:m>
              <a:endParaRPr lang="en-CA" sz="1100"/>
            </a:p>
          </xdr:txBody>
        </xdr:sp>
      </mc:Choice>
      <mc:Fallback>
        <xdr:sp macro="" textlink="">
          <xdr:nvSpPr>
            <xdr:cNvPr id="41" name="TextBox 40">
              <a:extLst>
                <a:ext uri="{FF2B5EF4-FFF2-40B4-BE49-F238E27FC236}">
                  <a16:creationId xmlns:a16="http://schemas.microsoft.com/office/drawing/2014/main" id="{71904E7F-096E-4CCD-956E-4B9904C0D28B}"/>
                </a:ext>
              </a:extLst>
            </xdr:cNvPr>
            <xdr:cNvSpPr txBox="1"/>
          </xdr:nvSpPr>
          <xdr:spPr>
            <a:xfrm>
              <a:off x="606778" y="17300226"/>
              <a:ext cx="1675907" cy="4985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𝑣=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𝑆]+𝐾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𝑀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)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</a:t>
              </a:r>
              <a:endParaRPr lang="en-CA" sz="1100"/>
            </a:p>
          </xdr:txBody>
        </xdr:sp>
      </mc:Fallback>
    </mc:AlternateContent>
    <xdr:clientData/>
  </xdr:oneCellAnchor>
  <xdr:oneCellAnchor>
    <xdr:from>
      <xdr:col>1</xdr:col>
      <xdr:colOff>0</xdr:colOff>
      <xdr:row>64</xdr:row>
      <xdr:rowOff>56448</xdr:rowOff>
    </xdr:from>
    <xdr:ext cx="1792991" cy="498598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42" name="TextBox 41">
              <a:extLst>
                <a:ext uri="{FF2B5EF4-FFF2-40B4-BE49-F238E27FC236}">
                  <a16:creationId xmlns:a16="http://schemas.microsoft.com/office/drawing/2014/main" id="{9D497C3F-A735-40BA-BB75-98FD79292BE2}"/>
                </a:ext>
              </a:extLst>
            </xdr:cNvPr>
            <xdr:cNvSpPr txBox="1"/>
          </xdr:nvSpPr>
          <xdr:spPr>
            <a:xfrm>
              <a:off x="606778" y="11796892"/>
              <a:ext cx="1792991" cy="4985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𝑣</m:t>
                    </m:r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[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𝑆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]</m:t>
                        </m:r>
                      </m:num>
                      <m:den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d>
                              <m:dPr>
                                <m:begChr m:val="["/>
                                <m:endChr m:val="]"/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𝑆</m:t>
                                </m:r>
                              </m:e>
                            </m:d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+</m:t>
                            </m:r>
                            <m:sSub>
                              <m:sSub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𝐾</m:t>
                                </m:r>
                              </m:e>
                              <m:sub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𝑀</m:t>
                                </m:r>
                              </m:sub>
                            </m:sSub>
                          </m:e>
                        </m:d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1+</m:t>
                            </m:r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𝐼</m:t>
                                    </m:r>
                                  </m:e>
                                </m:d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</m:den>
                    </m:f>
                    <m:sSub>
                      <m:sSub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𝑚𝑎𝑥</m:t>
                        </m:r>
                      </m:sub>
                    </m:sSub>
                  </m:oMath>
                </m:oMathPara>
              </a14:m>
              <a:endParaRPr lang="en-CA" sz="1100"/>
            </a:p>
          </xdr:txBody>
        </xdr:sp>
      </mc:Choice>
      <mc:Fallback>
        <xdr:sp macro="" textlink="">
          <xdr:nvSpPr>
            <xdr:cNvPr id="42" name="TextBox 41">
              <a:extLst>
                <a:ext uri="{FF2B5EF4-FFF2-40B4-BE49-F238E27FC236}">
                  <a16:creationId xmlns:a16="http://schemas.microsoft.com/office/drawing/2014/main" id="{9D497C3F-A735-40BA-BB75-98FD79292BE2}"/>
                </a:ext>
              </a:extLst>
            </xdr:cNvPr>
            <xdr:cNvSpPr txBox="1"/>
          </xdr:nvSpPr>
          <xdr:spPr>
            <a:xfrm>
              <a:off x="606778" y="11796892"/>
              <a:ext cx="1792991" cy="4985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𝑣=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𝑆]+𝐾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𝑀 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)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</a:t>
              </a:r>
              <a:endParaRPr lang="en-CA" sz="1100"/>
            </a:p>
          </xdr:txBody>
        </xdr:sp>
      </mc:Fallback>
    </mc:AlternateContent>
    <xdr:clientData/>
  </xdr:oneCellAnchor>
  <xdr:oneCellAnchor>
    <xdr:from>
      <xdr:col>1</xdr:col>
      <xdr:colOff>0</xdr:colOff>
      <xdr:row>183</xdr:row>
      <xdr:rowOff>169337</xdr:rowOff>
    </xdr:from>
    <xdr:ext cx="4329454" cy="503921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43" name="TextBox 42">
              <a:extLst>
                <a:ext uri="{FF2B5EF4-FFF2-40B4-BE49-F238E27FC236}">
                  <a16:creationId xmlns:a16="http://schemas.microsoft.com/office/drawing/2014/main" id="{F7B98750-3E2D-4E95-8C76-48BD24C1B0B4}"/>
                </a:ext>
              </a:extLst>
            </xdr:cNvPr>
            <xdr:cNvSpPr txBox="1"/>
          </xdr:nvSpPr>
          <xdr:spPr>
            <a:xfrm>
              <a:off x="606778" y="33739670"/>
              <a:ext cx="4329454" cy="5039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𝑣</m:t>
                    </m:r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[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𝑆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]</m:t>
                        </m:r>
                      </m:num>
                      <m:den>
                        <m:d>
                          <m:dPr>
                            <m:begChr m:val="["/>
                            <m:endChr m:val="]"/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𝑆</m:t>
                            </m:r>
                          </m:e>
                        </m:d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+</m:t>
                        </m:r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𝐾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𝑀</m:t>
                            </m:r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1</m:t>
                            </m:r>
                          </m:sub>
                        </m:s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−</m:t>
                        </m:r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𝐾</m:t>
                                </m:r>
                              </m:e>
                              <m:sub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𝑀</m:t>
                                </m:r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𝐾</m:t>
                                </m:r>
                              </m:e>
                              <m:sub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𝑀</m:t>
                                </m:r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b>
                            </m:sSub>
                          </m:e>
                        </m:d>
                        <m:f>
                          <m:f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[</m:t>
                            </m:r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𝑋</m:t>
                            </m:r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]</m:t>
                            </m:r>
                          </m:num>
                          <m:den>
                            <m:d>
                              <m:dPr>
                                <m:begChr m:val="["/>
                                <m:endChr m:val="]"/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𝑋</m:t>
                                </m:r>
                              </m:e>
                            </m:d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+</m:t>
                            </m:r>
                            <m:sSub>
                              <m:sSub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𝑘</m:t>
                                </m:r>
                              </m:e>
                              <m:sub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𝑥</m:t>
                                </m:r>
                              </m:sub>
                            </m:sSub>
                          </m:den>
                        </m:f>
                      </m:den>
                    </m:f>
                    <m:sSub>
                      <m:sSub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𝑚𝑎𝑥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−</m:t>
                    </m:r>
                    <m:d>
                      <m:d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𝑉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𝑚𝑎𝑥</m:t>
                            </m:r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1</m:t>
                            </m:r>
                          </m:sub>
                        </m:s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−</m:t>
                        </m:r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𝑉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𝑚𝑎𝑥</m:t>
                            </m:r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2</m:t>
                            </m:r>
                          </m:sub>
                        </m:sSub>
                      </m:e>
                    </m:d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[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𝑋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]</m:t>
                        </m:r>
                      </m:num>
                      <m:den>
                        <m:d>
                          <m:dPr>
                            <m:begChr m:val="["/>
                            <m:endChr m:val="]"/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𝑋</m:t>
                            </m:r>
                          </m:e>
                        </m:d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+</m:t>
                        </m:r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𝑘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𝑥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n-CA" sz="1100"/>
            </a:p>
          </xdr:txBody>
        </xdr:sp>
      </mc:Choice>
      <mc:Fallback>
        <xdr:sp macro="" textlink="">
          <xdr:nvSpPr>
            <xdr:cNvPr id="43" name="TextBox 42">
              <a:extLst>
                <a:ext uri="{FF2B5EF4-FFF2-40B4-BE49-F238E27FC236}">
                  <a16:creationId xmlns:a16="http://schemas.microsoft.com/office/drawing/2014/main" id="{F7B98750-3E2D-4E95-8C76-48BD24C1B0B4}"/>
                </a:ext>
              </a:extLst>
            </xdr:cNvPr>
            <xdr:cNvSpPr txBox="1"/>
          </xdr:nvSpPr>
          <xdr:spPr>
            <a:xfrm>
              <a:off x="606778" y="33739670"/>
              <a:ext cx="4329454" cy="5039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𝑣=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𝑆]+𝐾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𝑀1−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𝑀1−𝐾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𝑀2 )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[𝑋]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𝑋]+𝑘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𝑥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))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𝑚𝑎𝑥1−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𝑚𝑎𝑥1−𝑉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𝑚𝑎𝑥2 )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[𝑋]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𝑋]+𝑘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𝑥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en-CA" sz="1100"/>
            </a:p>
          </xdr:txBody>
        </xdr:sp>
      </mc:Fallback>
    </mc:AlternateContent>
    <xdr:clientData/>
  </xdr:oneCellAnchor>
  <xdr:oneCellAnchor>
    <xdr:from>
      <xdr:col>13</xdr:col>
      <xdr:colOff>0</xdr:colOff>
      <xdr:row>44</xdr:row>
      <xdr:rowOff>0</xdr:rowOff>
    </xdr:from>
    <xdr:ext cx="1892248" cy="380361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44" name="TextBox 43">
              <a:extLst>
                <a:ext uri="{FF2B5EF4-FFF2-40B4-BE49-F238E27FC236}">
                  <a16:creationId xmlns:a16="http://schemas.microsoft.com/office/drawing/2014/main" id="{D7601462-2731-40ED-BA82-7B4C4BB7B31B}"/>
                </a:ext>
              </a:extLst>
            </xdr:cNvPr>
            <xdr:cNvSpPr txBox="1"/>
          </xdr:nvSpPr>
          <xdr:spPr>
            <a:xfrm>
              <a:off x="8036278" y="8071556"/>
              <a:ext cx="1892248" cy="38036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CA" sz="1100" b="0" i="1">
                        <a:latin typeface="Cambria Math" panose="02040503050406030204" pitchFamily="18" charset="0"/>
                      </a:rPr>
                      <m:t>𝐵𝐼𝐶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𝑛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𝑙𝑜𝑔</m:t>
                    </m:r>
                    <m:d>
                      <m:dPr>
                        <m:ctrlPr>
                          <a:rPr lang="en-CA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1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en-CA" sz="1100" b="0" i="1">
                                <a:latin typeface="Cambria Math" panose="02040503050406030204" pitchFamily="18" charset="0"/>
                              </a:rPr>
                              <m:t>𝑅𝑆𝑆</m:t>
                            </m:r>
                          </m:num>
                          <m:den>
                            <m:r>
                              <a:rPr lang="en-CA" sz="1100" b="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</m:den>
                        </m:f>
                      </m:e>
                    </m:d>
                    <m:r>
                      <a:rPr lang="en-CA" sz="1100" b="0" i="1">
                        <a:latin typeface="Cambria Math" panose="02040503050406030204" pitchFamily="18" charset="0"/>
                      </a:rPr>
                      <m:t>+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𝑘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𝑙𝑜𝑔</m:t>
                    </m:r>
                    <m:d>
                      <m:dPr>
                        <m:ctrlPr>
                          <a:rPr lang="en-CA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n-CA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</m:d>
                  </m:oMath>
                </m:oMathPara>
              </a14:m>
              <a:endParaRPr lang="en-CA" sz="1100"/>
            </a:p>
          </xdr:txBody>
        </xdr:sp>
      </mc:Choice>
      <mc:Fallback>
        <xdr:sp macro="" textlink="">
          <xdr:nvSpPr>
            <xdr:cNvPr id="44" name="TextBox 43">
              <a:extLst>
                <a:ext uri="{FF2B5EF4-FFF2-40B4-BE49-F238E27FC236}">
                  <a16:creationId xmlns:a16="http://schemas.microsoft.com/office/drawing/2014/main" id="{D7601462-2731-40ED-BA82-7B4C4BB7B31B}"/>
                </a:ext>
              </a:extLst>
            </xdr:cNvPr>
            <xdr:cNvSpPr txBox="1"/>
          </xdr:nvSpPr>
          <xdr:spPr>
            <a:xfrm>
              <a:off x="8036278" y="8071556"/>
              <a:ext cx="1892248" cy="38036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CA" sz="1100" b="0" i="0">
                  <a:latin typeface="Cambria Math" panose="02040503050406030204" pitchFamily="18" charset="0"/>
                </a:rPr>
                <a:t>𝐵𝐼𝐶=𝑛 𝑙𝑜𝑔(𝑅𝑆𝑆/𝑛)+𝑘 𝑙𝑜𝑔(𝑛)</a:t>
              </a:r>
              <a:endParaRPr lang="en-CA" sz="1100"/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50800</xdr:colOff>
      <xdr:row>62</xdr:row>
      <xdr:rowOff>127000</xdr:rowOff>
    </xdr:from>
    <xdr:to>
      <xdr:col>19</xdr:col>
      <xdr:colOff>50800</xdr:colOff>
      <xdr:row>92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412750</xdr:colOff>
      <xdr:row>64</xdr:row>
      <xdr:rowOff>50800</xdr:rowOff>
    </xdr:from>
    <xdr:to>
      <xdr:col>15</xdr:col>
      <xdr:colOff>425450</xdr:colOff>
      <xdr:row>101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158750</xdr:colOff>
      <xdr:row>15</xdr:row>
      <xdr:rowOff>39687</xdr:rowOff>
    </xdr:from>
    <xdr:to>
      <xdr:col>22</xdr:col>
      <xdr:colOff>465138</xdr:colOff>
      <xdr:row>31</xdr:row>
      <xdr:rowOff>22225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182563</xdr:colOff>
      <xdr:row>18</xdr:row>
      <xdr:rowOff>108744</xdr:rowOff>
    </xdr:from>
    <xdr:to>
      <xdr:col>37</xdr:col>
      <xdr:colOff>476250</xdr:colOff>
      <xdr:row>33</xdr:row>
      <xdr:rowOff>113507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150812</xdr:colOff>
      <xdr:row>34</xdr:row>
      <xdr:rowOff>47624</xdr:rowOff>
    </xdr:from>
    <xdr:to>
      <xdr:col>37</xdr:col>
      <xdr:colOff>444499</xdr:colOff>
      <xdr:row>49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571500</xdr:colOff>
      <xdr:row>4</xdr:row>
      <xdr:rowOff>126999</xdr:rowOff>
    </xdr:from>
    <xdr:to>
      <xdr:col>22</xdr:col>
      <xdr:colOff>41374</xdr:colOff>
      <xdr:row>7</xdr:row>
      <xdr:rowOff>122266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0" y="881062"/>
          <a:ext cx="1914624" cy="542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292100</xdr:colOff>
      <xdr:row>67</xdr:row>
      <xdr:rowOff>44450</xdr:rowOff>
    </xdr:from>
    <xdr:to>
      <xdr:col>55</xdr:col>
      <xdr:colOff>585787</xdr:colOff>
      <xdr:row>82</xdr:row>
      <xdr:rowOff>49213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158750</xdr:colOff>
      <xdr:row>15</xdr:row>
      <xdr:rowOff>39687</xdr:rowOff>
    </xdr:from>
    <xdr:to>
      <xdr:col>22</xdr:col>
      <xdr:colOff>465138</xdr:colOff>
      <xdr:row>31</xdr:row>
      <xdr:rowOff>22225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182563</xdr:colOff>
      <xdr:row>18</xdr:row>
      <xdr:rowOff>108744</xdr:rowOff>
    </xdr:from>
    <xdr:to>
      <xdr:col>37</xdr:col>
      <xdr:colOff>476250</xdr:colOff>
      <xdr:row>33</xdr:row>
      <xdr:rowOff>113507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150812</xdr:colOff>
      <xdr:row>34</xdr:row>
      <xdr:rowOff>47624</xdr:rowOff>
    </xdr:from>
    <xdr:to>
      <xdr:col>37</xdr:col>
      <xdr:colOff>444499</xdr:colOff>
      <xdr:row>49</xdr:row>
      <xdr:rowOff>52387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7937</xdr:colOff>
      <xdr:row>4</xdr:row>
      <xdr:rowOff>103187</xdr:rowOff>
    </xdr:from>
    <xdr:to>
      <xdr:col>21</xdr:col>
      <xdr:colOff>576354</xdr:colOff>
      <xdr:row>7</xdr:row>
      <xdr:rowOff>98454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857250"/>
          <a:ext cx="1790792" cy="542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292100</xdr:colOff>
      <xdr:row>67</xdr:row>
      <xdr:rowOff>44450</xdr:rowOff>
    </xdr:from>
    <xdr:to>
      <xdr:col>55</xdr:col>
      <xdr:colOff>585787</xdr:colOff>
      <xdr:row>82</xdr:row>
      <xdr:rowOff>49213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158750</xdr:colOff>
      <xdr:row>15</xdr:row>
      <xdr:rowOff>39687</xdr:rowOff>
    </xdr:from>
    <xdr:to>
      <xdr:col>22</xdr:col>
      <xdr:colOff>465138</xdr:colOff>
      <xdr:row>31</xdr:row>
      <xdr:rowOff>22225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182563</xdr:colOff>
      <xdr:row>18</xdr:row>
      <xdr:rowOff>108744</xdr:rowOff>
    </xdr:from>
    <xdr:to>
      <xdr:col>37</xdr:col>
      <xdr:colOff>476250</xdr:colOff>
      <xdr:row>33</xdr:row>
      <xdr:rowOff>113507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150812</xdr:colOff>
      <xdr:row>34</xdr:row>
      <xdr:rowOff>47624</xdr:rowOff>
    </xdr:from>
    <xdr:to>
      <xdr:col>37</xdr:col>
      <xdr:colOff>444499</xdr:colOff>
      <xdr:row>49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-1</xdr:colOff>
      <xdr:row>4</xdr:row>
      <xdr:rowOff>39690</xdr:rowOff>
    </xdr:from>
    <xdr:to>
      <xdr:col>21</xdr:col>
      <xdr:colOff>568416</xdr:colOff>
      <xdr:row>7</xdr:row>
      <xdr:rowOff>34957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5437" y="793753"/>
          <a:ext cx="1790792" cy="542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292100</xdr:colOff>
      <xdr:row>67</xdr:row>
      <xdr:rowOff>44450</xdr:rowOff>
    </xdr:from>
    <xdr:to>
      <xdr:col>55</xdr:col>
      <xdr:colOff>585787</xdr:colOff>
      <xdr:row>82</xdr:row>
      <xdr:rowOff>49213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158750</xdr:colOff>
      <xdr:row>15</xdr:row>
      <xdr:rowOff>39687</xdr:rowOff>
    </xdr:from>
    <xdr:to>
      <xdr:col>22</xdr:col>
      <xdr:colOff>465138</xdr:colOff>
      <xdr:row>31</xdr:row>
      <xdr:rowOff>22225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182563</xdr:colOff>
      <xdr:row>18</xdr:row>
      <xdr:rowOff>108744</xdr:rowOff>
    </xdr:from>
    <xdr:to>
      <xdr:col>37</xdr:col>
      <xdr:colOff>476250</xdr:colOff>
      <xdr:row>33</xdr:row>
      <xdr:rowOff>113507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150812</xdr:colOff>
      <xdr:row>34</xdr:row>
      <xdr:rowOff>47624</xdr:rowOff>
    </xdr:from>
    <xdr:to>
      <xdr:col>37</xdr:col>
      <xdr:colOff>444499</xdr:colOff>
      <xdr:row>49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603249</xdr:colOff>
      <xdr:row>4</xdr:row>
      <xdr:rowOff>79375</xdr:rowOff>
    </xdr:from>
    <xdr:to>
      <xdr:col>22</xdr:col>
      <xdr:colOff>14415</xdr:colOff>
      <xdr:row>7</xdr:row>
      <xdr:rowOff>74642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6312" y="833438"/>
          <a:ext cx="2467103" cy="542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292100</xdr:colOff>
      <xdr:row>67</xdr:row>
      <xdr:rowOff>44450</xdr:rowOff>
    </xdr:from>
    <xdr:to>
      <xdr:col>55</xdr:col>
      <xdr:colOff>585787</xdr:colOff>
      <xdr:row>82</xdr:row>
      <xdr:rowOff>49213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206375</xdr:colOff>
      <xdr:row>17</xdr:row>
      <xdr:rowOff>142875</xdr:rowOff>
    </xdr:from>
    <xdr:to>
      <xdr:col>22</xdr:col>
      <xdr:colOff>512763</xdr:colOff>
      <xdr:row>33</xdr:row>
      <xdr:rowOff>125413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182563</xdr:colOff>
      <xdr:row>18</xdr:row>
      <xdr:rowOff>108744</xdr:rowOff>
    </xdr:from>
    <xdr:to>
      <xdr:col>37</xdr:col>
      <xdr:colOff>476250</xdr:colOff>
      <xdr:row>33</xdr:row>
      <xdr:rowOff>113507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150812</xdr:colOff>
      <xdr:row>34</xdr:row>
      <xdr:rowOff>47624</xdr:rowOff>
    </xdr:from>
    <xdr:to>
      <xdr:col>37</xdr:col>
      <xdr:colOff>444499</xdr:colOff>
      <xdr:row>49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127001</xdr:colOff>
      <xdr:row>5</xdr:row>
      <xdr:rowOff>63501</xdr:rowOff>
    </xdr:from>
    <xdr:to>
      <xdr:col>22</xdr:col>
      <xdr:colOff>590552</xdr:colOff>
      <xdr:row>8</xdr:row>
      <xdr:rowOff>58738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7689" y="1000126"/>
          <a:ext cx="4741863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292100</xdr:colOff>
      <xdr:row>67</xdr:row>
      <xdr:rowOff>44450</xdr:rowOff>
    </xdr:from>
    <xdr:to>
      <xdr:col>55</xdr:col>
      <xdr:colOff>585787</xdr:colOff>
      <xdr:row>82</xdr:row>
      <xdr:rowOff>49213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FA220"/>
  <sheetViews>
    <sheetView tabSelected="1" topLeftCell="A35" zoomScale="90" zoomScaleNormal="90" workbookViewId="0">
      <selection activeCell="P43" sqref="P43"/>
    </sheetView>
  </sheetViews>
  <sheetFormatPr defaultRowHeight="14.5"/>
  <cols>
    <col min="3" max="3" width="10.81640625" customWidth="1"/>
    <col min="8" max="8" width="8.6328125" customWidth="1"/>
    <col min="10" max="10" width="8.7265625" bestFit="1" customWidth="1"/>
    <col min="14" max="14" width="16.7265625" customWidth="1"/>
    <col min="15" max="15" width="12" bestFit="1" customWidth="1"/>
    <col min="16" max="16" width="13.90625" bestFit="1" customWidth="1"/>
    <col min="17" max="17" width="21" bestFit="1" customWidth="1"/>
    <col min="18" max="18" width="16.453125" bestFit="1" customWidth="1"/>
    <col min="19" max="19" width="16.54296875" bestFit="1" customWidth="1"/>
  </cols>
  <sheetData>
    <row r="3" spans="1:157"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</row>
    <row r="4" spans="1:157">
      <c r="C4" s="2" t="s">
        <v>0</v>
      </c>
      <c r="D4" s="2" t="s">
        <v>1</v>
      </c>
      <c r="E4" s="2" t="s">
        <v>2</v>
      </c>
      <c r="F4" s="2" t="s">
        <v>3</v>
      </c>
      <c r="G4" s="2" t="s">
        <v>4</v>
      </c>
      <c r="H4" s="2" t="s">
        <v>5</v>
      </c>
      <c r="I4" s="2" t="s">
        <v>6</v>
      </c>
      <c r="J4" s="2" t="s">
        <v>7</v>
      </c>
      <c r="K4" s="2" t="s">
        <v>8</v>
      </c>
      <c r="L4" s="2" t="s">
        <v>9</v>
      </c>
      <c r="M4" s="2" t="s">
        <v>10</v>
      </c>
      <c r="N4" s="2" t="s">
        <v>11</v>
      </c>
      <c r="O4" s="2" t="s">
        <v>12</v>
      </c>
      <c r="P4" s="2" t="s">
        <v>13</v>
      </c>
      <c r="Q4" s="2" t="s">
        <v>14</v>
      </c>
      <c r="R4" s="2" t="s">
        <v>15</v>
      </c>
      <c r="T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</row>
    <row r="5" spans="1:157">
      <c r="C5" s="2">
        <v>0</v>
      </c>
      <c r="D5" s="2">
        <v>4.3980465111040035E-2</v>
      </c>
      <c r="E5" s="2">
        <v>5.4975581388800036E-2</v>
      </c>
      <c r="F5" s="2">
        <v>6.871947673600004E-2</v>
      </c>
      <c r="G5" s="2">
        <v>8.589934592000005E-2</v>
      </c>
      <c r="H5" s="2">
        <v>0.10737418240000006</v>
      </c>
      <c r="I5" s="2">
        <v>0.13421772800000006</v>
      </c>
      <c r="J5" s="2">
        <v>0.16777216000000009</v>
      </c>
      <c r="K5" s="2">
        <v>0.2097152000000001</v>
      </c>
      <c r="L5" s="2">
        <v>0.2621440000000001</v>
      </c>
      <c r="M5" s="2">
        <v>0.32768000000000014</v>
      </c>
      <c r="N5" s="2">
        <v>0.40960000000000013</v>
      </c>
      <c r="O5" s="2">
        <v>0.51200000000000012</v>
      </c>
      <c r="P5" s="2">
        <v>0.64000000000000012</v>
      </c>
      <c r="Q5" s="2">
        <v>0.8</v>
      </c>
      <c r="R5" s="2">
        <v>1</v>
      </c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</row>
    <row r="6" spans="1:157">
      <c r="A6" s="1" t="s">
        <v>16</v>
      </c>
      <c r="B6" s="1">
        <v>1</v>
      </c>
      <c r="C6">
        <v>13.636363636363631</v>
      </c>
      <c r="D6">
        <v>13.229483335473507</v>
      </c>
      <c r="E6">
        <v>13.131529059732367</v>
      </c>
      <c r="F6">
        <v>13.011107350435086</v>
      </c>
      <c r="G6">
        <v>12.863650909596135</v>
      </c>
      <c r="H6">
        <v>12.683964790899816</v>
      </c>
      <c r="I6">
        <v>12.466295229202256</v>
      </c>
      <c r="J6">
        <v>12.204493536800637</v>
      </c>
      <c r="K6">
        <v>11.892309103434544</v>
      </c>
      <c r="L6">
        <v>11.52384194252971</v>
      </c>
      <c r="M6">
        <v>11.094169587183101</v>
      </c>
      <c r="N6">
        <v>10.60013046314416</v>
      </c>
      <c r="O6">
        <v>10.041194644696187</v>
      </c>
      <c r="P6">
        <v>9.4202898550724612</v>
      </c>
      <c r="Q6">
        <v>8.7443946188340789</v>
      </c>
      <c r="R6">
        <v>8.0246913580246897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</row>
    <row r="7" spans="1:157">
      <c r="A7" s="1" t="s">
        <v>17</v>
      </c>
      <c r="B7" s="1">
        <v>0.8</v>
      </c>
      <c r="C7">
        <v>13.33333333333333</v>
      </c>
      <c r="D7">
        <v>12.850289150718007</v>
      </c>
      <c r="E7">
        <v>12.734947730397778</v>
      </c>
      <c r="F7">
        <v>12.593650372807305</v>
      </c>
      <c r="G7">
        <v>12.421377597399996</v>
      </c>
      <c r="H7">
        <v>12.212553075630407</v>
      </c>
      <c r="I7">
        <v>11.961193031720541</v>
      </c>
      <c r="J7">
        <v>11.661178537307874</v>
      </c>
      <c r="K7">
        <v>11.306681262915706</v>
      </c>
      <c r="L7">
        <v>10.892759387324176</v>
      </c>
      <c r="M7">
        <v>10.416110250520802</v>
      </c>
      <c r="N7">
        <v>9.8759179539123814</v>
      </c>
      <c r="O7">
        <v>9.2746730083234237</v>
      </c>
      <c r="P7">
        <v>8.6187845303867388</v>
      </c>
      <c r="Q7">
        <v>7.9187817258883229</v>
      </c>
      <c r="R7">
        <v>7.1889400921658977</v>
      </c>
      <c r="S7" s="3"/>
      <c r="T7" s="3"/>
      <c r="U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</row>
    <row r="8" spans="1:157">
      <c r="A8" s="1" t="s">
        <v>18</v>
      </c>
      <c r="B8" s="1">
        <v>0.64000000000000012</v>
      </c>
      <c r="C8">
        <v>12.97297297297297</v>
      </c>
      <c r="D8">
        <v>12.405807501065595</v>
      </c>
      <c r="E8">
        <v>12.271681079064933</v>
      </c>
      <c r="F8">
        <v>12.108047127935007</v>
      </c>
      <c r="G8">
        <v>11.909540786136496</v>
      </c>
      <c r="H8">
        <v>11.670377128416446</v>
      </c>
      <c r="I8">
        <v>11.38459968419704</v>
      </c>
      <c r="J8">
        <v>11.046475069805222</v>
      </c>
      <c r="K8">
        <v>10.651052405908873</v>
      </c>
      <c r="L8">
        <v>10.194879033839154</v>
      </c>
      <c r="M8">
        <v>9.6768190558898297</v>
      </c>
      <c r="N8">
        <v>9.0988626421697276</v>
      </c>
      <c r="O8">
        <v>8.4667571234735401</v>
      </c>
      <c r="P8">
        <v>7.7902621722846428</v>
      </c>
      <c r="Q8">
        <v>7.0828603859250832</v>
      </c>
      <c r="R8">
        <v>6.3608562691131487</v>
      </c>
      <c r="S8" s="3"/>
      <c r="T8" s="3"/>
      <c r="U8" s="3"/>
      <c r="X8" s="7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</row>
    <row r="9" spans="1:157">
      <c r="A9" s="1" t="s">
        <v>19</v>
      </c>
      <c r="B9" s="1">
        <v>0.51200000000000012</v>
      </c>
      <c r="C9">
        <v>12.549019607843135</v>
      </c>
      <c r="D9">
        <v>11.891653528026701</v>
      </c>
      <c r="E9">
        <v>11.737933957260276</v>
      </c>
      <c r="F9">
        <v>11.551284297911911</v>
      </c>
      <c r="G9">
        <v>11.326157014421755</v>
      </c>
      <c r="H9">
        <v>11.056794529234148</v>
      </c>
      <c r="I9">
        <v>10.737588345917187</v>
      </c>
      <c r="J9">
        <v>10.363596141287701</v>
      </c>
      <c r="K9">
        <v>9.9312136134020434</v>
      </c>
      <c r="L9">
        <v>9.4389568742531242</v>
      </c>
      <c r="M9">
        <v>8.888255822234882</v>
      </c>
      <c r="N9">
        <v>8.2841022236973085</v>
      </c>
      <c r="O9">
        <v>7.6353624961761986</v>
      </c>
      <c r="P9">
        <v>6.9545834494288092</v>
      </c>
      <c r="Q9">
        <v>6.257207320130358</v>
      </c>
      <c r="R9">
        <v>5.5602584094453107</v>
      </c>
      <c r="S9" s="3"/>
      <c r="T9" s="3"/>
      <c r="U9" s="3"/>
      <c r="X9" s="7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</row>
    <row r="10" spans="1:157">
      <c r="A10" s="1" t="s">
        <v>20</v>
      </c>
      <c r="B10" s="1">
        <v>0.40960000000000013</v>
      </c>
      <c r="C10">
        <v>12.056514913657766</v>
      </c>
      <c r="D10">
        <v>11.305940522438981</v>
      </c>
      <c r="E10">
        <v>11.132675258500237</v>
      </c>
      <c r="F10">
        <v>10.923421383798091</v>
      </c>
      <c r="G10">
        <v>10.672662258177567</v>
      </c>
      <c r="H10">
        <v>10.374951753980362</v>
      </c>
      <c r="I10">
        <v>10.025383177696218</v>
      </c>
      <c r="J10">
        <v>9.6202098408271493</v>
      </c>
      <c r="K10">
        <v>9.1575830731469257</v>
      </c>
      <c r="L10">
        <v>8.6383221720396577</v>
      </c>
      <c r="M10">
        <v>8.0665750989739013</v>
      </c>
      <c r="N10">
        <v>7.4501902843071397</v>
      </c>
      <c r="O10">
        <v>6.8006266603092422</v>
      </c>
      <c r="P10">
        <v>6.1323014556845381</v>
      </c>
      <c r="Q10">
        <v>5.4614080192549626</v>
      </c>
      <c r="R10">
        <v>4.8043886242240506</v>
      </c>
      <c r="S10" s="3"/>
      <c r="T10" s="3"/>
      <c r="U10" s="3"/>
      <c r="X10" s="7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</row>
    <row r="11" spans="1:157">
      <c r="A11" s="1" t="s">
        <v>21</v>
      </c>
      <c r="B11" s="1">
        <v>0.32768000000000014</v>
      </c>
      <c r="C11">
        <v>11.492704826038159</v>
      </c>
      <c r="D11">
        <v>10.650230757945636</v>
      </c>
      <c r="E11">
        <v>10.45856419089974</v>
      </c>
      <c r="F11">
        <v>10.228468766310893</v>
      </c>
      <c r="G11">
        <v>9.9547060078987872</v>
      </c>
      <c r="H11">
        <v>9.6324431800662129</v>
      </c>
      <c r="I11">
        <v>9.257815129665973</v>
      </c>
      <c r="J11">
        <v>8.8286087955368817</v>
      </c>
      <c r="K11">
        <v>8.345000229855275</v>
      </c>
      <c r="L11">
        <v>7.8102204056089004</v>
      </c>
      <c r="M11">
        <v>7.2309837223197952</v>
      </c>
      <c r="N11">
        <v>6.6175081608643058</v>
      </c>
      <c r="O11">
        <v>5.9830109814379249</v>
      </c>
      <c r="P11">
        <v>5.3426801696343764</v>
      </c>
      <c r="Q11">
        <v>4.7122679913627294</v>
      </c>
      <c r="R11">
        <v>4.1065717899412855</v>
      </c>
      <c r="S11" s="3"/>
      <c r="T11" s="3"/>
      <c r="U11" s="3"/>
      <c r="X11" s="7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</row>
    <row r="12" spans="1:157">
      <c r="A12" s="1" t="s">
        <v>22</v>
      </c>
      <c r="B12" s="1">
        <v>0.2621440000000001</v>
      </c>
      <c r="C12">
        <v>10.858001237076961</v>
      </c>
      <c r="D12">
        <v>9.9303206989454864</v>
      </c>
      <c r="E12">
        <v>9.722650938693647</v>
      </c>
      <c r="F12">
        <v>9.4749670771940977</v>
      </c>
      <c r="G12">
        <v>9.1825607021848228</v>
      </c>
      <c r="H12">
        <v>8.8414898601155656</v>
      </c>
      <c r="I12">
        <v>8.4492005989081775</v>
      </c>
      <c r="J12">
        <v>8.0052197496564759</v>
      </c>
      <c r="K12">
        <v>7.5118148003592626</v>
      </c>
      <c r="L12">
        <v>6.9744718194559026</v>
      </c>
      <c r="M12">
        <v>6.4020262823569949</v>
      </c>
      <c r="N12">
        <v>5.8063179473758808</v>
      </c>
      <c r="O12">
        <v>5.2013375835582716</v>
      </c>
      <c r="P12">
        <v>4.6019687659346449</v>
      </c>
      <c r="Q12">
        <v>4.0225523203255422</v>
      </c>
      <c r="R12">
        <v>3.4755592107410234</v>
      </c>
      <c r="S12" s="3"/>
      <c r="T12" s="3"/>
      <c r="U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</row>
    <row r="13" spans="1:157">
      <c r="A13" s="1" t="s">
        <v>23</v>
      </c>
      <c r="B13" s="1">
        <v>0.2097152000000001</v>
      </c>
      <c r="C13">
        <v>10.15684086541442</v>
      </c>
      <c r="D13">
        <v>9.1566340626958276</v>
      </c>
      <c r="E13">
        <v>8.9366229589646355</v>
      </c>
      <c r="F13">
        <v>8.6760433268516675</v>
      </c>
      <c r="G13">
        <v>8.3709370648423036</v>
      </c>
      <c r="H13">
        <v>8.0184603686702793</v>
      </c>
      <c r="I13">
        <v>7.6175198569616844</v>
      </c>
      <c r="J13">
        <v>7.1694120524699487</v>
      </c>
      <c r="K13">
        <v>6.6783376481125929</v>
      </c>
      <c r="L13">
        <v>6.1516363100733695</v>
      </c>
      <c r="M13">
        <v>5.5996052962512781</v>
      </c>
      <c r="N13">
        <v>5.0348394030772763</v>
      </c>
      <c r="O13">
        <v>4.4711495064407263</v>
      </c>
      <c r="P13">
        <v>3.9222421581367484</v>
      </c>
      <c r="Q13">
        <v>3.4004200927141537</v>
      </c>
      <c r="R13">
        <v>2.9155565614121866</v>
      </c>
      <c r="S13" s="3"/>
      <c r="T13" s="3"/>
      <c r="U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</row>
    <row r="14" spans="1:157">
      <c r="A14" s="1" t="s">
        <v>24</v>
      </c>
      <c r="B14" s="1">
        <v>0.16777216000000009</v>
      </c>
      <c r="C14">
        <v>9.3982227278593857</v>
      </c>
      <c r="D14">
        <v>8.344015162968498</v>
      </c>
      <c r="E14">
        <v>8.1164088418431639</v>
      </c>
      <c r="F14">
        <v>7.8487868595730657</v>
      </c>
      <c r="G14">
        <v>7.5380952660151577</v>
      </c>
      <c r="H14">
        <v>7.1826898092856775</v>
      </c>
      <c r="I14">
        <v>6.7829380938113442</v>
      </c>
      <c r="J14">
        <v>6.3417513567912511</v>
      </c>
      <c r="K14">
        <v>5.8649079236826571</v>
      </c>
      <c r="L14">
        <v>5.3610305143447556</v>
      </c>
      <c r="M14">
        <v>4.8411297833285749</v>
      </c>
      <c r="N14">
        <v>4.3177255880968195</v>
      </c>
      <c r="O14">
        <v>3.8036770556886084</v>
      </c>
      <c r="P14">
        <v>3.3109447545009361</v>
      </c>
      <c r="Q14">
        <v>2.8495307629882891</v>
      </c>
      <c r="R14">
        <v>2.4267842732775669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</row>
    <row r="15" spans="1:157">
      <c r="A15" s="1" t="s">
        <v>25</v>
      </c>
      <c r="B15" s="1">
        <v>0.13421772800000006</v>
      </c>
      <c r="C15">
        <v>8.5957025422089295</v>
      </c>
      <c r="D15">
        <v>7.5108170856996024</v>
      </c>
      <c r="E15">
        <v>7.2810763010472588</v>
      </c>
      <c r="F15">
        <v>7.0129367668991893</v>
      </c>
      <c r="G15">
        <v>6.7043128673042691</v>
      </c>
      <c r="H15">
        <v>6.3547402181714467</v>
      </c>
      <c r="I15">
        <v>5.965901700491731</v>
      </c>
      <c r="J15">
        <v>5.5420155469566028</v>
      </c>
      <c r="K15">
        <v>5.0899545347029793</v>
      </c>
      <c r="L15">
        <v>4.6189918265080525</v>
      </c>
      <c r="M15">
        <v>4.1401434501819043</v>
      </c>
      <c r="N15">
        <v>3.6651839155048727</v>
      </c>
      <c r="O15">
        <v>3.2055113790051624</v>
      </c>
      <c r="P15">
        <v>2.7710880634394832</v>
      </c>
      <c r="Q15">
        <v>2.3696567407990226</v>
      </c>
      <c r="R15">
        <v>2.0063470377961976</v>
      </c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</row>
    <row r="16" spans="1:157">
      <c r="A16" s="1" t="s">
        <v>26</v>
      </c>
      <c r="B16" s="1">
        <f>B15*0.8</f>
        <v>0.10737418240000006</v>
      </c>
      <c r="C16">
        <v>7.7666984258113709</v>
      </c>
      <c r="D16">
        <v>6.6773519204436456</v>
      </c>
      <c r="E16">
        <v>6.4511447347411348</v>
      </c>
      <c r="F16">
        <v>6.1890628305458018</v>
      </c>
      <c r="G16">
        <v>5.8899586332103793</v>
      </c>
      <c r="H16">
        <v>5.5544172212633773</v>
      </c>
      <c r="I16">
        <v>5.1851782068116563</v>
      </c>
      <c r="J16">
        <v>4.7873680101125702</v>
      </c>
      <c r="K16">
        <v>4.3684318905753869</v>
      </c>
      <c r="L16">
        <v>3.9377030364118033</v>
      </c>
      <c r="M16">
        <v>3.5056323722059806</v>
      </c>
      <c r="N16">
        <v>3.0828008958460162</v>
      </c>
      <c r="O16">
        <v>2.6789059499487342</v>
      </c>
      <c r="P16">
        <v>2.3019214792049163</v>
      </c>
      <c r="Q16">
        <v>1.9575758294372341</v>
      </c>
      <c r="R16">
        <v>1.6491957503497627</v>
      </c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</row>
    <row r="17" spans="1:157">
      <c r="A17" s="1" t="s">
        <v>27</v>
      </c>
      <c r="B17" s="1">
        <f t="shared" ref="B17:B20" si="0">B16*0.8</f>
        <v>8.589934592000005E-2</v>
      </c>
      <c r="C17">
        <v>6.931117387333301</v>
      </c>
      <c r="D17">
        <v>5.8639576551556321</v>
      </c>
      <c r="E17">
        <v>5.6466104734594706</v>
      </c>
      <c r="F17">
        <v>5.3965806179659337</v>
      </c>
      <c r="G17">
        <v>5.113548060505801</v>
      </c>
      <c r="H17">
        <v>4.7989378149166351</v>
      </c>
      <c r="I17">
        <v>4.4562269789973694</v>
      </c>
      <c r="J17">
        <v>4.0910313780592231</v>
      </c>
      <c r="K17">
        <v>3.7108890606599685</v>
      </c>
      <c r="L17">
        <v>3.3247191869658712</v>
      </c>
      <c r="M17">
        <v>2.9420211593086147</v>
      </c>
      <c r="N17">
        <v>2.5719585308499187</v>
      </c>
      <c r="O17">
        <v>2.2225100312459962</v>
      </c>
      <c r="P17">
        <v>1.8998478579153575</v>
      </c>
      <c r="Q17">
        <v>1.6080319225435848</v>
      </c>
      <c r="R17">
        <v>1.3490205872072305</v>
      </c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</row>
    <row r="18" spans="1:157">
      <c r="A18" s="1" t="s">
        <v>28</v>
      </c>
      <c r="B18" s="1">
        <f t="shared" si="0"/>
        <v>6.871947673600004E-2</v>
      </c>
      <c r="C18">
        <v>6.109503010449167</v>
      </c>
      <c r="D18">
        <v>5.0890598792798167</v>
      </c>
      <c r="E18">
        <v>4.8850767168043854</v>
      </c>
      <c r="F18">
        <v>4.651996122499888</v>
      </c>
      <c r="G18">
        <v>4.3901625438930338</v>
      </c>
      <c r="H18">
        <v>4.1015941914933034</v>
      </c>
      <c r="I18">
        <v>3.7901802992623943</v>
      </c>
      <c r="J18">
        <v>3.4616479051086091</v>
      </c>
      <c r="K18">
        <v>3.1232447803852406</v>
      </c>
      <c r="L18">
        <v>2.7831513034222577</v>
      </c>
      <c r="M18">
        <v>2.4497116405218229</v>
      </c>
      <c r="N18">
        <v>2.1306321242543191</v>
      </c>
      <c r="O18">
        <v>1.832305592457393</v>
      </c>
      <c r="P18">
        <v>1.5593794011995707</v>
      </c>
      <c r="Q18">
        <v>1.3146113652489879</v>
      </c>
      <c r="R18">
        <v>1.0989838272045407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</row>
    <row r="19" spans="1:157">
      <c r="A19" s="1" t="s">
        <v>29</v>
      </c>
      <c r="B19" s="1">
        <f t="shared" si="0"/>
        <v>5.4975581388800036E-2</v>
      </c>
      <c r="C19">
        <v>5.3210558298418222</v>
      </c>
      <c r="D19">
        <v>4.3676081630361505</v>
      </c>
      <c r="E19">
        <v>4.1803454854312205</v>
      </c>
      <c r="F19">
        <v>3.9676998914714923</v>
      </c>
      <c r="G19">
        <v>3.7304965161168209</v>
      </c>
      <c r="H19">
        <v>3.4711027516513022</v>
      </c>
      <c r="I19">
        <v>3.1935317195219377</v>
      </c>
      <c r="J19">
        <v>2.9033220394987054</v>
      </c>
      <c r="K19">
        <v>2.6071667571879411</v>
      </c>
      <c r="L19">
        <v>2.3123285108568972</v>
      </c>
      <c r="M19">
        <v>2.025942305053666</v>
      </c>
      <c r="N19">
        <v>1.7543438509476841</v>
      </c>
      <c r="O19">
        <v>1.5025529564330569</v>
      </c>
      <c r="P19">
        <v>1.2739920129910025</v>
      </c>
      <c r="Q19">
        <v>1.0704521395133142</v>
      </c>
      <c r="R19">
        <v>0.89226147416016199</v>
      </c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</row>
    <row r="20" spans="1:157">
      <c r="A20" s="1" t="s">
        <v>30</v>
      </c>
      <c r="B20" s="1">
        <f t="shared" si="0"/>
        <v>4.3980465111040035E-2</v>
      </c>
      <c r="C20">
        <v>4.5819200275316785</v>
      </c>
      <c r="D20">
        <v>3.7101460529194172</v>
      </c>
      <c r="E20">
        <v>3.5416824728264564</v>
      </c>
      <c r="F20">
        <v>3.3514611398555374</v>
      </c>
      <c r="G20">
        <v>3.1406110611900919</v>
      </c>
      <c r="H20">
        <v>2.9116367385893978</v>
      </c>
      <c r="I20">
        <v>2.6684490653805009</v>
      </c>
      <c r="J20">
        <v>2.4161906941864748</v>
      </c>
      <c r="K20">
        <v>2.1608493330630703</v>
      </c>
      <c r="L20">
        <v>1.9087103467351616</v>
      </c>
      <c r="M20">
        <v>1.6657500232666673</v>
      </c>
      <c r="N20">
        <v>1.437090424074561</v>
      </c>
      <c r="O20">
        <v>1.2266164474059011</v>
      </c>
      <c r="P20">
        <v>1.0368053671498028</v>
      </c>
      <c r="Q20">
        <v>0.86876127650614909</v>
      </c>
      <c r="R20">
        <v>0.72240348328728088</v>
      </c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</row>
    <row r="21" spans="1:157">
      <c r="A21" s="3"/>
      <c r="B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</row>
    <row r="22" spans="1:157">
      <c r="C22" s="52" t="s">
        <v>90</v>
      </c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</row>
    <row r="23" spans="1:157">
      <c r="H23">
        <f>(C6/2-C6)/SLOPE(C6:R6,C5:R5)</f>
        <v>1.1871684613395024</v>
      </c>
      <c r="I23">
        <f t="shared" ref="I23:I37" si="1">B6</f>
        <v>1</v>
      </c>
      <c r="J23" s="51">
        <f>$D$25*I23/(I23+$D$24)</f>
        <v>13.63636363636363</v>
      </c>
      <c r="K23">
        <f>I23/I23</f>
        <v>1</v>
      </c>
      <c r="L23">
        <f>J23/J23</f>
        <v>1</v>
      </c>
      <c r="M23">
        <f t="shared" ref="M23:M37" si="2">I23*K23</f>
        <v>1</v>
      </c>
      <c r="N23">
        <f t="shared" ref="N23:N37" si="3">J23*L23</f>
        <v>13.63636363636363</v>
      </c>
      <c r="O23">
        <f t="shared" ref="O23:O35" si="4">IFERROR(M23,NA())</f>
        <v>1</v>
      </c>
      <c r="P23">
        <f t="shared" ref="P23:P37" si="5">IFERROR(N23,NA())</f>
        <v>13.63636363636363</v>
      </c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</row>
    <row r="24" spans="1:157">
      <c r="C24" s="53" t="s">
        <v>32</v>
      </c>
      <c r="D24" s="51">
        <f>'modified direct linear plot'!AI25</f>
        <v>9.9999999999999992E-2</v>
      </c>
      <c r="H24">
        <f>(C7/2-C7)/SLOPE(C7:R7,C5:R5)</f>
        <v>1.0604230488372632</v>
      </c>
      <c r="I24">
        <f t="shared" si="1"/>
        <v>0.8</v>
      </c>
      <c r="J24" s="51">
        <f t="shared" ref="J24:J37" si="6">$D$25*I24/(I24+$D$24)</f>
        <v>13.333333333333329</v>
      </c>
      <c r="K24">
        <f t="shared" ref="K24:L37" si="7">I24/I24</f>
        <v>1</v>
      </c>
      <c r="L24">
        <f t="shared" si="7"/>
        <v>1</v>
      </c>
      <c r="M24">
        <f t="shared" si="2"/>
        <v>0.8</v>
      </c>
      <c r="N24">
        <f t="shared" si="3"/>
        <v>13.333333333333329</v>
      </c>
      <c r="O24">
        <f t="shared" si="4"/>
        <v>0.8</v>
      </c>
      <c r="P24">
        <f t="shared" si="5"/>
        <v>13.333333333333329</v>
      </c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</row>
    <row r="25" spans="1:157">
      <c r="C25" s="53" t="s">
        <v>33</v>
      </c>
      <c r="D25" s="51">
        <f>'modified direct linear plot'!AF51</f>
        <v>14.999999999999995</v>
      </c>
      <c r="I25">
        <f t="shared" si="1"/>
        <v>0.64000000000000012</v>
      </c>
      <c r="J25" s="51">
        <f t="shared" si="6"/>
        <v>12.972972972972968</v>
      </c>
      <c r="K25">
        <f t="shared" si="7"/>
        <v>1</v>
      </c>
      <c r="L25">
        <f t="shared" si="7"/>
        <v>1</v>
      </c>
      <c r="M25">
        <f t="shared" si="2"/>
        <v>0.64000000000000012</v>
      </c>
      <c r="N25">
        <f t="shared" si="3"/>
        <v>12.972972972972968</v>
      </c>
      <c r="O25">
        <f t="shared" si="4"/>
        <v>0.64000000000000012</v>
      </c>
      <c r="P25">
        <f t="shared" si="5"/>
        <v>12.972972972972968</v>
      </c>
    </row>
    <row r="26" spans="1:157">
      <c r="I26">
        <f t="shared" si="1"/>
        <v>0.51200000000000012</v>
      </c>
      <c r="J26" s="51">
        <f t="shared" si="6"/>
        <v>12.549019607843134</v>
      </c>
      <c r="K26">
        <f t="shared" si="7"/>
        <v>1</v>
      </c>
      <c r="L26">
        <f t="shared" si="7"/>
        <v>1</v>
      </c>
      <c r="M26">
        <f t="shared" si="2"/>
        <v>0.51200000000000012</v>
      </c>
      <c r="N26">
        <f t="shared" si="3"/>
        <v>12.549019607843134</v>
      </c>
      <c r="O26">
        <f t="shared" si="4"/>
        <v>0.51200000000000012</v>
      </c>
      <c r="P26">
        <f t="shared" si="5"/>
        <v>12.549019607843134</v>
      </c>
    </row>
    <row r="27" spans="1:157">
      <c r="B27" s="52" t="s">
        <v>91</v>
      </c>
      <c r="I27">
        <f t="shared" si="1"/>
        <v>0.40960000000000013</v>
      </c>
      <c r="J27" s="51">
        <f t="shared" si="6"/>
        <v>12.056514913657766</v>
      </c>
      <c r="K27">
        <f t="shared" si="7"/>
        <v>1</v>
      </c>
      <c r="L27">
        <f t="shared" si="7"/>
        <v>1</v>
      </c>
      <c r="M27">
        <f t="shared" si="2"/>
        <v>0.40960000000000013</v>
      </c>
      <c r="N27">
        <f t="shared" si="3"/>
        <v>12.056514913657766</v>
      </c>
      <c r="O27">
        <f t="shared" si="4"/>
        <v>0.40960000000000013</v>
      </c>
      <c r="P27">
        <f t="shared" si="5"/>
        <v>12.056514913657766</v>
      </c>
    </row>
    <row r="28" spans="1:157">
      <c r="I28">
        <f t="shared" si="1"/>
        <v>0.32768000000000014</v>
      </c>
      <c r="J28" s="51">
        <f t="shared" si="6"/>
        <v>11.492704826038157</v>
      </c>
      <c r="K28">
        <f t="shared" si="7"/>
        <v>1</v>
      </c>
      <c r="L28">
        <f t="shared" si="7"/>
        <v>1</v>
      </c>
      <c r="M28">
        <f t="shared" si="2"/>
        <v>0.32768000000000014</v>
      </c>
      <c r="N28">
        <f t="shared" si="3"/>
        <v>11.492704826038157</v>
      </c>
      <c r="O28">
        <f t="shared" si="4"/>
        <v>0.32768000000000014</v>
      </c>
      <c r="P28">
        <f t="shared" si="5"/>
        <v>11.492704826038157</v>
      </c>
    </row>
    <row r="29" spans="1:157">
      <c r="C29" t="s">
        <v>31</v>
      </c>
      <c r="D29">
        <f>IFERROR(H23,H24)</f>
        <v>1.1871684613395024</v>
      </c>
      <c r="I29">
        <f t="shared" si="1"/>
        <v>0.2621440000000001</v>
      </c>
      <c r="J29" s="51">
        <f t="shared" si="6"/>
        <v>10.858001237076962</v>
      </c>
      <c r="K29">
        <f t="shared" si="7"/>
        <v>1</v>
      </c>
      <c r="L29">
        <f t="shared" si="7"/>
        <v>1</v>
      </c>
      <c r="M29">
        <f t="shared" si="2"/>
        <v>0.2621440000000001</v>
      </c>
      <c r="N29">
        <f t="shared" si="3"/>
        <v>10.858001237076962</v>
      </c>
      <c r="O29">
        <f t="shared" si="4"/>
        <v>0.2621440000000001</v>
      </c>
      <c r="P29">
        <f t="shared" si="5"/>
        <v>10.858001237076962</v>
      </c>
    </row>
    <row r="30" spans="1:157">
      <c r="I30">
        <f t="shared" si="1"/>
        <v>0.2097152000000001</v>
      </c>
      <c r="J30" s="51">
        <f t="shared" si="6"/>
        <v>10.156840865414418</v>
      </c>
      <c r="K30">
        <f t="shared" si="7"/>
        <v>1</v>
      </c>
      <c r="L30">
        <f t="shared" si="7"/>
        <v>1</v>
      </c>
      <c r="M30">
        <f t="shared" si="2"/>
        <v>0.2097152000000001</v>
      </c>
      <c r="N30">
        <f t="shared" si="3"/>
        <v>10.156840865414418</v>
      </c>
      <c r="O30">
        <f t="shared" si="4"/>
        <v>0.2097152000000001</v>
      </c>
      <c r="P30">
        <f t="shared" si="5"/>
        <v>10.156840865414418</v>
      </c>
    </row>
    <row r="31" spans="1:157">
      <c r="I31">
        <f t="shared" si="1"/>
        <v>0.16777216000000009</v>
      </c>
      <c r="J31" s="51">
        <f t="shared" si="6"/>
        <v>9.398222727859384</v>
      </c>
      <c r="K31">
        <f t="shared" si="7"/>
        <v>1</v>
      </c>
      <c r="L31">
        <f t="shared" si="7"/>
        <v>1</v>
      </c>
      <c r="M31">
        <f t="shared" si="2"/>
        <v>0.16777216000000009</v>
      </c>
      <c r="N31">
        <f t="shared" si="3"/>
        <v>9.398222727859384</v>
      </c>
      <c r="O31">
        <f t="shared" si="4"/>
        <v>0.16777216000000009</v>
      </c>
      <c r="P31">
        <f t="shared" si="5"/>
        <v>9.398222727859384</v>
      </c>
    </row>
    <row r="32" spans="1:157">
      <c r="I32">
        <f t="shared" si="1"/>
        <v>0.13421772800000006</v>
      </c>
      <c r="J32" s="51">
        <f t="shared" si="6"/>
        <v>8.5957025422089295</v>
      </c>
      <c r="K32">
        <f t="shared" si="7"/>
        <v>1</v>
      </c>
      <c r="L32">
        <f t="shared" si="7"/>
        <v>1</v>
      </c>
      <c r="M32">
        <f t="shared" si="2"/>
        <v>0.13421772800000006</v>
      </c>
      <c r="N32">
        <f t="shared" si="3"/>
        <v>8.5957025422089295</v>
      </c>
      <c r="O32">
        <f t="shared" si="4"/>
        <v>0.13421772800000006</v>
      </c>
      <c r="P32">
        <f t="shared" si="5"/>
        <v>8.5957025422089295</v>
      </c>
    </row>
    <row r="33" spans="3:16">
      <c r="I33">
        <f t="shared" si="1"/>
        <v>0.10737418240000006</v>
      </c>
      <c r="J33" s="51">
        <f t="shared" si="6"/>
        <v>7.7666984258113692</v>
      </c>
      <c r="K33">
        <f t="shared" si="7"/>
        <v>1</v>
      </c>
      <c r="L33">
        <f t="shared" si="7"/>
        <v>1</v>
      </c>
      <c r="M33">
        <f t="shared" si="2"/>
        <v>0.10737418240000006</v>
      </c>
      <c r="N33">
        <f t="shared" si="3"/>
        <v>7.7666984258113692</v>
      </c>
      <c r="O33">
        <f t="shared" si="4"/>
        <v>0.10737418240000006</v>
      </c>
      <c r="P33">
        <f t="shared" si="5"/>
        <v>7.7666984258113692</v>
      </c>
    </row>
    <row r="34" spans="3:16">
      <c r="I34">
        <f t="shared" si="1"/>
        <v>8.589934592000005E-2</v>
      </c>
      <c r="J34" s="51">
        <f t="shared" si="6"/>
        <v>6.931117387333301</v>
      </c>
      <c r="K34">
        <f t="shared" si="7"/>
        <v>1</v>
      </c>
      <c r="L34">
        <f t="shared" si="7"/>
        <v>1</v>
      </c>
      <c r="M34">
        <f t="shared" si="2"/>
        <v>8.589934592000005E-2</v>
      </c>
      <c r="N34">
        <f t="shared" si="3"/>
        <v>6.931117387333301</v>
      </c>
      <c r="O34">
        <f t="shared" si="4"/>
        <v>8.589934592000005E-2</v>
      </c>
      <c r="P34">
        <f t="shared" si="5"/>
        <v>6.931117387333301</v>
      </c>
    </row>
    <row r="35" spans="3:16">
      <c r="I35">
        <f t="shared" si="1"/>
        <v>6.871947673600004E-2</v>
      </c>
      <c r="J35" s="51">
        <f t="shared" si="6"/>
        <v>6.1095030104491661</v>
      </c>
      <c r="K35">
        <f t="shared" si="7"/>
        <v>1</v>
      </c>
      <c r="L35">
        <f t="shared" si="7"/>
        <v>1</v>
      </c>
      <c r="M35">
        <f t="shared" si="2"/>
        <v>6.871947673600004E-2</v>
      </c>
      <c r="N35">
        <f t="shared" si="3"/>
        <v>6.1095030104491661</v>
      </c>
      <c r="O35">
        <f t="shared" si="4"/>
        <v>6.871947673600004E-2</v>
      </c>
      <c r="P35">
        <f t="shared" si="5"/>
        <v>6.1095030104491661</v>
      </c>
    </row>
    <row r="36" spans="3:16">
      <c r="I36">
        <f t="shared" si="1"/>
        <v>5.4975581388800036E-2</v>
      </c>
      <c r="J36" s="51">
        <f t="shared" si="6"/>
        <v>5.3210558298418231</v>
      </c>
      <c r="K36">
        <f t="shared" si="7"/>
        <v>1</v>
      </c>
      <c r="L36">
        <f t="shared" si="7"/>
        <v>1</v>
      </c>
      <c r="M36">
        <f t="shared" si="2"/>
        <v>5.4975581388800036E-2</v>
      </c>
      <c r="N36">
        <f t="shared" si="3"/>
        <v>5.3210558298418231</v>
      </c>
      <c r="O36">
        <f>IFERROR(M36,NA())</f>
        <v>5.4975581388800036E-2</v>
      </c>
      <c r="P36">
        <f t="shared" si="5"/>
        <v>5.3210558298418231</v>
      </c>
    </row>
    <row r="37" spans="3:16">
      <c r="I37">
        <f t="shared" si="1"/>
        <v>4.3980465111040035E-2</v>
      </c>
      <c r="J37" s="51">
        <f t="shared" si="6"/>
        <v>4.5819200275316785</v>
      </c>
      <c r="K37">
        <f t="shared" si="7"/>
        <v>1</v>
      </c>
      <c r="L37">
        <f t="shared" si="7"/>
        <v>1</v>
      </c>
      <c r="M37">
        <f t="shared" si="2"/>
        <v>4.3980465111040035E-2</v>
      </c>
      <c r="N37">
        <f t="shared" si="3"/>
        <v>4.5819200275316785</v>
      </c>
      <c r="O37">
        <f>IFERROR(M37,NA())</f>
        <v>4.3980465111040035E-2</v>
      </c>
      <c r="P37">
        <f t="shared" si="5"/>
        <v>4.5819200275316785</v>
      </c>
    </row>
    <row r="39" spans="3:16">
      <c r="D39" t="s">
        <v>32</v>
      </c>
      <c r="E39" t="s">
        <v>52</v>
      </c>
      <c r="F39" t="s">
        <v>33</v>
      </c>
      <c r="G39" t="s">
        <v>53</v>
      </c>
      <c r="H39" t="s">
        <v>31</v>
      </c>
      <c r="I39" s="5" t="s">
        <v>41</v>
      </c>
      <c r="J39" t="s">
        <v>56</v>
      </c>
      <c r="K39" t="s">
        <v>104</v>
      </c>
      <c r="L39" s="17" t="s">
        <v>54</v>
      </c>
      <c r="M39" s="17" t="s">
        <v>57</v>
      </c>
      <c r="N39" t="s">
        <v>55</v>
      </c>
    </row>
    <row r="40" spans="3:16">
      <c r="C40" s="4" t="s">
        <v>47</v>
      </c>
      <c r="D40" s="54">
        <v>0.20518327925751059</v>
      </c>
      <c r="E40" s="6"/>
      <c r="F40" s="55">
        <v>18.165177414230431</v>
      </c>
      <c r="G40" s="6"/>
      <c r="H40" s="7">
        <v>0.67305744605203777</v>
      </c>
      <c r="I40" s="8"/>
      <c r="J40" s="24">
        <f>'Non-competitive'!BJ1</f>
        <v>95.926002852206466</v>
      </c>
      <c r="K40" s="80">
        <f>(J40/(L40-M40))^0.5</f>
        <v>0.63620049268052847</v>
      </c>
      <c r="L40" s="18">
        <f>'Non-competitive'!B52</f>
        <v>240</v>
      </c>
      <c r="M40" s="19">
        <v>3</v>
      </c>
      <c r="N40" s="15">
        <f>L40*(LOG(J40/L40))+(M40*LOG(L40))</f>
        <v>-88.445340718197286</v>
      </c>
    </row>
    <row r="41" spans="3:16">
      <c r="C41" s="4" t="s">
        <v>49</v>
      </c>
      <c r="D41" s="56">
        <v>9.9995635176651609E-2</v>
      </c>
      <c r="E41" s="9"/>
      <c r="F41" s="57">
        <v>14.999844574419679</v>
      </c>
      <c r="G41" s="9"/>
      <c r="H41" s="10">
        <v>0.12999549307370262</v>
      </c>
      <c r="I41" s="11"/>
      <c r="J41" s="25">
        <f>Competitive!BJ1</f>
        <v>3.2880955012680078E-7</v>
      </c>
      <c r="K41" s="81">
        <f t="shared" ref="K41:K44" si="8">(J41/(L41-M41))^0.5</f>
        <v>3.7247578015833098E-5</v>
      </c>
      <c r="L41" s="20">
        <f>L40</f>
        <v>240</v>
      </c>
      <c r="M41" s="21">
        <v>3</v>
      </c>
      <c r="N41" s="12">
        <f>L41*(LOG(J41/L41))+(M41*LOG(L41))</f>
        <v>-2120.0434027798542</v>
      </c>
    </row>
    <row r="42" spans="3:16">
      <c r="C42" s="4" t="s">
        <v>48</v>
      </c>
      <c r="D42" s="56">
        <v>0.26596194572855092</v>
      </c>
      <c r="E42" s="9"/>
      <c r="F42" s="57">
        <v>19.42342869000499</v>
      </c>
      <c r="G42" s="9"/>
      <c r="H42" s="10">
        <v>0.45569848844791722</v>
      </c>
      <c r="I42" s="11"/>
      <c r="J42" s="25">
        <f>Uncompetitive!BJ1</f>
        <v>225.48244816086</v>
      </c>
      <c r="K42" s="81">
        <f t="shared" si="8"/>
        <v>0.97539875684560384</v>
      </c>
      <c r="L42" s="20">
        <f>L41</f>
        <v>240</v>
      </c>
      <c r="M42" s="21">
        <v>3</v>
      </c>
      <c r="N42" s="12">
        <f>L42*(LOG(J42/L42))+(M42*LOG(L42))</f>
        <v>0.63699367375896987</v>
      </c>
    </row>
    <row r="43" spans="3:16">
      <c r="C43" s="4" t="s">
        <v>50</v>
      </c>
      <c r="D43" s="56">
        <v>9.9998617501571435E-2</v>
      </c>
      <c r="E43" s="9"/>
      <c r="F43" s="57">
        <v>14.999967258198108</v>
      </c>
      <c r="G43" s="9"/>
      <c r="H43" s="10">
        <v>0.13000030773162138</v>
      </c>
      <c r="I43" s="12">
        <v>31267.630638066723</v>
      </c>
      <c r="J43" s="25">
        <f>'Mixed Non-competitive'!BJ1</f>
        <v>1.9090150909071142E-7</v>
      </c>
      <c r="K43" s="81">
        <f t="shared" si="8"/>
        <v>2.8441249964389974E-5</v>
      </c>
      <c r="L43" s="20">
        <f>L42</f>
        <v>240</v>
      </c>
      <c r="M43" s="21">
        <v>4</v>
      </c>
      <c r="N43" s="12">
        <f>L43*(LOG(J43/L43))+(M43*LOG(L43))</f>
        <v>-2174.3356062749135</v>
      </c>
    </row>
    <row r="44" spans="3:16">
      <c r="C44" s="4" t="s">
        <v>51</v>
      </c>
      <c r="D44" s="58">
        <v>0.10009561311021418</v>
      </c>
      <c r="E44" s="59">
        <v>85.078927046796707</v>
      </c>
      <c r="F44" s="59">
        <v>15.008092877596427</v>
      </c>
      <c r="G44" s="59">
        <v>8.0188405519588848</v>
      </c>
      <c r="H44" s="13">
        <v>110.39486003261632</v>
      </c>
      <c r="I44" s="14"/>
      <c r="J44" s="26">
        <f>'Modifier equation'!BJ1</f>
        <v>1.3317278677847605E-3</v>
      </c>
      <c r="K44" s="82">
        <f t="shared" si="8"/>
        <v>2.3805308435213409E-3</v>
      </c>
      <c r="L44" s="22">
        <f>L43</f>
        <v>240</v>
      </c>
      <c r="M44" s="23">
        <v>5</v>
      </c>
      <c r="N44" s="16">
        <f>L44*(LOG(J44/L44))+(M44*LOG(L44))</f>
        <v>-1249.4899247057701</v>
      </c>
    </row>
    <row r="45" spans="3:16">
      <c r="C45" s="4"/>
      <c r="D45" s="57"/>
      <c r="E45" s="57"/>
      <c r="F45" s="57"/>
      <c r="G45" s="57"/>
      <c r="H45" s="10"/>
      <c r="I45" s="3"/>
      <c r="J45" s="57"/>
      <c r="K45" s="21"/>
      <c r="L45" s="21"/>
      <c r="M45" s="10"/>
    </row>
    <row r="46" spans="3:16">
      <c r="C46" s="4"/>
      <c r="D46" s="57"/>
      <c r="E46" s="57"/>
      <c r="F46" s="57"/>
      <c r="G46" s="57"/>
      <c r="H46" s="10"/>
      <c r="I46" s="3"/>
      <c r="J46" s="57"/>
      <c r="K46" s="21"/>
      <c r="L46" s="21"/>
      <c r="M46" s="10"/>
    </row>
    <row r="47" spans="3:16">
      <c r="C47" s="4"/>
      <c r="D47" s="57"/>
      <c r="K47" s="21"/>
      <c r="L47" s="21"/>
      <c r="M47" s="10"/>
    </row>
    <row r="48" spans="3:16">
      <c r="C48" s="4"/>
      <c r="D48" s="57"/>
      <c r="K48" s="21"/>
      <c r="L48" s="21"/>
      <c r="M48" s="10"/>
    </row>
    <row r="49" spans="1:18">
      <c r="C49" s="4"/>
      <c r="D49" s="57"/>
      <c r="K49" s="21"/>
      <c r="L49" s="10"/>
      <c r="N49" s="53" t="s">
        <v>102</v>
      </c>
    </row>
    <row r="50" spans="1:18">
      <c r="C50" s="4"/>
      <c r="D50" s="57"/>
      <c r="K50" s="21"/>
      <c r="L50" s="10"/>
      <c r="N50" s="17" t="s">
        <v>47</v>
      </c>
      <c r="O50" s="17" t="s">
        <v>49</v>
      </c>
      <c r="P50" s="17" t="s">
        <v>48</v>
      </c>
      <c r="Q50" s="17" t="s">
        <v>50</v>
      </c>
      <c r="R50" s="17" t="s">
        <v>51</v>
      </c>
    </row>
    <row r="51" spans="1:18">
      <c r="C51" s="4"/>
      <c r="D51" s="57"/>
      <c r="K51" s="21"/>
      <c r="L51" s="10"/>
      <c r="M51" s="4" t="s">
        <v>92</v>
      </c>
      <c r="N51" s="83">
        <f>MIN('Non-competitive'!AB21:AB260)</f>
        <v>-1.961129306200486</v>
      </c>
      <c r="O51" s="83">
        <f>MIN(Competitive!AB21:AB260)</f>
        <v>-8.7186947711259677E-5</v>
      </c>
      <c r="P51" s="83">
        <f>MIN(Uncompetitive!AB21:AB260)</f>
        <v>-2.411625062215621</v>
      </c>
      <c r="Q51" s="83">
        <f>MIN('Mixed Non-competitive'!AB21:AB260)</f>
        <v>-9.540821251086129E-5</v>
      </c>
      <c r="R51" s="83">
        <f>MIN('Modifier equation'!AB21:AB260)</f>
        <v>-6.4620836214253075E-3</v>
      </c>
    </row>
    <row r="52" spans="1:18">
      <c r="C52" s="4"/>
      <c r="D52" s="57"/>
      <c r="K52" s="21"/>
      <c r="L52" s="10"/>
      <c r="M52" s="4" t="s">
        <v>93</v>
      </c>
      <c r="N52" s="83">
        <f>_xlfn.QUARTILE.INC('Non-competitive'!AB21:AB260, 1)</f>
        <v>-0.33237527208262763</v>
      </c>
      <c r="O52" s="83">
        <f>_xlfn.QUARTILE.INC(Competitive!AB21:AB260,1)</f>
        <v>-2.0402758701631996E-5</v>
      </c>
      <c r="P52" s="83">
        <f>_xlfn.QUARTILE.INC(Uncompetitive!AB21:AB260,1)</f>
        <v>-0.55724381737920803</v>
      </c>
      <c r="Q52" s="83">
        <f>_xlfn.QUARTILE.INC('Mixed Non-competitive'!AB21:AB260,1)</f>
        <v>-7.5138155628540204E-6</v>
      </c>
      <c r="R52" s="83">
        <f>_xlfn.QUARTILE.INC('Modifier equation'!AB21:AB260,1)</f>
        <v>-9.0897931335343074E-4</v>
      </c>
    </row>
    <row r="53" spans="1:18">
      <c r="C53" s="4"/>
      <c r="D53" s="57"/>
      <c r="K53" s="21"/>
      <c r="L53" s="10"/>
      <c r="M53" s="4" t="s">
        <v>94</v>
      </c>
      <c r="N53" s="83">
        <f>_xlfn.QUARTILE.INC('Non-competitive'!AB21:AB260, 2)</f>
        <v>7.3107328934316929E-2</v>
      </c>
      <c r="O53" s="83">
        <f>_xlfn.QUARTILE.INC(Competitive!AB21:AB260, 2)</f>
        <v>3.7292618526585386E-6</v>
      </c>
      <c r="P53" s="83">
        <f>_xlfn.QUARTILE.INC(Uncompetitive!AB21:AB260, 2)</f>
        <v>4.8027260406298566E-2</v>
      </c>
      <c r="Q53" s="83">
        <f>_xlfn.QUARTILE.INC('Mixed Non-competitive'!AB21:AB260, 2)</f>
        <v>1.5351704950483658E-5</v>
      </c>
      <c r="R53" s="83">
        <f>_xlfn.QUARTILE.INC('Modifier equation'!AB21:AB260, 2)</f>
        <v>-1.2635129836979786E-4</v>
      </c>
    </row>
    <row r="54" spans="1:18">
      <c r="C54" s="4"/>
      <c r="D54" s="57"/>
      <c r="F54" t="str">
        <f>N50</f>
        <v xml:space="preserve">Non-competitive </v>
      </c>
      <c r="G54" t="str">
        <f>O50</f>
        <v xml:space="preserve">Competitive </v>
      </c>
      <c r="H54" t="str">
        <f>P50</f>
        <v xml:space="preserve">Uncompetitive </v>
      </c>
      <c r="I54" t="str">
        <f>Q50</f>
        <v>Mixed Non-competitive</v>
      </c>
      <c r="J54" t="str">
        <f>R50</f>
        <v>Modifier equation</v>
      </c>
      <c r="K54" s="21"/>
      <c r="L54" s="10"/>
      <c r="M54" s="4" t="s">
        <v>95</v>
      </c>
      <c r="N54" s="83">
        <f>_xlfn.QUARTILE.INC('Non-competitive'!AB21:AB260, 3)</f>
        <v>0.55155130286109233</v>
      </c>
      <c r="O54" s="83">
        <f>_xlfn.QUARTILE.INC(Competitive!AB21:AB260, 3)</f>
        <v>2.3687502805680438E-5</v>
      </c>
      <c r="P54" s="83">
        <f>_xlfn.QUARTILE.INC(Uncompetitive!AB21:AB260, 3)</f>
        <v>0.79676081796786447</v>
      </c>
      <c r="Q54" s="83">
        <f>_xlfn.QUARTILE.INC('Mixed Non-competitive'!AB21:AB260, 3)</f>
        <v>2.6421764597994724E-5</v>
      </c>
      <c r="R54" s="83">
        <f>_xlfn.QUARTILE.INC('Modifier equation'!AB21:AB260, 3)</f>
        <v>1.6948469940952227E-3</v>
      </c>
    </row>
    <row r="55" spans="1:18">
      <c r="C55" s="4"/>
      <c r="D55" s="57"/>
      <c r="E55" t="s">
        <v>97</v>
      </c>
      <c r="F55" s="21">
        <f>N52</f>
        <v>-0.33237527208262763</v>
      </c>
      <c r="G55" s="21">
        <f>O52</f>
        <v>-2.0402758701631996E-5</v>
      </c>
      <c r="H55" s="21">
        <f>P52</f>
        <v>-0.55724381737920803</v>
      </c>
      <c r="I55" s="21">
        <f>Q52</f>
        <v>-7.5138155628540204E-6</v>
      </c>
      <c r="J55" s="21">
        <f>R52</f>
        <v>-9.0897931335343074E-4</v>
      </c>
      <c r="K55" s="21"/>
      <c r="L55" s="10"/>
      <c r="M55" s="4" t="s">
        <v>96</v>
      </c>
      <c r="N55" s="83">
        <f>MAX('Non-competitive'!AB21:AB260)</f>
        <v>1.4361798737169558</v>
      </c>
      <c r="O55" s="83">
        <f>MAX(Competitive!AB21:AB260)</f>
        <v>9.4752252214114208E-5</v>
      </c>
      <c r="P55" s="83">
        <f>MAX(Uncompetitive!AB21:AB260)</f>
        <v>1.7756091833444609</v>
      </c>
      <c r="Q55" s="83">
        <f>MAX('Mixed Non-competitive'!AB21:AB260)</f>
        <v>3.6726225755678854E-5</v>
      </c>
      <c r="R55" s="83">
        <f>MAX('Modifier equation'!AB21:AB260)</f>
        <v>6.647252917759694E-3</v>
      </c>
    </row>
    <row r="56" spans="1:18">
      <c r="C56" s="4"/>
      <c r="D56" s="57"/>
      <c r="E56" t="s">
        <v>98</v>
      </c>
      <c r="F56" s="21">
        <f>N51</f>
        <v>-1.961129306200486</v>
      </c>
      <c r="G56" s="21">
        <f>O51</f>
        <v>-8.7186947711259677E-5</v>
      </c>
      <c r="H56" s="21">
        <f>P51</f>
        <v>-2.411625062215621</v>
      </c>
      <c r="I56" s="21">
        <f>Q51</f>
        <v>-9.540821251086129E-5</v>
      </c>
      <c r="J56" s="21">
        <f>R51</f>
        <v>-6.4620836214253075E-3</v>
      </c>
      <c r="K56" s="21"/>
      <c r="L56" s="21"/>
      <c r="M56" s="21"/>
      <c r="N56" s="21"/>
      <c r="O56" s="21"/>
    </row>
    <row r="57" spans="1:18">
      <c r="C57" s="4"/>
      <c r="D57" s="57"/>
      <c r="E57" t="s">
        <v>99</v>
      </c>
      <c r="F57" s="21">
        <f>N53</f>
        <v>7.3107328934316929E-2</v>
      </c>
      <c r="G57" s="21">
        <f>O53</f>
        <v>3.7292618526585386E-6</v>
      </c>
      <c r="H57" s="21">
        <f>P53</f>
        <v>4.8027260406298566E-2</v>
      </c>
      <c r="I57" s="21">
        <f>Q53</f>
        <v>1.5351704950483658E-5</v>
      </c>
      <c r="J57" s="21">
        <f>R53</f>
        <v>-1.2635129836979786E-4</v>
      </c>
      <c r="K57" s="21"/>
      <c r="M57" s="21"/>
      <c r="N57" s="21"/>
      <c r="O57" s="21"/>
      <c r="P57" s="21"/>
    </row>
    <row r="58" spans="1:18">
      <c r="C58" s="4"/>
      <c r="D58" s="57"/>
      <c r="E58" t="s">
        <v>100</v>
      </c>
      <c r="F58" s="21">
        <f>N55</f>
        <v>1.4361798737169558</v>
      </c>
      <c r="G58" s="21">
        <f>O55</f>
        <v>9.4752252214114208E-5</v>
      </c>
      <c r="H58" s="21">
        <f>P55</f>
        <v>1.7756091833444609</v>
      </c>
      <c r="I58" s="21">
        <f>Q55</f>
        <v>3.6726225755678854E-5</v>
      </c>
      <c r="J58" s="21">
        <f>R55</f>
        <v>6.647252917759694E-3</v>
      </c>
      <c r="K58" s="21"/>
      <c r="M58" s="21"/>
      <c r="N58" s="21"/>
      <c r="O58" s="21"/>
      <c r="P58" s="21"/>
    </row>
    <row r="59" spans="1:18">
      <c r="C59" s="4"/>
      <c r="D59" s="57"/>
      <c r="E59" t="s">
        <v>101</v>
      </c>
      <c r="F59" s="21">
        <f>N54</f>
        <v>0.55155130286109233</v>
      </c>
      <c r="G59" s="21">
        <f>O54</f>
        <v>2.3687502805680438E-5</v>
      </c>
      <c r="H59" s="21">
        <f>P54</f>
        <v>0.79676081796786447</v>
      </c>
      <c r="I59" s="21">
        <f>Q54</f>
        <v>2.6421764597994724E-5</v>
      </c>
      <c r="J59" s="21">
        <f>R54</f>
        <v>1.6948469940952227E-3</v>
      </c>
      <c r="K59" s="21"/>
      <c r="M59" s="10"/>
    </row>
    <row r="60" spans="1:18">
      <c r="C60" s="4"/>
      <c r="D60" s="57"/>
      <c r="E60" s="4"/>
      <c r="M60" s="10"/>
    </row>
    <row r="61" spans="1:18">
      <c r="C61" s="4"/>
      <c r="D61" s="57"/>
      <c r="E61" s="57"/>
      <c r="F61" s="57"/>
      <c r="G61" s="57"/>
      <c r="H61" s="10"/>
      <c r="I61" s="3"/>
      <c r="J61" s="57"/>
      <c r="K61" s="21"/>
      <c r="L61" s="21"/>
      <c r="M61" s="10"/>
    </row>
    <row r="63" spans="1:18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6"/>
      <c r="M63" s="76"/>
      <c r="N63" s="76"/>
      <c r="O63" s="76"/>
    </row>
    <row r="64" spans="1:18">
      <c r="A64" s="70"/>
      <c r="B64" s="71" t="s">
        <v>47</v>
      </c>
      <c r="C64" s="70"/>
      <c r="D64" s="70"/>
      <c r="E64" s="70"/>
      <c r="F64" s="70"/>
      <c r="G64" s="70"/>
      <c r="H64" s="70"/>
      <c r="I64" s="70"/>
      <c r="J64" s="70"/>
      <c r="K64" s="70"/>
      <c r="L64" s="76"/>
      <c r="M64" s="76"/>
      <c r="N64" s="76"/>
      <c r="O64" s="76"/>
    </row>
    <row r="65" spans="1:15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6"/>
      <c r="M65" s="76"/>
      <c r="N65" s="76"/>
      <c r="O65" s="76"/>
    </row>
    <row r="66" spans="1:15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6"/>
      <c r="M66" s="76"/>
      <c r="N66" s="76"/>
      <c r="O66" s="76"/>
    </row>
    <row r="67" spans="1:15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6"/>
      <c r="M67" s="76"/>
      <c r="N67" s="76"/>
      <c r="O67" s="76"/>
    </row>
    <row r="68" spans="1:15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6"/>
      <c r="M68" s="76"/>
      <c r="N68" s="76"/>
      <c r="O68" s="76"/>
    </row>
    <row r="69" spans="1:15">
      <c r="A69" s="70"/>
      <c r="B69" s="70" t="str">
        <f>D39</f>
        <v>Km</v>
      </c>
      <c r="C69" s="72">
        <f>D40</f>
        <v>0.20518327925751059</v>
      </c>
      <c r="D69" s="70"/>
      <c r="E69" s="70"/>
      <c r="F69" s="70"/>
      <c r="G69" s="70"/>
      <c r="H69" s="70"/>
      <c r="I69" s="70"/>
      <c r="J69" s="70"/>
      <c r="K69" s="70"/>
      <c r="L69" s="76"/>
      <c r="M69" s="76"/>
      <c r="N69" s="76"/>
      <c r="O69" s="76"/>
    </row>
    <row r="70" spans="1:15">
      <c r="A70" s="70"/>
      <c r="B70" s="70" t="str">
        <f>F39</f>
        <v>Vmax</v>
      </c>
      <c r="C70" s="72">
        <f>F40</f>
        <v>18.165177414230431</v>
      </c>
      <c r="D70" s="70"/>
      <c r="E70" s="70"/>
      <c r="F70" s="70"/>
      <c r="G70" s="70"/>
      <c r="H70" s="70"/>
      <c r="I70" s="70"/>
      <c r="J70" s="70"/>
      <c r="K70" s="70"/>
      <c r="L70" s="76"/>
      <c r="M70" s="76"/>
      <c r="N70" s="76"/>
      <c r="O70" s="76"/>
    </row>
    <row r="71" spans="1:15">
      <c r="A71" s="70"/>
      <c r="B71" s="70" t="str">
        <f>H39</f>
        <v>Ki</v>
      </c>
      <c r="C71" s="70">
        <f>H40</f>
        <v>0.67305744605203777</v>
      </c>
      <c r="D71" s="70"/>
      <c r="E71" s="70"/>
      <c r="F71" s="70"/>
      <c r="G71" s="70"/>
      <c r="H71" s="70"/>
      <c r="I71" s="70"/>
      <c r="J71" s="70"/>
      <c r="K71" s="70"/>
      <c r="L71" s="76"/>
      <c r="M71" s="76"/>
      <c r="N71" s="76"/>
      <c r="O71" s="76"/>
    </row>
    <row r="72" spans="1:15">
      <c r="A72" s="70"/>
      <c r="B72" s="70" t="str">
        <f>J39</f>
        <v>RSS</v>
      </c>
      <c r="C72" s="72">
        <f>J40</f>
        <v>95.926002852206466</v>
      </c>
      <c r="D72" s="70"/>
      <c r="E72" s="70"/>
      <c r="F72" s="70"/>
      <c r="G72" s="70"/>
      <c r="H72" s="70"/>
      <c r="I72" s="70"/>
      <c r="J72" s="70"/>
      <c r="K72" s="70"/>
      <c r="L72" s="76"/>
      <c r="M72" s="76"/>
      <c r="N72" s="76"/>
      <c r="O72" s="76"/>
    </row>
    <row r="73" spans="1:15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6"/>
      <c r="M73" s="76"/>
      <c r="N73" s="76"/>
      <c r="O73" s="76"/>
    </row>
    <row r="74" spans="1:15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6"/>
      <c r="M74" s="76"/>
      <c r="N74" s="76"/>
      <c r="O74" s="76"/>
    </row>
    <row r="75" spans="1:15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6"/>
      <c r="M75" s="76"/>
      <c r="N75" s="76"/>
      <c r="O75" s="76"/>
    </row>
    <row r="76" spans="1:15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6"/>
      <c r="M76" s="76"/>
      <c r="N76" s="76"/>
      <c r="O76" s="76"/>
    </row>
    <row r="77" spans="1:15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6"/>
      <c r="M77" s="76"/>
      <c r="N77" s="76"/>
      <c r="O77" s="76"/>
    </row>
    <row r="78" spans="1:15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6"/>
      <c r="M78" s="76"/>
      <c r="N78" s="76"/>
      <c r="O78" s="76"/>
    </row>
    <row r="79" spans="1:15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6"/>
      <c r="M79" s="76"/>
      <c r="N79" s="76"/>
      <c r="O79" s="76"/>
    </row>
    <row r="80" spans="1:15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6"/>
      <c r="M80" s="76"/>
      <c r="N80" s="76"/>
      <c r="O80" s="76"/>
    </row>
    <row r="81" spans="1:15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6"/>
      <c r="M81" s="76"/>
      <c r="N81" s="76"/>
      <c r="O81" s="76"/>
    </row>
    <row r="82" spans="1:15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6"/>
      <c r="M82" s="76"/>
      <c r="N82" s="76"/>
      <c r="O82" s="76"/>
    </row>
    <row r="83" spans="1:15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6"/>
      <c r="M83" s="76"/>
      <c r="N83" s="76"/>
      <c r="O83" s="76"/>
    </row>
    <row r="84" spans="1:15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6"/>
      <c r="M84" s="76"/>
      <c r="N84" s="76"/>
      <c r="O84" s="76"/>
    </row>
    <row r="85" spans="1:15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6"/>
      <c r="M85" s="76"/>
      <c r="N85" s="76"/>
      <c r="O85" s="76"/>
    </row>
    <row r="86" spans="1:15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6"/>
      <c r="M86" s="76"/>
      <c r="N86" s="76"/>
      <c r="O86" s="76"/>
    </row>
    <row r="87" spans="1:15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6"/>
      <c r="M87" s="76"/>
      <c r="N87" s="76"/>
      <c r="O87" s="76"/>
    </row>
    <row r="88" spans="1:15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6"/>
      <c r="M88" s="76"/>
      <c r="N88" s="76"/>
      <c r="O88" s="76"/>
    </row>
    <row r="89" spans="1:15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6"/>
      <c r="M89" s="76"/>
      <c r="N89" s="76"/>
      <c r="O89" s="76"/>
    </row>
    <row r="90" spans="1:15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6"/>
      <c r="M90" s="76"/>
      <c r="N90" s="76"/>
      <c r="O90" s="76"/>
    </row>
    <row r="91" spans="1:15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6"/>
      <c r="M91" s="76"/>
      <c r="N91" s="76"/>
      <c r="O91" s="76"/>
    </row>
    <row r="92" spans="1:15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6"/>
      <c r="M92" s="76"/>
      <c r="N92" s="76"/>
      <c r="O92" s="76"/>
    </row>
    <row r="93" spans="1:15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75"/>
      <c r="L93" s="75"/>
      <c r="M93" s="75"/>
      <c r="N93" s="75"/>
      <c r="O93" s="75"/>
    </row>
    <row r="94" spans="1:15">
      <c r="A94" s="63"/>
      <c r="B94" s="64" t="s">
        <v>49</v>
      </c>
      <c r="C94" s="63"/>
      <c r="D94" s="63"/>
      <c r="E94" s="63"/>
      <c r="F94" s="63"/>
      <c r="G94" s="63"/>
      <c r="H94" s="63"/>
      <c r="I94" s="63"/>
      <c r="J94" s="63"/>
      <c r="K94" s="75"/>
      <c r="L94" s="75"/>
      <c r="M94" s="75"/>
      <c r="N94" s="75"/>
      <c r="O94" s="75"/>
    </row>
    <row r="95" spans="1:1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75"/>
      <c r="L95" s="75"/>
      <c r="M95" s="75"/>
      <c r="N95" s="75"/>
      <c r="O95" s="75"/>
    </row>
    <row r="96" spans="1:15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75"/>
      <c r="L96" s="75"/>
      <c r="M96" s="75"/>
      <c r="N96" s="75"/>
      <c r="O96" s="75"/>
    </row>
    <row r="97" spans="1:15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75"/>
      <c r="L97" s="75"/>
      <c r="M97" s="75"/>
      <c r="N97" s="75"/>
      <c r="O97" s="75"/>
    </row>
    <row r="98" spans="1:15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75"/>
      <c r="L98" s="75"/>
      <c r="M98" s="75"/>
      <c r="N98" s="75"/>
      <c r="O98" s="75"/>
    </row>
    <row r="99" spans="1:15">
      <c r="A99" s="63"/>
      <c r="B99" s="63" t="str">
        <f>B69</f>
        <v>Km</v>
      </c>
      <c r="C99" s="65">
        <f>D41</f>
        <v>9.9995635176651609E-2</v>
      </c>
      <c r="D99" s="63"/>
      <c r="E99" s="63"/>
      <c r="F99" s="63"/>
      <c r="G99" s="63"/>
      <c r="H99" s="63"/>
      <c r="I99" s="63"/>
      <c r="J99" s="63"/>
      <c r="K99" s="75"/>
      <c r="L99" s="75"/>
      <c r="M99" s="75"/>
      <c r="N99" s="75"/>
      <c r="O99" s="75"/>
    </row>
    <row r="100" spans="1:15">
      <c r="A100" s="63"/>
      <c r="B100" s="63" t="str">
        <f t="shared" ref="B100:B102" si="9">B70</f>
        <v>Vmax</v>
      </c>
      <c r="C100" s="65">
        <f>F41</f>
        <v>14.999844574419679</v>
      </c>
      <c r="D100" s="63"/>
      <c r="E100" s="63"/>
      <c r="F100" s="63"/>
      <c r="G100" s="63"/>
      <c r="H100" s="63"/>
      <c r="I100" s="63"/>
      <c r="J100" s="63"/>
      <c r="K100" s="75"/>
      <c r="L100" s="75"/>
      <c r="M100" s="75"/>
      <c r="N100" s="75"/>
      <c r="O100" s="75"/>
    </row>
    <row r="101" spans="1:15">
      <c r="A101" s="63"/>
      <c r="B101" s="63" t="str">
        <f t="shared" si="9"/>
        <v>Ki</v>
      </c>
      <c r="C101" s="63">
        <f>H41</f>
        <v>0.12999549307370262</v>
      </c>
      <c r="D101" s="63"/>
      <c r="E101" s="63"/>
      <c r="F101" s="63"/>
      <c r="G101" s="63"/>
      <c r="H101" s="63"/>
      <c r="I101" s="63"/>
      <c r="J101" s="63"/>
      <c r="K101" s="75"/>
      <c r="L101" s="75"/>
      <c r="M101" s="75"/>
      <c r="N101" s="75"/>
      <c r="O101" s="75"/>
    </row>
    <row r="102" spans="1:15">
      <c r="A102" s="63"/>
      <c r="B102" s="63" t="str">
        <f t="shared" si="9"/>
        <v>RSS</v>
      </c>
      <c r="C102" s="65">
        <f>J41</f>
        <v>3.2880955012680078E-7</v>
      </c>
      <c r="D102" s="63"/>
      <c r="E102" s="63"/>
      <c r="F102" s="63"/>
      <c r="G102" s="63"/>
      <c r="H102" s="63"/>
      <c r="I102" s="63"/>
      <c r="J102" s="63"/>
      <c r="K102" s="75"/>
      <c r="L102" s="75"/>
      <c r="M102" s="75"/>
      <c r="N102" s="75"/>
      <c r="O102" s="75"/>
    </row>
    <row r="103" spans="1:15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75"/>
      <c r="L103" s="75"/>
      <c r="M103" s="75"/>
      <c r="N103" s="75"/>
      <c r="O103" s="75"/>
    </row>
    <row r="104" spans="1:15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75"/>
      <c r="L104" s="75"/>
      <c r="M104" s="75"/>
      <c r="N104" s="75"/>
      <c r="O104" s="75"/>
    </row>
    <row r="105" spans="1:1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75"/>
      <c r="L105" s="75"/>
      <c r="M105" s="75"/>
      <c r="N105" s="75"/>
      <c r="O105" s="75"/>
    </row>
    <row r="106" spans="1:15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75"/>
      <c r="L106" s="75"/>
      <c r="M106" s="75"/>
      <c r="N106" s="75"/>
      <c r="O106" s="75"/>
    </row>
    <row r="107" spans="1:15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75"/>
      <c r="L107" s="75"/>
      <c r="M107" s="75"/>
      <c r="N107" s="75"/>
      <c r="O107" s="75"/>
    </row>
    <row r="108" spans="1:15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75"/>
      <c r="L108" s="75"/>
      <c r="M108" s="75"/>
      <c r="N108" s="75"/>
      <c r="O108" s="75"/>
    </row>
    <row r="109" spans="1:15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75"/>
      <c r="L109" s="75"/>
      <c r="M109" s="75"/>
      <c r="N109" s="75"/>
      <c r="O109" s="75"/>
    </row>
    <row r="110" spans="1:15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75"/>
      <c r="L110" s="75"/>
      <c r="M110" s="75"/>
      <c r="N110" s="75"/>
      <c r="O110" s="75"/>
    </row>
    <row r="111" spans="1:15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75"/>
      <c r="L111" s="75"/>
      <c r="M111" s="75"/>
      <c r="N111" s="75"/>
      <c r="O111" s="75"/>
    </row>
    <row r="112" spans="1:15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75"/>
      <c r="L112" s="75"/>
      <c r="M112" s="75"/>
      <c r="N112" s="75"/>
      <c r="O112" s="75"/>
    </row>
    <row r="113" spans="1:15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75"/>
      <c r="L113" s="75"/>
      <c r="M113" s="75"/>
      <c r="N113" s="75"/>
      <c r="O113" s="75"/>
    </row>
    <row r="114" spans="1:15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75"/>
      <c r="L114" s="75"/>
      <c r="M114" s="75"/>
      <c r="N114" s="75"/>
      <c r="O114" s="75"/>
    </row>
    <row r="115" spans="1:15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75"/>
      <c r="L115" s="75"/>
      <c r="M115" s="75"/>
      <c r="N115" s="75"/>
      <c r="O115" s="75"/>
    </row>
    <row r="116" spans="1:15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75"/>
      <c r="L116" s="75"/>
      <c r="M116" s="75"/>
      <c r="N116" s="75"/>
      <c r="O116" s="75"/>
    </row>
    <row r="117" spans="1:15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75"/>
      <c r="L117" s="75"/>
      <c r="M117" s="75"/>
      <c r="N117" s="75"/>
      <c r="O117" s="75"/>
    </row>
    <row r="118" spans="1:15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75"/>
      <c r="L118" s="75"/>
      <c r="M118" s="75"/>
      <c r="N118" s="75"/>
      <c r="O118" s="75"/>
    </row>
    <row r="119" spans="1:15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75"/>
      <c r="L119" s="75"/>
      <c r="M119" s="75"/>
      <c r="N119" s="75"/>
      <c r="O119" s="75"/>
    </row>
    <row r="120" spans="1:15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75"/>
      <c r="L120" s="75"/>
      <c r="M120" s="75"/>
      <c r="N120" s="75"/>
      <c r="O120" s="75"/>
    </row>
    <row r="121" spans="1:15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75"/>
      <c r="L121" s="75"/>
      <c r="M121" s="75"/>
      <c r="N121" s="75"/>
      <c r="O121" s="75"/>
    </row>
    <row r="122" spans="1:15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75"/>
      <c r="L122" s="75"/>
      <c r="M122" s="75"/>
      <c r="N122" s="75"/>
      <c r="O122" s="75"/>
    </row>
    <row r="123" spans="1:15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</row>
    <row r="124" spans="1:15">
      <c r="A124" s="66"/>
      <c r="B124" s="67" t="s">
        <v>48</v>
      </c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</row>
    <row r="125" spans="1:15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</row>
    <row r="126" spans="1:15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</row>
    <row r="127" spans="1:15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</row>
    <row r="128" spans="1:15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</row>
    <row r="129" spans="1:15">
      <c r="A129" s="66"/>
      <c r="B129" s="66" t="str">
        <f>B99</f>
        <v>Km</v>
      </c>
      <c r="C129" s="68">
        <f>D42</f>
        <v>0.26596194572855092</v>
      </c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</row>
    <row r="130" spans="1:15">
      <c r="A130" s="66"/>
      <c r="B130" s="66" t="str">
        <f t="shared" ref="B130:B132" si="10">B100</f>
        <v>Vmax</v>
      </c>
      <c r="C130" s="68">
        <f>F42</f>
        <v>19.42342869000499</v>
      </c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</row>
    <row r="131" spans="1:15">
      <c r="A131" s="66"/>
      <c r="B131" s="66" t="str">
        <f t="shared" si="10"/>
        <v>Ki</v>
      </c>
      <c r="C131" s="66">
        <f>H42</f>
        <v>0.45569848844791722</v>
      </c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</row>
    <row r="132" spans="1:15">
      <c r="A132" s="66"/>
      <c r="B132" s="66" t="str">
        <f t="shared" si="10"/>
        <v>RSS</v>
      </c>
      <c r="C132" s="68">
        <f>J42</f>
        <v>225.48244816086</v>
      </c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</row>
    <row r="133" spans="1:15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</row>
    <row r="134" spans="1:15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</row>
    <row r="135" spans="1:15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</row>
    <row r="136" spans="1:15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</row>
    <row r="138" spans="1:15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</row>
    <row r="139" spans="1:15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</row>
    <row r="140" spans="1:15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</row>
    <row r="141" spans="1:15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</row>
    <row r="142" spans="1:15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</row>
    <row r="143" spans="1:15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</row>
    <row r="144" spans="1:15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</row>
    <row r="145" spans="1:15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</row>
    <row r="146" spans="1:15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</row>
    <row r="147" spans="1:15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</row>
    <row r="148" spans="1:15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</row>
    <row r="149" spans="1:15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</row>
    <row r="150" spans="1:15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</row>
    <row r="151" spans="1:15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</row>
    <row r="152" spans="1:15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</row>
    <row r="153" spans="1:15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</row>
    <row r="154" spans="1:15">
      <c r="A154" s="60"/>
      <c r="B154" s="61" t="s">
        <v>50</v>
      </c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</row>
    <row r="155" spans="1:15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</row>
    <row r="156" spans="1:15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</row>
    <row r="157" spans="1:15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</row>
    <row r="158" spans="1:15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</row>
    <row r="159" spans="1:15">
      <c r="A159" s="60"/>
      <c r="B159" s="60" t="str">
        <f>B129</f>
        <v>Km</v>
      </c>
      <c r="C159" s="62">
        <f>D43</f>
        <v>9.9998617501571435E-2</v>
      </c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</row>
    <row r="160" spans="1:15">
      <c r="A160" s="60"/>
      <c r="B160" s="60" t="str">
        <f t="shared" ref="B160:B161" si="11">B130</f>
        <v>Vmax</v>
      </c>
      <c r="C160" s="62">
        <f>F43</f>
        <v>14.999967258198108</v>
      </c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</row>
    <row r="161" spans="1:15">
      <c r="A161" s="60"/>
      <c r="B161" s="60" t="str">
        <f t="shared" si="11"/>
        <v>Ki</v>
      </c>
      <c r="C161" s="60">
        <f>H43</f>
        <v>0.13000030773162138</v>
      </c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</row>
    <row r="162" spans="1:15">
      <c r="A162" s="60"/>
      <c r="B162" s="69" t="s">
        <v>41</v>
      </c>
      <c r="C162" s="60">
        <f>I43</f>
        <v>31267.630638066723</v>
      </c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</row>
    <row r="163" spans="1:15">
      <c r="A163" s="60"/>
      <c r="B163" s="60" t="str">
        <f>B132</f>
        <v>RSS</v>
      </c>
      <c r="C163" s="62">
        <f>J43</f>
        <v>1.9090150909071142E-7</v>
      </c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</row>
    <row r="164" spans="1:15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</row>
    <row r="165" spans="1:15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</row>
    <row r="166" spans="1:15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</row>
    <row r="167" spans="1:15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</row>
    <row r="168" spans="1:15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</row>
    <row r="169" spans="1:15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</row>
    <row r="170" spans="1:15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</row>
    <row r="171" spans="1:15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</row>
    <row r="172" spans="1:15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</row>
    <row r="173" spans="1:15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</row>
    <row r="174" spans="1:15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</row>
    <row r="175" spans="1:15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</row>
    <row r="176" spans="1:15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</row>
    <row r="177" spans="1:15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</row>
    <row r="178" spans="1:15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</row>
    <row r="179" spans="1:15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</row>
    <row r="180" spans="1:15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</row>
    <row r="181" spans="1:15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</row>
    <row r="182" spans="1:15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</row>
    <row r="183" spans="1:15">
      <c r="A183" s="75"/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</row>
    <row r="184" spans="1:15">
      <c r="A184" s="75"/>
      <c r="B184" s="77" t="s">
        <v>51</v>
      </c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</row>
    <row r="185" spans="1:15">
      <c r="A185" s="75"/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</row>
    <row r="186" spans="1:15">
      <c r="A186" s="75"/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</row>
    <row r="187" spans="1:15">
      <c r="A187" s="75"/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</row>
    <row r="188" spans="1:15">
      <c r="A188" s="75"/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</row>
    <row r="189" spans="1:15">
      <c r="A189" s="75"/>
      <c r="B189" s="75" t="str">
        <f>D39</f>
        <v>Km</v>
      </c>
      <c r="C189" s="78">
        <f>D44</f>
        <v>0.10009561311021418</v>
      </c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</row>
    <row r="190" spans="1:15">
      <c r="A190" s="75"/>
      <c r="B190" s="75" t="str">
        <f>E39</f>
        <v>Km2</v>
      </c>
      <c r="C190" s="78">
        <f>E44</f>
        <v>85.078927046796707</v>
      </c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</row>
    <row r="191" spans="1:15">
      <c r="A191" s="75"/>
      <c r="B191" s="75" t="str">
        <f>F39</f>
        <v>Vmax</v>
      </c>
      <c r="C191" s="78">
        <f>F44</f>
        <v>15.008092877596427</v>
      </c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</row>
    <row r="192" spans="1:15">
      <c r="A192" s="75"/>
      <c r="B192" s="75" t="str">
        <f>G39</f>
        <v>Vmax2</v>
      </c>
      <c r="C192" s="75">
        <f>G44</f>
        <v>8.0188405519588848</v>
      </c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</row>
    <row r="193" spans="1:15">
      <c r="A193" s="75"/>
      <c r="B193" s="75" t="str">
        <f>H39</f>
        <v>Ki</v>
      </c>
      <c r="C193" s="75">
        <f>H44</f>
        <v>110.39486003261632</v>
      </c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</row>
    <row r="194" spans="1:15">
      <c r="A194" s="75"/>
      <c r="B194" s="75" t="str">
        <f>J39</f>
        <v>RSS</v>
      </c>
      <c r="C194" s="78">
        <f>J44</f>
        <v>1.3317278677847605E-3</v>
      </c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</row>
    <row r="195" spans="1:15">
      <c r="A195" s="75"/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</row>
    <row r="196" spans="1:15">
      <c r="A196" s="75"/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</row>
    <row r="197" spans="1:15">
      <c r="A197" s="75"/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</row>
    <row r="198" spans="1:15">
      <c r="A198" s="75"/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</row>
    <row r="199" spans="1:15">
      <c r="A199" s="75"/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</row>
    <row r="200" spans="1:15">
      <c r="A200" s="75"/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</row>
    <row r="201" spans="1:15">
      <c r="A201" s="75"/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</row>
    <row r="202" spans="1:15">
      <c r="A202" s="75"/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</row>
    <row r="203" spans="1:15">
      <c r="A203" s="75"/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</row>
    <row r="204" spans="1:15">
      <c r="A204" s="75"/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</row>
    <row r="205" spans="1:15">
      <c r="A205" s="75"/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</row>
    <row r="206" spans="1:15">
      <c r="A206" s="75"/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</row>
    <row r="207" spans="1:15">
      <c r="A207" s="75"/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</row>
    <row r="208" spans="1:15">
      <c r="A208" s="75"/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</row>
    <row r="209" spans="1:17">
      <c r="A209" s="75"/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</row>
    <row r="210" spans="1:17">
      <c r="A210" s="75"/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</row>
    <row r="211" spans="1:17">
      <c r="A211" s="75"/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</row>
    <row r="212" spans="1:17">
      <c r="A212" s="75"/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</row>
    <row r="213" spans="1:17">
      <c r="A213" s="75"/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</row>
    <row r="214" spans="1:17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</row>
    <row r="215" spans="1:17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</row>
    <row r="216" spans="1:17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</row>
    <row r="217" spans="1:17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</row>
    <row r="218" spans="1:17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</row>
    <row r="219" spans="1:17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</row>
    <row r="220" spans="1:17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</row>
  </sheetData>
  <conditionalFormatting sqref="J40:J46 J6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5:M48 N40:N44 L49:L55 M59:M6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40:K4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101"/>
  <sheetViews>
    <sheetView topLeftCell="U77" zoomScale="90" zoomScaleNormal="90" workbookViewId="0">
      <selection activeCell="V79" sqref="V79"/>
    </sheetView>
  </sheetViews>
  <sheetFormatPr defaultColWidth="11.453125" defaultRowHeight="12.5"/>
  <cols>
    <col min="1" max="16384" width="11.453125" style="28"/>
  </cols>
  <sheetData>
    <row r="1" spans="1:48" ht="18">
      <c r="A1" s="27" t="s">
        <v>58</v>
      </c>
      <c r="F1" s="29"/>
    </row>
    <row r="2" spans="1:48" ht="13">
      <c r="F2" s="29"/>
    </row>
    <row r="3" spans="1:48" ht="13">
      <c r="F3" s="29"/>
      <c r="G3" s="30"/>
      <c r="J3" s="31" t="s">
        <v>59</v>
      </c>
      <c r="K3" s="32"/>
      <c r="L3" s="32"/>
      <c r="M3" s="32"/>
      <c r="N3" s="32"/>
      <c r="Z3" s="49"/>
      <c r="AA3" s="49"/>
      <c r="AB3" s="49"/>
      <c r="AD3" s="31" t="s">
        <v>59</v>
      </c>
      <c r="AE3" s="32"/>
      <c r="AF3" s="32"/>
      <c r="AG3" s="32"/>
      <c r="AH3" s="32"/>
    </row>
    <row r="4" spans="1:48" ht="13">
      <c r="J4" s="33"/>
      <c r="K4" s="34" t="s">
        <v>60</v>
      </c>
      <c r="L4" s="34" t="s">
        <v>61</v>
      </c>
      <c r="M4" s="34" t="s">
        <v>62</v>
      </c>
      <c r="N4" s="34" t="s">
        <v>63</v>
      </c>
      <c r="O4" s="34" t="s">
        <v>64</v>
      </c>
      <c r="P4" s="34" t="s">
        <v>65</v>
      </c>
      <c r="Q4" s="34" t="s">
        <v>66</v>
      </c>
      <c r="R4" s="34" t="s">
        <v>67</v>
      </c>
      <c r="S4" s="34" t="s">
        <v>68</v>
      </c>
      <c r="T4" s="34" t="s">
        <v>69</v>
      </c>
      <c r="U4" s="34" t="s">
        <v>70</v>
      </c>
      <c r="V4" s="34" t="s">
        <v>71</v>
      </c>
      <c r="W4" s="34" t="s">
        <v>72</v>
      </c>
      <c r="X4" s="34" t="s">
        <v>73</v>
      </c>
      <c r="Y4" s="34" t="s">
        <v>74</v>
      </c>
      <c r="Z4" s="48"/>
      <c r="AA4" s="48"/>
      <c r="AB4" s="48"/>
      <c r="AD4" s="33"/>
      <c r="AE4" s="34" t="s">
        <v>60</v>
      </c>
      <c r="AF4" s="34" t="s">
        <v>61</v>
      </c>
      <c r="AG4" s="34" t="s">
        <v>62</v>
      </c>
      <c r="AH4" s="34" t="s">
        <v>63</v>
      </c>
      <c r="AI4" s="34" t="s">
        <v>64</v>
      </c>
      <c r="AJ4" s="34" t="s">
        <v>65</v>
      </c>
      <c r="AK4" s="34" t="s">
        <v>66</v>
      </c>
      <c r="AL4" s="34" t="s">
        <v>67</v>
      </c>
      <c r="AM4" s="34" t="s">
        <v>68</v>
      </c>
      <c r="AN4" s="34" t="s">
        <v>69</v>
      </c>
      <c r="AO4" s="34" t="s">
        <v>70</v>
      </c>
      <c r="AP4" s="34" t="s">
        <v>71</v>
      </c>
      <c r="AQ4" s="34" t="s">
        <v>72</v>
      </c>
      <c r="AR4" s="34" t="s">
        <v>73</v>
      </c>
      <c r="AS4" s="34" t="s">
        <v>74</v>
      </c>
      <c r="AT4" s="48"/>
      <c r="AU4" s="48"/>
      <c r="AV4" s="48"/>
    </row>
    <row r="5" spans="1:48" ht="13">
      <c r="B5" s="35"/>
      <c r="D5" s="36" t="s">
        <v>75</v>
      </c>
      <c r="E5" s="36" t="s">
        <v>76</v>
      </c>
      <c r="J5" s="37" t="s">
        <v>60</v>
      </c>
      <c r="K5" s="33"/>
      <c r="L5" s="33"/>
      <c r="M5" s="33"/>
      <c r="N5" s="33"/>
      <c r="Z5" s="49"/>
      <c r="AA5" s="49"/>
      <c r="AB5" s="49"/>
      <c r="AD5" s="37" t="s">
        <v>60</v>
      </c>
      <c r="AE5" s="33"/>
      <c r="AF5" s="33"/>
      <c r="AG5" s="33"/>
      <c r="AH5" s="33"/>
      <c r="AT5" s="49"/>
      <c r="AU5" s="49"/>
      <c r="AV5" s="49"/>
    </row>
    <row r="6" spans="1:48" ht="13">
      <c r="A6" s="36" t="s">
        <v>77</v>
      </c>
      <c r="B6" s="36"/>
      <c r="C6" s="36" t="s">
        <v>78</v>
      </c>
      <c r="D6" s="36" t="s">
        <v>79</v>
      </c>
      <c r="E6" s="36" t="s">
        <v>80</v>
      </c>
      <c r="J6" s="37" t="s">
        <v>61</v>
      </c>
      <c r="K6" s="33">
        <f>((F29-F33)/(F32-F28))</f>
        <v>6.6666666666666107E-3</v>
      </c>
      <c r="L6" s="33"/>
      <c r="M6" s="33"/>
      <c r="N6" s="33"/>
      <c r="Z6" s="49"/>
      <c r="AA6" s="49"/>
      <c r="AB6" s="49"/>
      <c r="AD6" s="37" t="s">
        <v>61</v>
      </c>
      <c r="AE6" s="33">
        <f>IFERROR(K6,"")</f>
        <v>6.6666666666666107E-3</v>
      </c>
      <c r="AF6" s="33"/>
      <c r="AG6" s="33"/>
      <c r="AH6" s="33"/>
    </row>
    <row r="7" spans="1:48" ht="13">
      <c r="A7" s="38">
        <f>'Raw data and fitting summary'!B6</f>
        <v>1</v>
      </c>
      <c r="B7" s="39"/>
      <c r="C7" s="38">
        <f>'Raw data and fitting summary'!C6</f>
        <v>13.636363636363631</v>
      </c>
      <c r="D7" s="33">
        <f>IFERROR(A7/C7,)</f>
        <v>7.3333333333333361E-2</v>
      </c>
      <c r="E7" s="33">
        <f t="shared" ref="E7:E21" si="0">1/C7</f>
        <v>7.3333333333333361E-2</v>
      </c>
      <c r="J7" s="37" t="s">
        <v>62</v>
      </c>
      <c r="K7" s="33">
        <f>((F29-F37)/(F36-F28))</f>
        <v>6.6666666666666532E-3</v>
      </c>
      <c r="L7" s="33">
        <f>((F33-F37)/(F36-F32))</f>
        <v>6.666666666666687E-3</v>
      </c>
      <c r="M7" s="33"/>
      <c r="N7" s="33"/>
      <c r="AD7" s="37" t="s">
        <v>62</v>
      </c>
      <c r="AE7" s="33">
        <f t="shared" ref="AE7:AR19" si="1">IFERROR(K7,"")</f>
        <v>6.6666666666666532E-3</v>
      </c>
      <c r="AF7" s="33">
        <f t="shared" si="1"/>
        <v>6.666666666666687E-3</v>
      </c>
      <c r="AG7" s="33"/>
      <c r="AH7" s="33"/>
    </row>
    <row r="8" spans="1:48" ht="13">
      <c r="A8" s="38">
        <f>'Raw data and fitting summary'!B7</f>
        <v>0.8</v>
      </c>
      <c r="B8" s="39"/>
      <c r="C8" s="38">
        <f>'Raw data and fitting summary'!C7</f>
        <v>13.33333333333333</v>
      </c>
      <c r="D8" s="33">
        <f t="shared" ref="D8:D21" si="2">A8/C8</f>
        <v>6.0000000000000019E-2</v>
      </c>
      <c r="E8" s="33">
        <f t="shared" si="0"/>
        <v>7.5000000000000011E-2</v>
      </c>
      <c r="J8" s="37" t="s">
        <v>63</v>
      </c>
      <c r="K8" s="33">
        <f>((F29-F41)/(F40-F28))</f>
        <v>6.6666666666666489E-3</v>
      </c>
      <c r="L8" s="33">
        <f>((F33-F41)/(F40-F32))</f>
        <v>6.6666666666666628E-3</v>
      </c>
      <c r="M8" s="33">
        <f>((F37-F41)/(F40-F36))</f>
        <v>6.6666666666666428E-3</v>
      </c>
      <c r="N8" s="33"/>
      <c r="AD8" s="37" t="s">
        <v>63</v>
      </c>
      <c r="AE8" s="33">
        <f t="shared" si="1"/>
        <v>6.6666666666666489E-3</v>
      </c>
      <c r="AF8" s="33">
        <f t="shared" si="1"/>
        <v>6.6666666666666628E-3</v>
      </c>
      <c r="AG8" s="33">
        <f t="shared" si="1"/>
        <v>6.6666666666666428E-3</v>
      </c>
      <c r="AH8" s="33"/>
    </row>
    <row r="9" spans="1:48" ht="13">
      <c r="A9" s="38">
        <f>'Raw data and fitting summary'!B8</f>
        <v>0.64000000000000012</v>
      </c>
      <c r="B9" s="39"/>
      <c r="C9" s="38">
        <f>'Raw data and fitting summary'!C8</f>
        <v>12.97297297297297</v>
      </c>
      <c r="D9" s="33">
        <f t="shared" si="2"/>
        <v>4.9333333333333354E-2</v>
      </c>
      <c r="E9" s="33">
        <f t="shared" si="0"/>
        <v>7.7083333333333351E-2</v>
      </c>
      <c r="J9" s="37" t="s">
        <v>64</v>
      </c>
      <c r="K9" s="33">
        <f>((F29-F45)/(F44-F28))</f>
        <v>6.6666666666666714E-3</v>
      </c>
      <c r="L9" s="33">
        <f>((F33-F45)/(F44-F32))</f>
        <v>6.6666666666666836E-3</v>
      </c>
      <c r="M9" s="33">
        <f>((F37-F45)/(F44-F36))</f>
        <v>6.6666666666666827E-3</v>
      </c>
      <c r="N9" s="33">
        <f>((F41-F45)/(F44-F40))</f>
        <v>6.6666666666667139E-3</v>
      </c>
      <c r="AD9" s="37" t="s">
        <v>64</v>
      </c>
      <c r="AE9" s="33">
        <f t="shared" si="1"/>
        <v>6.6666666666666714E-3</v>
      </c>
      <c r="AF9" s="33">
        <f t="shared" si="1"/>
        <v>6.6666666666666836E-3</v>
      </c>
      <c r="AG9" s="33">
        <f t="shared" si="1"/>
        <v>6.6666666666666827E-3</v>
      </c>
      <c r="AH9" s="33">
        <f t="shared" si="1"/>
        <v>6.6666666666667139E-3</v>
      </c>
    </row>
    <row r="10" spans="1:48" ht="13">
      <c r="A10" s="38">
        <f>'Raw data and fitting summary'!B9</f>
        <v>0.51200000000000012</v>
      </c>
      <c r="B10" s="39"/>
      <c r="C10" s="38">
        <f>'Raw data and fitting summary'!C9</f>
        <v>12.549019607843135</v>
      </c>
      <c r="D10" s="33">
        <f t="shared" si="2"/>
        <v>4.0800000000000017E-2</v>
      </c>
      <c r="E10" s="33">
        <f t="shared" si="0"/>
        <v>7.9687500000000008E-2</v>
      </c>
      <c r="J10" s="37" t="s">
        <v>65</v>
      </c>
      <c r="K10" s="33">
        <f>((F29-F49)/(F48-F28))</f>
        <v>6.6666666666666645E-3</v>
      </c>
      <c r="L10" s="33">
        <f>((F33-F49)/(F48-F32))</f>
        <v>6.6666666666666714E-3</v>
      </c>
      <c r="M10" s="33">
        <f>((F37-F49)/(F48-F36))</f>
        <v>6.6666666666666688E-3</v>
      </c>
      <c r="N10" s="33">
        <f>((F41-F49)/(F48-F40))</f>
        <v>6.6666666666666775E-3</v>
      </c>
      <c r="O10" s="33">
        <f>((F45-F49)/(F48-F44))</f>
        <v>6.666666666666648E-3</v>
      </c>
      <c r="AD10" s="37" t="s">
        <v>65</v>
      </c>
      <c r="AE10" s="33">
        <f t="shared" si="1"/>
        <v>6.6666666666666645E-3</v>
      </c>
      <c r="AF10" s="33">
        <f t="shared" si="1"/>
        <v>6.6666666666666714E-3</v>
      </c>
      <c r="AG10" s="33">
        <f t="shared" si="1"/>
        <v>6.6666666666666688E-3</v>
      </c>
      <c r="AH10" s="33">
        <f t="shared" si="1"/>
        <v>6.6666666666666775E-3</v>
      </c>
      <c r="AI10" s="33">
        <f t="shared" si="1"/>
        <v>6.666666666666648E-3</v>
      </c>
    </row>
    <row r="11" spans="1:48" ht="13">
      <c r="A11" s="38">
        <f>'Raw data and fitting summary'!B10</f>
        <v>0.40960000000000013</v>
      </c>
      <c r="B11" s="39"/>
      <c r="C11" s="38">
        <f>'Raw data and fitting summary'!C10</f>
        <v>12.056514913657766</v>
      </c>
      <c r="D11" s="33">
        <f t="shared" si="2"/>
        <v>3.3973333333333355E-2</v>
      </c>
      <c r="E11" s="33">
        <f t="shared" si="0"/>
        <v>8.2942708333333365E-2</v>
      </c>
      <c r="J11" s="37" t="s">
        <v>66</v>
      </c>
      <c r="K11" s="33">
        <f>((F29-F53)/(F52-F28))</f>
        <v>6.666666666666674E-3</v>
      </c>
      <c r="L11" s="33">
        <f>((F33-F53)/(F52-F32))</f>
        <v>6.6666666666666801E-3</v>
      </c>
      <c r="M11" s="33">
        <f>((F37-F53)/(F52-F36))</f>
        <v>6.6666666666666792E-3</v>
      </c>
      <c r="N11" s="33">
        <f>((F41-F53)/(F52-F40))</f>
        <v>6.666666666666687E-3</v>
      </c>
      <c r="O11" s="33">
        <f>((F45-F53)/(F52-F44))</f>
        <v>6.6666666666666775E-3</v>
      </c>
      <c r="P11" s="33">
        <f>((F49-F53)/(F52-F48))</f>
        <v>6.6666666666667009E-3</v>
      </c>
      <c r="AD11" s="37" t="s">
        <v>66</v>
      </c>
      <c r="AE11" s="33">
        <f t="shared" si="1"/>
        <v>6.666666666666674E-3</v>
      </c>
      <c r="AF11" s="33">
        <f t="shared" si="1"/>
        <v>6.6666666666666801E-3</v>
      </c>
      <c r="AG11" s="33">
        <f t="shared" si="1"/>
        <v>6.6666666666666792E-3</v>
      </c>
      <c r="AH11" s="33">
        <f t="shared" si="1"/>
        <v>6.666666666666687E-3</v>
      </c>
      <c r="AI11" s="33">
        <f t="shared" si="1"/>
        <v>6.6666666666666775E-3</v>
      </c>
      <c r="AJ11" s="33">
        <f t="shared" si="1"/>
        <v>6.6666666666667009E-3</v>
      </c>
    </row>
    <row r="12" spans="1:48" ht="13">
      <c r="A12" s="38">
        <f>'Raw data and fitting summary'!B11</f>
        <v>0.32768000000000014</v>
      </c>
      <c r="B12" s="39"/>
      <c r="C12" s="38">
        <f>'Raw data and fitting summary'!C11</f>
        <v>11.492704826038159</v>
      </c>
      <c r="D12" s="33">
        <f t="shared" si="2"/>
        <v>2.8512000000000013E-2</v>
      </c>
      <c r="E12" s="33">
        <f t="shared" si="0"/>
        <v>8.7011718750000008E-2</v>
      </c>
      <c r="J12" s="37" t="s">
        <v>67</v>
      </c>
      <c r="K12" s="33">
        <f>((F29-F57)/(F56-F28))</f>
        <v>6.6666666666666628E-3</v>
      </c>
      <c r="L12" s="33">
        <f>((F33-F57)/(F56-F32))</f>
        <v>6.6666666666666662E-3</v>
      </c>
      <c r="M12" s="33">
        <f>((F37-F57)/(F56-F36))</f>
        <v>6.6666666666666645E-3</v>
      </c>
      <c r="N12" s="33">
        <f>((F41-F57)/(F56-F40))</f>
        <v>6.6666666666666671E-3</v>
      </c>
      <c r="O12" s="33">
        <f>((F45-F57)/(F56-F44))</f>
        <v>6.6666666666666576E-3</v>
      </c>
      <c r="P12" s="33">
        <f>((F49-F57)/(F56-F48))</f>
        <v>6.6666666666666602E-3</v>
      </c>
      <c r="Q12" s="33">
        <f>((F53-F57)/(F56-F52))</f>
        <v>6.6666666666666281E-3</v>
      </c>
      <c r="AD12" s="37" t="s">
        <v>67</v>
      </c>
      <c r="AE12" s="33">
        <f t="shared" si="1"/>
        <v>6.6666666666666628E-3</v>
      </c>
      <c r="AF12" s="33">
        <f t="shared" si="1"/>
        <v>6.6666666666666662E-3</v>
      </c>
      <c r="AG12" s="33">
        <f t="shared" si="1"/>
        <v>6.6666666666666645E-3</v>
      </c>
      <c r="AH12" s="33">
        <f t="shared" si="1"/>
        <v>6.6666666666666671E-3</v>
      </c>
      <c r="AI12" s="33">
        <f t="shared" si="1"/>
        <v>6.6666666666666576E-3</v>
      </c>
      <c r="AJ12" s="33">
        <f t="shared" si="1"/>
        <v>6.6666666666666602E-3</v>
      </c>
      <c r="AK12" s="33">
        <f t="shared" si="1"/>
        <v>6.6666666666666281E-3</v>
      </c>
    </row>
    <row r="13" spans="1:48" ht="13">
      <c r="A13" s="38">
        <f>'Raw data and fitting summary'!B12</f>
        <v>0.2621440000000001</v>
      </c>
      <c r="B13" s="39"/>
      <c r="C13" s="38">
        <f>'Raw data and fitting summary'!C12</f>
        <v>10.858001237076961</v>
      </c>
      <c r="D13" s="33">
        <f t="shared" si="2"/>
        <v>2.4142933333333349E-2</v>
      </c>
      <c r="E13" s="33">
        <f t="shared" si="0"/>
        <v>9.2097981770833365E-2</v>
      </c>
      <c r="J13" s="37" t="s">
        <v>68</v>
      </c>
      <c r="K13" s="33">
        <f>((F29-F61)/(F60-F28))</f>
        <v>6.6666666666666662E-3</v>
      </c>
      <c r="L13" s="33">
        <f>((F33-F61)/(F60-F32))</f>
        <v>6.6666666666666697E-3</v>
      </c>
      <c r="M13" s="33">
        <f>((F37-F61)/(F60-F36))</f>
        <v>6.6666666666666688E-3</v>
      </c>
      <c r="N13" s="33">
        <f>((F41-F61)/(F60-F40))</f>
        <v>6.6666666666666714E-3</v>
      </c>
      <c r="O13" s="33">
        <f>((F45-F61)/(F60-F44))</f>
        <v>6.6666666666666645E-3</v>
      </c>
      <c r="P13" s="33">
        <f>((F49-F61)/(F60-F48))</f>
        <v>6.666666666666668E-3</v>
      </c>
      <c r="Q13" s="33">
        <f>((F53-F61)/(F60-F52))</f>
        <v>6.6666666666666567E-3</v>
      </c>
      <c r="R13" s="33">
        <f>((F57-F61)/(F60-F56))</f>
        <v>6.6666666666666792E-3</v>
      </c>
      <c r="AD13" s="37" t="s">
        <v>68</v>
      </c>
      <c r="AE13" s="33">
        <f t="shared" si="1"/>
        <v>6.6666666666666662E-3</v>
      </c>
      <c r="AF13" s="33">
        <f t="shared" si="1"/>
        <v>6.6666666666666697E-3</v>
      </c>
      <c r="AG13" s="33">
        <f t="shared" si="1"/>
        <v>6.6666666666666688E-3</v>
      </c>
      <c r="AH13" s="33">
        <f t="shared" si="1"/>
        <v>6.6666666666666714E-3</v>
      </c>
      <c r="AI13" s="33">
        <f t="shared" si="1"/>
        <v>6.6666666666666645E-3</v>
      </c>
      <c r="AJ13" s="33">
        <f t="shared" si="1"/>
        <v>6.666666666666668E-3</v>
      </c>
      <c r="AK13" s="33">
        <f t="shared" si="1"/>
        <v>6.6666666666666567E-3</v>
      </c>
      <c r="AL13" s="33">
        <f t="shared" si="1"/>
        <v>6.6666666666666792E-3</v>
      </c>
    </row>
    <row r="14" spans="1:48" ht="13">
      <c r="A14" s="38">
        <f>'Raw data and fitting summary'!B13</f>
        <v>0.2097152000000001</v>
      </c>
      <c r="B14" s="39"/>
      <c r="C14" s="38">
        <f>'Raw data and fitting summary'!C13</f>
        <v>10.15684086541442</v>
      </c>
      <c r="D14" s="33">
        <f t="shared" si="2"/>
        <v>2.0647680000000009E-2</v>
      </c>
      <c r="E14" s="33">
        <f t="shared" si="0"/>
        <v>9.8455810546874994E-2</v>
      </c>
      <c r="J14" s="37" t="s">
        <v>69</v>
      </c>
      <c r="K14" s="33">
        <f>((F29-F65)/(F64-F28))</f>
        <v>6.6666666666666671E-3</v>
      </c>
      <c r="L14" s="33">
        <f>((F33-F65)/(F64-F32))</f>
        <v>6.6666666666666688E-3</v>
      </c>
      <c r="M14" s="33">
        <f>((F37-F65)/(F64-F36))</f>
        <v>6.6666666666666671E-3</v>
      </c>
      <c r="N14" s="33">
        <f>((F41-F65)/(F64-F40))</f>
        <v>6.6666666666666688E-3</v>
      </c>
      <c r="O14" s="33">
        <f>((F45-F65)/(F64-F44))</f>
        <v>6.6666666666666645E-3</v>
      </c>
      <c r="P14" s="33">
        <f>((F49-F65)/(F64-F48))</f>
        <v>6.6666666666666671E-3</v>
      </c>
      <c r="Q14" s="33">
        <f>((F53-F65)/(F64-F52))</f>
        <v>6.666666666666661E-3</v>
      </c>
      <c r="R14" s="33">
        <f>((F57-F65)/(F64-F56))</f>
        <v>6.6666666666666723E-3</v>
      </c>
      <c r="S14" s="33">
        <f>((F61-F65)/(F64-F60))</f>
        <v>6.6666666666666671E-3</v>
      </c>
      <c r="AD14" s="37" t="s">
        <v>69</v>
      </c>
      <c r="AE14" s="33">
        <f t="shared" si="1"/>
        <v>6.6666666666666671E-3</v>
      </c>
      <c r="AF14" s="33">
        <f t="shared" si="1"/>
        <v>6.6666666666666688E-3</v>
      </c>
      <c r="AG14" s="33">
        <f t="shared" si="1"/>
        <v>6.6666666666666671E-3</v>
      </c>
      <c r="AH14" s="33">
        <f t="shared" si="1"/>
        <v>6.6666666666666688E-3</v>
      </c>
      <c r="AI14" s="33">
        <f t="shared" si="1"/>
        <v>6.6666666666666645E-3</v>
      </c>
      <c r="AJ14" s="33">
        <f t="shared" si="1"/>
        <v>6.6666666666666671E-3</v>
      </c>
      <c r="AK14" s="33">
        <f t="shared" si="1"/>
        <v>6.666666666666661E-3</v>
      </c>
      <c r="AL14" s="33">
        <f t="shared" si="1"/>
        <v>6.6666666666666723E-3</v>
      </c>
      <c r="AM14" s="33">
        <f t="shared" si="1"/>
        <v>6.6666666666666671E-3</v>
      </c>
    </row>
    <row r="15" spans="1:48" ht="13">
      <c r="A15" s="38">
        <f>'Raw data and fitting summary'!B14</f>
        <v>0.16777216000000009</v>
      </c>
      <c r="B15" s="39"/>
      <c r="C15" s="38">
        <f>'Raw data and fitting summary'!C14</f>
        <v>9.3982227278593857</v>
      </c>
      <c r="D15" s="33">
        <f t="shared" si="2"/>
        <v>1.7851477333333345E-2</v>
      </c>
      <c r="E15" s="33">
        <f t="shared" si="0"/>
        <v>0.10640309651692709</v>
      </c>
      <c r="J15" s="37" t="s">
        <v>70</v>
      </c>
      <c r="K15" s="33">
        <f>((F29-F69)/(F68-F28))</f>
        <v>6.6666666666666662E-3</v>
      </c>
      <c r="L15" s="33">
        <f>((F33-F69)/(F68-F32))</f>
        <v>6.6666666666666688E-3</v>
      </c>
      <c r="M15" s="33">
        <f>((F37-F69)/(F68-F36))</f>
        <v>6.666666666666668E-3</v>
      </c>
      <c r="N15" s="33">
        <f>((F41-F69)/(F68-F40))</f>
        <v>6.6666666666666688E-3</v>
      </c>
      <c r="O15" s="33">
        <f>((F45-F69)/(F68-F44))</f>
        <v>6.6666666666666662E-3</v>
      </c>
      <c r="P15" s="33">
        <f>((F49-F69)/(F68-F48))</f>
        <v>6.666666666666668E-3</v>
      </c>
      <c r="Q15" s="33">
        <f>((F53-F69)/(F68-F52))</f>
        <v>6.6666666666666628E-3</v>
      </c>
      <c r="R15" s="33">
        <f>((F57-F69)/(F68-F56))</f>
        <v>6.6666666666666697E-3</v>
      </c>
      <c r="S15" s="33">
        <f>((F61-F69)/(F68-F60))</f>
        <v>6.6666666666666671E-3</v>
      </c>
      <c r="T15" s="33">
        <f>((F65-F69)/(F68-F64))</f>
        <v>6.6666666666666662E-3</v>
      </c>
      <c r="AD15" s="37" t="s">
        <v>70</v>
      </c>
      <c r="AE15" s="33">
        <f t="shared" si="1"/>
        <v>6.6666666666666662E-3</v>
      </c>
      <c r="AF15" s="33">
        <f t="shared" si="1"/>
        <v>6.6666666666666688E-3</v>
      </c>
      <c r="AG15" s="33">
        <f t="shared" si="1"/>
        <v>6.666666666666668E-3</v>
      </c>
      <c r="AH15" s="33">
        <f t="shared" si="1"/>
        <v>6.6666666666666688E-3</v>
      </c>
      <c r="AI15" s="33">
        <f t="shared" si="1"/>
        <v>6.6666666666666662E-3</v>
      </c>
      <c r="AJ15" s="33">
        <f t="shared" si="1"/>
        <v>6.666666666666668E-3</v>
      </c>
      <c r="AK15" s="33">
        <f t="shared" si="1"/>
        <v>6.6666666666666628E-3</v>
      </c>
      <c r="AL15" s="33">
        <f t="shared" si="1"/>
        <v>6.6666666666666697E-3</v>
      </c>
      <c r="AM15" s="33">
        <f t="shared" si="1"/>
        <v>6.6666666666666671E-3</v>
      </c>
      <c r="AN15" s="33">
        <f t="shared" si="1"/>
        <v>6.6666666666666662E-3</v>
      </c>
    </row>
    <row r="16" spans="1:48" ht="13">
      <c r="A16" s="38">
        <f>'Raw data and fitting summary'!B15</f>
        <v>0.13421772800000006</v>
      </c>
      <c r="B16" s="39"/>
      <c r="C16" s="38">
        <f>'Raw data and fitting summary'!C15</f>
        <v>8.5957025422089295</v>
      </c>
      <c r="D16" s="33">
        <f t="shared" si="2"/>
        <v>1.561451520000001E-2</v>
      </c>
      <c r="E16" s="33">
        <f t="shared" si="0"/>
        <v>0.11633720397949221</v>
      </c>
      <c r="J16" s="37" t="s">
        <v>71</v>
      </c>
      <c r="K16" s="33">
        <f>((F29-F73)/(F72-F28))</f>
        <v>6.666666666666668E-3</v>
      </c>
      <c r="L16" s="33">
        <f>((F33-F73)/(F72-F32))</f>
        <v>6.6666666666666697E-3</v>
      </c>
      <c r="M16" s="33">
        <f>((F37-F73)/(F72-F36))</f>
        <v>6.6666666666666688E-3</v>
      </c>
      <c r="N16" s="33">
        <f>((F41-F73)/(F72-F40))</f>
        <v>6.6666666666666697E-3</v>
      </c>
      <c r="O16" s="33">
        <f>((F45-F73)/(F72-F44))</f>
        <v>6.666666666666668E-3</v>
      </c>
      <c r="P16" s="33">
        <f>((F49-F73)/(F72-F48))</f>
        <v>6.6666666666666688E-3</v>
      </c>
      <c r="Q16" s="33">
        <f>((F53-F73)/(F72-F52))</f>
        <v>6.6666666666666654E-3</v>
      </c>
      <c r="R16" s="33">
        <f>((F57-F73)/(F72-F56))</f>
        <v>6.6666666666666706E-3</v>
      </c>
      <c r="S16" s="33">
        <f>((F61-F73)/(F72-F60))</f>
        <v>6.6666666666666688E-3</v>
      </c>
      <c r="T16" s="33">
        <f>((F65-F73)/(F72-F64))</f>
        <v>6.6666666666666697E-3</v>
      </c>
      <c r="U16" s="33">
        <f>((F69-F73)/(F72-F68))</f>
        <v>6.6666666666666732E-3</v>
      </c>
      <c r="AD16" s="37" t="s">
        <v>71</v>
      </c>
      <c r="AE16" s="33">
        <f t="shared" si="1"/>
        <v>6.666666666666668E-3</v>
      </c>
      <c r="AF16" s="33">
        <f t="shared" si="1"/>
        <v>6.6666666666666697E-3</v>
      </c>
      <c r="AG16" s="33">
        <f t="shared" si="1"/>
        <v>6.6666666666666688E-3</v>
      </c>
      <c r="AH16" s="33">
        <f t="shared" si="1"/>
        <v>6.6666666666666697E-3</v>
      </c>
      <c r="AI16" s="33">
        <f t="shared" si="1"/>
        <v>6.666666666666668E-3</v>
      </c>
      <c r="AJ16" s="33">
        <f t="shared" si="1"/>
        <v>6.6666666666666688E-3</v>
      </c>
      <c r="AK16" s="33">
        <f t="shared" si="1"/>
        <v>6.6666666666666654E-3</v>
      </c>
      <c r="AL16" s="33">
        <f t="shared" si="1"/>
        <v>6.6666666666666706E-3</v>
      </c>
      <c r="AM16" s="33">
        <f t="shared" si="1"/>
        <v>6.6666666666666688E-3</v>
      </c>
      <c r="AN16" s="33">
        <f t="shared" si="1"/>
        <v>6.6666666666666697E-3</v>
      </c>
      <c r="AO16" s="33">
        <f t="shared" si="1"/>
        <v>6.6666666666666732E-3</v>
      </c>
    </row>
    <row r="17" spans="1:48" ht="13">
      <c r="A17" s="38">
        <f>'Raw data and fitting summary'!B16</f>
        <v>0.10737418240000006</v>
      </c>
      <c r="B17" s="39"/>
      <c r="C17" s="38">
        <f>'Raw data and fitting summary'!C16</f>
        <v>7.7666984258113709</v>
      </c>
      <c r="D17" s="33">
        <f t="shared" si="2"/>
        <v>1.3824945493333339E-2</v>
      </c>
      <c r="E17" s="33">
        <f t="shared" si="0"/>
        <v>0.12875483830769857</v>
      </c>
      <c r="J17" s="37" t="s">
        <v>72</v>
      </c>
      <c r="K17" s="33">
        <f>((F29-F77)/(F76-F28))</f>
        <v>6.666666666666668E-3</v>
      </c>
      <c r="L17" s="33">
        <f>((F33-F77)/(F76-F32))</f>
        <v>6.6666666666666697E-3</v>
      </c>
      <c r="M17" s="33">
        <f>((F37-F77)/(F76-F36))</f>
        <v>6.6666666666666688E-3</v>
      </c>
      <c r="N17" s="33">
        <f>((F41-F77)/(F76-F40))</f>
        <v>6.6666666666666697E-3</v>
      </c>
      <c r="O17" s="33">
        <f>((F45-F77)/(F76-F44))</f>
        <v>6.666666666666668E-3</v>
      </c>
      <c r="P17" s="33">
        <f>((F49-F77)/(F76-F48))</f>
        <v>6.6666666666666688E-3</v>
      </c>
      <c r="Q17" s="33">
        <f>((F53-F77)/(F76-F52))</f>
        <v>6.6666666666666662E-3</v>
      </c>
      <c r="R17" s="33">
        <f>((F57-F77)/(F76-F56))</f>
        <v>6.6666666666666697E-3</v>
      </c>
      <c r="S17" s="33">
        <f>((F61-F77)/(F76-F60))</f>
        <v>6.6666666666666688E-3</v>
      </c>
      <c r="T17" s="33">
        <f>((F65-F77)/(F76-F64))</f>
        <v>6.6666666666666697E-3</v>
      </c>
      <c r="U17" s="33">
        <f>((F69-F77)/(F76-F68))</f>
        <v>6.6666666666666706E-3</v>
      </c>
      <c r="V17" s="33">
        <f>((F73-F77)/(F76-F72))</f>
        <v>6.6666666666666688E-3</v>
      </c>
      <c r="AD17" s="37" t="s">
        <v>72</v>
      </c>
      <c r="AE17" s="33">
        <f t="shared" si="1"/>
        <v>6.666666666666668E-3</v>
      </c>
      <c r="AF17" s="33">
        <f t="shared" si="1"/>
        <v>6.6666666666666697E-3</v>
      </c>
      <c r="AG17" s="33">
        <f t="shared" si="1"/>
        <v>6.6666666666666688E-3</v>
      </c>
      <c r="AH17" s="33">
        <f t="shared" si="1"/>
        <v>6.6666666666666697E-3</v>
      </c>
      <c r="AI17" s="33">
        <f t="shared" si="1"/>
        <v>6.666666666666668E-3</v>
      </c>
      <c r="AJ17" s="33">
        <f t="shared" si="1"/>
        <v>6.6666666666666688E-3</v>
      </c>
      <c r="AK17" s="33">
        <f t="shared" si="1"/>
        <v>6.6666666666666662E-3</v>
      </c>
      <c r="AL17" s="33">
        <f t="shared" si="1"/>
        <v>6.6666666666666697E-3</v>
      </c>
      <c r="AM17" s="33">
        <f t="shared" si="1"/>
        <v>6.6666666666666688E-3</v>
      </c>
      <c r="AN17" s="33">
        <f t="shared" si="1"/>
        <v>6.6666666666666697E-3</v>
      </c>
      <c r="AO17" s="33">
        <f t="shared" si="1"/>
        <v>6.6666666666666706E-3</v>
      </c>
      <c r="AP17" s="33">
        <f t="shared" si="1"/>
        <v>6.6666666666666688E-3</v>
      </c>
    </row>
    <row r="18" spans="1:48" ht="13">
      <c r="A18" s="38">
        <f>'Raw data and fitting summary'!B17</f>
        <v>8.589934592000005E-2</v>
      </c>
      <c r="B18" s="39"/>
      <c r="C18" s="38">
        <f>'Raw data and fitting summary'!C17</f>
        <v>6.931117387333301</v>
      </c>
      <c r="D18" s="33">
        <f t="shared" si="2"/>
        <v>1.2393289728000008E-2</v>
      </c>
      <c r="E18" s="33">
        <f t="shared" si="0"/>
        <v>0.14427688121795654</v>
      </c>
      <c r="J18" s="37" t="s">
        <v>73</v>
      </c>
      <c r="K18" s="33">
        <f>((F29-F81)/(F80-F28))</f>
        <v>6.6666666666666688E-3</v>
      </c>
      <c r="L18" s="33">
        <f>((F33-F81)/(F80-F32))</f>
        <v>6.6666666666666697E-3</v>
      </c>
      <c r="M18" s="33">
        <f>((F37-F81)/(F80-F36))</f>
        <v>6.6666666666666697E-3</v>
      </c>
      <c r="N18" s="33">
        <f>((F41-F81)/(F80-F40))</f>
        <v>6.6666666666666706E-3</v>
      </c>
      <c r="O18" s="33">
        <f>((F45-F81)/(F80-F44))</f>
        <v>6.6666666666666688E-3</v>
      </c>
      <c r="P18" s="33">
        <f>((F49-F81)/(F80-F48))</f>
        <v>6.6666666666666697E-3</v>
      </c>
      <c r="Q18" s="33">
        <f>((F53-F81)/(F80-F52))</f>
        <v>6.6666666666666671E-3</v>
      </c>
      <c r="R18" s="33">
        <f>((F57-F81)/(F80-F56))</f>
        <v>6.6666666666666706E-3</v>
      </c>
      <c r="S18" s="33">
        <f>((F61-F81)/(F80-F60))</f>
        <v>6.6666666666666697E-3</v>
      </c>
      <c r="T18" s="33">
        <f>((F65-F81)/(F80-F64))</f>
        <v>6.6666666666666706E-3</v>
      </c>
      <c r="U18" s="33">
        <f>((F69-F81)/(F80-F68))</f>
        <v>6.6666666666666706E-3</v>
      </c>
      <c r="V18" s="33">
        <f>((F73-F81)/(F80-F72))</f>
        <v>6.6666666666666706E-3</v>
      </c>
      <c r="W18" s="33">
        <f>((F77-F81)/(F80-F76))</f>
        <v>6.6666666666666714E-3</v>
      </c>
      <c r="AD18" s="37" t="s">
        <v>73</v>
      </c>
      <c r="AE18" s="33">
        <f t="shared" si="1"/>
        <v>6.6666666666666688E-3</v>
      </c>
      <c r="AF18" s="33">
        <f t="shared" si="1"/>
        <v>6.6666666666666697E-3</v>
      </c>
      <c r="AG18" s="33">
        <f t="shared" si="1"/>
        <v>6.6666666666666697E-3</v>
      </c>
      <c r="AH18" s="33">
        <f t="shared" si="1"/>
        <v>6.6666666666666706E-3</v>
      </c>
      <c r="AI18" s="33">
        <f t="shared" si="1"/>
        <v>6.6666666666666688E-3</v>
      </c>
      <c r="AJ18" s="33">
        <f t="shared" si="1"/>
        <v>6.6666666666666697E-3</v>
      </c>
      <c r="AK18" s="33">
        <f t="shared" si="1"/>
        <v>6.6666666666666671E-3</v>
      </c>
      <c r="AL18" s="33">
        <f t="shared" si="1"/>
        <v>6.6666666666666706E-3</v>
      </c>
      <c r="AM18" s="33">
        <f t="shared" si="1"/>
        <v>6.6666666666666697E-3</v>
      </c>
      <c r="AN18" s="33">
        <f t="shared" si="1"/>
        <v>6.6666666666666706E-3</v>
      </c>
      <c r="AO18" s="33">
        <f t="shared" si="1"/>
        <v>6.6666666666666706E-3</v>
      </c>
      <c r="AP18" s="33">
        <f t="shared" si="1"/>
        <v>6.6666666666666706E-3</v>
      </c>
      <c r="AQ18" s="33">
        <f t="shared" si="1"/>
        <v>6.6666666666666714E-3</v>
      </c>
    </row>
    <row r="19" spans="1:48" ht="13">
      <c r="A19" s="38">
        <f>'Raw data and fitting summary'!B18</f>
        <v>6.871947673600004E-2</v>
      </c>
      <c r="B19" s="39"/>
      <c r="C19" s="38">
        <f>'Raw data and fitting summary'!C18</f>
        <v>6.109503010449167</v>
      </c>
      <c r="D19" s="33">
        <f t="shared" si="2"/>
        <v>1.1247965115733338E-2</v>
      </c>
      <c r="E19" s="33">
        <f t="shared" si="0"/>
        <v>0.16367943485577899</v>
      </c>
      <c r="J19" s="37" t="s">
        <v>74</v>
      </c>
      <c r="K19" s="33">
        <f>((F29-F85)/(F84-F28))</f>
        <v>6.6666666666666671E-3</v>
      </c>
      <c r="L19" s="33">
        <f>((F33-F85)/(F84-F32))</f>
        <v>6.666666666666668E-3</v>
      </c>
      <c r="M19" s="33">
        <f>((F37-F85)/(F84-F36))</f>
        <v>6.6666666666666671E-3</v>
      </c>
      <c r="N19" s="33">
        <f>((F41-F85)/(F84-F40))</f>
        <v>6.6666666666666688E-3</v>
      </c>
      <c r="O19" s="33">
        <f>((F45-F85)/(F84-F44))</f>
        <v>6.6666666666666671E-3</v>
      </c>
      <c r="P19" s="33">
        <f>((F49-F85)/(F84-F48))</f>
        <v>6.666666666666668E-3</v>
      </c>
      <c r="Q19" s="33">
        <f>((F53-F85)/(F84-F52))</f>
        <v>6.6666666666666662E-3</v>
      </c>
      <c r="R19" s="33">
        <f>((F57-F85)/(F84-F56))</f>
        <v>6.666666666666668E-3</v>
      </c>
      <c r="S19" s="33">
        <f>((F61-F85)/(F84-F60))</f>
        <v>6.6666666666666671E-3</v>
      </c>
      <c r="T19" s="33">
        <f>((F65-F85)/(F84-F64))</f>
        <v>6.666666666666668E-3</v>
      </c>
      <c r="U19" s="33">
        <f>((F69-F85)/(F84-F68))</f>
        <v>6.6666666666666671E-3</v>
      </c>
      <c r="V19" s="33">
        <f>((F73-F85)/(F84-F72))</f>
        <v>6.6666666666666662E-3</v>
      </c>
      <c r="W19" s="33">
        <f>((F77-F85)/(F84-F76))</f>
        <v>6.6666666666666654E-3</v>
      </c>
      <c r="X19" s="33">
        <f>((F81-F85)/(F84-F80))</f>
        <v>6.666666666666661E-3</v>
      </c>
      <c r="AD19" s="37" t="s">
        <v>74</v>
      </c>
      <c r="AE19" s="33">
        <f t="shared" si="1"/>
        <v>6.6666666666666671E-3</v>
      </c>
      <c r="AF19" s="33">
        <f t="shared" si="1"/>
        <v>6.666666666666668E-3</v>
      </c>
      <c r="AG19" s="33">
        <f t="shared" si="1"/>
        <v>6.6666666666666671E-3</v>
      </c>
      <c r="AH19" s="33">
        <f t="shared" si="1"/>
        <v>6.6666666666666688E-3</v>
      </c>
      <c r="AI19" s="33">
        <f t="shared" si="1"/>
        <v>6.6666666666666671E-3</v>
      </c>
      <c r="AJ19" s="33">
        <f t="shared" si="1"/>
        <v>6.666666666666668E-3</v>
      </c>
      <c r="AK19" s="33">
        <f t="shared" si="1"/>
        <v>6.6666666666666662E-3</v>
      </c>
      <c r="AL19" s="33">
        <f t="shared" si="1"/>
        <v>6.666666666666668E-3</v>
      </c>
      <c r="AM19" s="33">
        <f t="shared" si="1"/>
        <v>6.6666666666666671E-3</v>
      </c>
      <c r="AN19" s="33">
        <f t="shared" si="1"/>
        <v>6.666666666666668E-3</v>
      </c>
      <c r="AO19" s="33">
        <f t="shared" si="1"/>
        <v>6.6666666666666671E-3</v>
      </c>
      <c r="AP19" s="33">
        <f t="shared" si="1"/>
        <v>6.6666666666666662E-3</v>
      </c>
      <c r="AQ19" s="33">
        <f t="shared" si="1"/>
        <v>6.6666666666666654E-3</v>
      </c>
      <c r="AR19" s="33">
        <f t="shared" si="1"/>
        <v>6.666666666666661E-3</v>
      </c>
    </row>
    <row r="20" spans="1:48" ht="13">
      <c r="A20" s="38">
        <f>'Raw data and fitting summary'!B19</f>
        <v>5.4975581388800036E-2</v>
      </c>
      <c r="B20" s="39"/>
      <c r="C20" s="38">
        <f>'Raw data and fitting summary'!C19</f>
        <v>5.3210558298418222</v>
      </c>
      <c r="D20" s="33">
        <f t="shared" si="2"/>
        <v>1.0331705425920006E-2</v>
      </c>
      <c r="E20" s="33">
        <f t="shared" si="0"/>
        <v>0.18793262690305709</v>
      </c>
      <c r="J20" s="48"/>
      <c r="K20" s="50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AD20" s="48"/>
      <c r="AE20" s="50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</row>
    <row r="21" spans="1:48" ht="13">
      <c r="A21" s="38">
        <f>'Raw data and fitting summary'!B20</f>
        <v>4.3980465111040035E-2</v>
      </c>
      <c r="B21" s="39"/>
      <c r="C21" s="38">
        <f>'Raw data and fitting summary'!C20</f>
        <v>4.5819200275316785</v>
      </c>
      <c r="D21" s="33">
        <f t="shared" si="2"/>
        <v>9.5986976740693366E-3</v>
      </c>
      <c r="E21" s="33">
        <f t="shared" si="0"/>
        <v>0.21824911696215463</v>
      </c>
      <c r="J21" s="48"/>
      <c r="K21" s="50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D21" s="48"/>
      <c r="AE21" s="50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</row>
    <row r="22" spans="1:48" ht="13">
      <c r="A22" s="38"/>
      <c r="B22" s="39"/>
      <c r="C22" s="38"/>
      <c r="D22" s="33"/>
      <c r="E22" s="33"/>
      <c r="J22" s="48"/>
      <c r="K22" s="50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D22" s="48"/>
      <c r="AE22" s="50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</row>
    <row r="23" spans="1:48" ht="13">
      <c r="A23" s="38"/>
      <c r="B23" s="39"/>
      <c r="C23" s="38"/>
      <c r="D23" s="33"/>
      <c r="E23" s="33"/>
      <c r="J23" s="48"/>
      <c r="K23" s="50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D23" s="48"/>
      <c r="AE23" s="50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</row>
    <row r="24" spans="1:48">
      <c r="A24" s="38"/>
      <c r="B24" s="39"/>
      <c r="C24" s="38"/>
      <c r="D24" s="33"/>
      <c r="E24" s="33"/>
      <c r="AD24" s="49"/>
      <c r="AE24" s="49"/>
    </row>
    <row r="25" spans="1:48" ht="15">
      <c r="A25" s="38"/>
      <c r="B25" s="39"/>
      <c r="C25" s="38"/>
      <c r="D25" s="33"/>
      <c r="E25" s="33"/>
      <c r="J25" s="32"/>
      <c r="K25" s="40"/>
      <c r="L25" s="32"/>
      <c r="N25" s="40"/>
      <c r="O25" s="41"/>
      <c r="AE25" s="40" t="s">
        <v>81</v>
      </c>
      <c r="AF25" s="32">
        <f>MEDIAN(AE6:AV23)</f>
        <v>6.6666666666666688E-3</v>
      </c>
      <c r="AH25" s="40" t="s">
        <v>82</v>
      </c>
      <c r="AI25" s="41">
        <f>AF25*AF51</f>
        <v>9.9999999999999992E-2</v>
      </c>
    </row>
    <row r="26" spans="1:48" ht="13">
      <c r="J26" s="32"/>
      <c r="K26" s="42"/>
      <c r="L26" s="32"/>
      <c r="AE26" s="42" t="s">
        <v>83</v>
      </c>
      <c r="AF26" s="32">
        <f>STDEV(AE6:AO15)</f>
        <v>1.5680627273039831E-17</v>
      </c>
    </row>
    <row r="27" spans="1:48" ht="13">
      <c r="A27" s="43" t="s">
        <v>60</v>
      </c>
      <c r="B27" s="36" t="s">
        <v>84</v>
      </c>
      <c r="C27" s="36" t="s">
        <v>85</v>
      </c>
    </row>
    <row r="28" spans="1:48" ht="13">
      <c r="B28" s="33">
        <v>0</v>
      </c>
      <c r="C28" s="33">
        <f>E7</f>
        <v>7.3333333333333361E-2</v>
      </c>
      <c r="E28" s="29" t="s">
        <v>86</v>
      </c>
      <c r="F28" s="33">
        <f>LINEST(C28:C29,B28:B29,TRUE)</f>
        <v>-1</v>
      </c>
    </row>
    <row r="29" spans="1:48" ht="13">
      <c r="B29" s="33">
        <f>D7</f>
        <v>7.3333333333333361E-2</v>
      </c>
      <c r="C29" s="33">
        <v>0</v>
      </c>
      <c r="E29" s="29" t="s">
        <v>87</v>
      </c>
      <c r="F29" s="33">
        <f>C28</f>
        <v>7.3333333333333361E-2</v>
      </c>
      <c r="J29" s="31" t="s">
        <v>88</v>
      </c>
      <c r="K29" s="32"/>
      <c r="L29" s="32"/>
      <c r="M29" s="32"/>
      <c r="N29" s="32"/>
      <c r="AD29" s="31" t="s">
        <v>88</v>
      </c>
      <c r="AE29" s="32"/>
      <c r="AF29" s="32"/>
      <c r="AG29" s="32"/>
      <c r="AH29" s="32"/>
    </row>
    <row r="30" spans="1:48" ht="13">
      <c r="B30" s="33"/>
      <c r="C30" s="33"/>
      <c r="E30" s="44"/>
      <c r="F30" s="45"/>
      <c r="J30" s="33"/>
      <c r="K30" s="34" t="s">
        <v>60</v>
      </c>
      <c r="L30" s="34" t="s">
        <v>61</v>
      </c>
      <c r="M30" s="34" t="s">
        <v>62</v>
      </c>
      <c r="N30" s="34" t="s">
        <v>63</v>
      </c>
      <c r="O30" s="34" t="s">
        <v>64</v>
      </c>
      <c r="P30" s="34" t="s">
        <v>65</v>
      </c>
      <c r="Q30" s="34" t="s">
        <v>66</v>
      </c>
      <c r="R30" s="34" t="s">
        <v>67</v>
      </c>
      <c r="S30" s="34" t="s">
        <v>68</v>
      </c>
      <c r="T30" s="34" t="s">
        <v>69</v>
      </c>
      <c r="U30" s="34" t="s">
        <v>70</v>
      </c>
      <c r="V30" s="34" t="s">
        <v>71</v>
      </c>
      <c r="W30" s="34" t="s">
        <v>72</v>
      </c>
      <c r="X30" s="34" t="s">
        <v>73</v>
      </c>
      <c r="Y30" s="34" t="s">
        <v>74</v>
      </c>
      <c r="Z30" s="48"/>
      <c r="AA30" s="48"/>
      <c r="AB30" s="48"/>
      <c r="AD30" s="33"/>
      <c r="AE30" s="34" t="s">
        <v>60</v>
      </c>
      <c r="AF30" s="34" t="s">
        <v>61</v>
      </c>
      <c r="AG30" s="34" t="s">
        <v>62</v>
      </c>
      <c r="AH30" s="34" t="s">
        <v>63</v>
      </c>
      <c r="AI30" s="34" t="s">
        <v>64</v>
      </c>
      <c r="AJ30" s="34" t="s">
        <v>65</v>
      </c>
      <c r="AK30" s="34" t="s">
        <v>66</v>
      </c>
      <c r="AL30" s="34" t="s">
        <v>67</v>
      </c>
      <c r="AM30" s="34" t="s">
        <v>68</v>
      </c>
      <c r="AN30" s="34" t="s">
        <v>69</v>
      </c>
      <c r="AO30" s="34" t="s">
        <v>70</v>
      </c>
      <c r="AP30" s="34" t="s">
        <v>71</v>
      </c>
      <c r="AQ30" s="34" t="s">
        <v>72</v>
      </c>
      <c r="AR30" s="34" t="s">
        <v>73</v>
      </c>
      <c r="AS30" s="34" t="s">
        <v>74</v>
      </c>
      <c r="AT30" s="48"/>
      <c r="AU30" s="48"/>
      <c r="AV30" s="48"/>
    </row>
    <row r="31" spans="1:48" ht="13">
      <c r="A31" s="43" t="s">
        <v>61</v>
      </c>
      <c r="B31" s="46" t="s">
        <v>84</v>
      </c>
      <c r="C31" s="46" t="s">
        <v>85</v>
      </c>
      <c r="J31" s="37" t="s">
        <v>60</v>
      </c>
      <c r="K31" s="33"/>
      <c r="L31" s="33"/>
      <c r="M31" s="33"/>
      <c r="N31" s="33"/>
      <c r="AD31" s="37" t="s">
        <v>60</v>
      </c>
      <c r="AE31" s="33"/>
      <c r="AF31" s="33"/>
      <c r="AG31" s="33"/>
      <c r="AH31" s="33"/>
    </row>
    <row r="32" spans="1:48" ht="13">
      <c r="B32" s="33">
        <v>0</v>
      </c>
      <c r="C32" s="33">
        <f>E8</f>
        <v>7.5000000000000011E-2</v>
      </c>
      <c r="E32" s="29" t="s">
        <v>86</v>
      </c>
      <c r="F32" s="33">
        <f>LINEST(C32:C33,B32:B33,TRUE)</f>
        <v>-1.2499999999999996</v>
      </c>
      <c r="J32" s="37" t="s">
        <v>61</v>
      </c>
      <c r="K32" s="33">
        <f>1/(((F33*F28)-(F29*F32))/(F28-F32))</f>
        <v>14.999999999999975</v>
      </c>
      <c r="L32" s="33"/>
      <c r="M32" s="33"/>
      <c r="N32" s="33"/>
      <c r="AD32" s="37" t="s">
        <v>61</v>
      </c>
      <c r="AE32" s="33">
        <f>IFERROR(K32,"")</f>
        <v>14.999999999999975</v>
      </c>
      <c r="AF32" s="33"/>
      <c r="AG32" s="33"/>
      <c r="AH32" s="33"/>
    </row>
    <row r="33" spans="1:49" ht="13">
      <c r="B33" s="33">
        <f>D8</f>
        <v>6.0000000000000019E-2</v>
      </c>
      <c r="C33" s="33">
        <v>0</v>
      </c>
      <c r="E33" s="29" t="s">
        <v>87</v>
      </c>
      <c r="F33" s="33">
        <f>C32</f>
        <v>7.5000000000000011E-2</v>
      </c>
      <c r="J33" s="37" t="s">
        <v>62</v>
      </c>
      <c r="K33" s="33">
        <f>1/(((F37*F28)-(F29*F36))/(F28-F36))</f>
        <v>14.999999999999991</v>
      </c>
      <c r="L33" s="33">
        <f>1/(((F37*F32)-(F33*F36))/(F32-F36))</f>
        <v>15.000000000000004</v>
      </c>
      <c r="M33" s="33"/>
      <c r="N33" s="33"/>
      <c r="AD33" s="37" t="s">
        <v>62</v>
      </c>
      <c r="AE33" s="33">
        <f t="shared" ref="AE33:AR45" si="3">IFERROR(K33,"")</f>
        <v>14.999999999999991</v>
      </c>
      <c r="AF33" s="33">
        <f t="shared" si="3"/>
        <v>15.000000000000004</v>
      </c>
      <c r="AG33" s="33"/>
      <c r="AH33" s="33"/>
    </row>
    <row r="34" spans="1:49" ht="13">
      <c r="B34" s="33"/>
      <c r="C34" s="33"/>
      <c r="E34" s="44"/>
      <c r="F34" s="45"/>
      <c r="J34" s="37" t="s">
        <v>63</v>
      </c>
      <c r="K34" s="33">
        <f>1/(((F41*F28)-(F29*F40))/(F28-F40))</f>
        <v>14.999999999999991</v>
      </c>
      <c r="L34" s="33">
        <f>1/(((F41*F32)-(F33*F40))/(F32-F40))</f>
        <v>14.999999999999991</v>
      </c>
      <c r="M34" s="33">
        <f>1/(((F41*F36)-(F37*F40))/(F36-F40))</f>
        <v>14.999999999999991</v>
      </c>
      <c r="N34" s="33"/>
      <c r="AD34" s="37" t="s">
        <v>63</v>
      </c>
      <c r="AE34" s="33">
        <f t="shared" si="3"/>
        <v>14.999999999999991</v>
      </c>
      <c r="AF34" s="33">
        <f t="shared" si="3"/>
        <v>14.999999999999991</v>
      </c>
      <c r="AG34" s="33">
        <f t="shared" si="3"/>
        <v>14.999999999999991</v>
      </c>
      <c r="AH34" s="33"/>
    </row>
    <row r="35" spans="1:49" ht="13">
      <c r="A35" s="43" t="s">
        <v>62</v>
      </c>
      <c r="B35" s="46" t="s">
        <v>84</v>
      </c>
      <c r="C35" s="46" t="s">
        <v>85</v>
      </c>
      <c r="J35" s="37" t="s">
        <v>64</v>
      </c>
      <c r="K35" s="33">
        <f>1/(((F45*F28)-(F29*F44))/(F28-F44))</f>
        <v>14.999999999999995</v>
      </c>
      <c r="L35" s="33">
        <f>1/(((F45*F32)-(F33*F44))/(F32-F44))</f>
        <v>15</v>
      </c>
      <c r="M35" s="33">
        <f>1/(((F45*F36)-(F37*F44))/(F36-F44))</f>
        <v>15</v>
      </c>
      <c r="N35" s="33">
        <f>1/(((F45*F40)-(F41*F44))/(F40-F44))</f>
        <v>15.000000000000021</v>
      </c>
      <c r="AD35" s="37" t="s">
        <v>64</v>
      </c>
      <c r="AE35" s="33">
        <f t="shared" si="3"/>
        <v>14.999999999999995</v>
      </c>
      <c r="AF35" s="33">
        <f t="shared" si="3"/>
        <v>15</v>
      </c>
      <c r="AG35" s="33">
        <f t="shared" si="3"/>
        <v>15</v>
      </c>
      <c r="AH35" s="33">
        <f t="shared" si="3"/>
        <v>15.000000000000021</v>
      </c>
    </row>
    <row r="36" spans="1:49" ht="13">
      <c r="B36" s="33">
        <v>0</v>
      </c>
      <c r="C36" s="33">
        <f>E9</f>
        <v>7.7083333333333351E-2</v>
      </c>
      <c r="E36" s="29" t="s">
        <v>86</v>
      </c>
      <c r="F36" s="33">
        <f>LINEST(C36:C37,B36:B37,TRUE)</f>
        <v>-1.5624999999999996</v>
      </c>
      <c r="J36" s="37" t="s">
        <v>65</v>
      </c>
      <c r="K36" s="33">
        <f>1/(((F49*F28)-(F29*F48))/(F28-F48))</f>
        <v>14.999999999999991</v>
      </c>
      <c r="L36" s="33">
        <f>1/(((F49*F32)-(F33*F48))/(F32-F48))</f>
        <v>15</v>
      </c>
      <c r="M36" s="33">
        <f>1/(((F49*F36)-(F37*F48))/(F36-F48))</f>
        <v>14.999999999999996</v>
      </c>
      <c r="N36" s="33">
        <f>1/(((F49*F40)-(F41*F48))/(F40-F48))</f>
        <v>14.999999999999996</v>
      </c>
      <c r="O36" s="33">
        <f>1/(((F49*F44)-(F45*F48))/(F44-F48))</f>
        <v>14.999999999999982</v>
      </c>
      <c r="AD36" s="37" t="s">
        <v>65</v>
      </c>
      <c r="AE36" s="33">
        <f t="shared" si="3"/>
        <v>14.999999999999991</v>
      </c>
      <c r="AF36" s="33">
        <f t="shared" si="3"/>
        <v>15</v>
      </c>
      <c r="AG36" s="33">
        <f t="shared" si="3"/>
        <v>14.999999999999996</v>
      </c>
      <c r="AH36" s="33">
        <f t="shared" si="3"/>
        <v>14.999999999999996</v>
      </c>
      <c r="AI36" s="33">
        <f t="shared" si="3"/>
        <v>14.999999999999982</v>
      </c>
    </row>
    <row r="37" spans="1:49" ht="13">
      <c r="B37" s="33">
        <f>D9</f>
        <v>4.9333333333333354E-2</v>
      </c>
      <c r="C37" s="33">
        <v>0</v>
      </c>
      <c r="E37" s="29" t="s">
        <v>87</v>
      </c>
      <c r="F37" s="33">
        <f>C36</f>
        <v>7.7083333333333351E-2</v>
      </c>
      <c r="J37" s="37" t="s">
        <v>66</v>
      </c>
      <c r="K37" s="33">
        <f>1/(((F53*F28)-(F29*F52))/(F28-F52))</f>
        <v>14.999999999999995</v>
      </c>
      <c r="L37" s="33">
        <f>1/(((F53*F32)-(F33*F52))/(F32-F52))</f>
        <v>15.000000000000004</v>
      </c>
      <c r="M37" s="33">
        <f>1/(((F53*F36)-(F37*F52))/(F36-F52))</f>
        <v>15</v>
      </c>
      <c r="N37" s="33">
        <f>1/(((F53*F40)-(F41*F52))/(F40-F52))</f>
        <v>15.000000000000004</v>
      </c>
      <c r="O37" s="33">
        <f>1/(((F53*F44)-(F45*F52))/(F44-F52))</f>
        <v>14.999999999999995</v>
      </c>
      <c r="P37" s="33">
        <f>1/(((F53*F48)-(F49*F52))/(F48-F52))</f>
        <v>15.000000000000028</v>
      </c>
      <c r="AD37" s="37" t="s">
        <v>66</v>
      </c>
      <c r="AE37" s="33">
        <f t="shared" si="3"/>
        <v>14.999999999999995</v>
      </c>
      <c r="AF37" s="33">
        <f t="shared" si="3"/>
        <v>15.000000000000004</v>
      </c>
      <c r="AG37" s="33">
        <f t="shared" si="3"/>
        <v>15</v>
      </c>
      <c r="AH37" s="33">
        <f t="shared" si="3"/>
        <v>15.000000000000004</v>
      </c>
      <c r="AI37" s="33">
        <f t="shared" si="3"/>
        <v>14.999999999999995</v>
      </c>
      <c r="AJ37" s="33">
        <f t="shared" si="3"/>
        <v>15.000000000000028</v>
      </c>
    </row>
    <row r="38" spans="1:49" ht="13">
      <c r="B38" s="33"/>
      <c r="C38" s="33"/>
      <c r="E38" s="44"/>
      <c r="F38" s="45"/>
      <c r="J38" s="37" t="s">
        <v>67</v>
      </c>
      <c r="K38" s="33">
        <f>1/(((F57*F28)-(F29*F56))/(F28-F56))</f>
        <v>14.999999999999995</v>
      </c>
      <c r="L38" s="33">
        <f>1/(((F57*F32)-(F33*F56))/(F32-F56))</f>
        <v>14.999999999999996</v>
      </c>
      <c r="M38" s="33">
        <f>1/(((F57*F36)-(F37*F56))/(F36-F56))</f>
        <v>14.999999999999996</v>
      </c>
      <c r="N38" s="33">
        <f>1/(((F57*F40)-(F41*F56))/(F40-F56))</f>
        <v>14.999999999999996</v>
      </c>
      <c r="O38" s="33">
        <f>1/(((F57*F44)-(F45*F56))/(F44-F56))</f>
        <v>14.999999999999988</v>
      </c>
      <c r="P38" s="33">
        <f>1/(((F57*F48)-(F49*F56))/(F48-F56))</f>
        <v>14.999999999999988</v>
      </c>
      <c r="Q38" s="33">
        <f>1/(((F57*F52)-(F53*F56))/(F52-F56))</f>
        <v>14.999999999999957</v>
      </c>
      <c r="AD38" s="37" t="s">
        <v>67</v>
      </c>
      <c r="AE38" s="33">
        <f t="shared" si="3"/>
        <v>14.999999999999995</v>
      </c>
      <c r="AF38" s="33">
        <f t="shared" si="3"/>
        <v>14.999999999999996</v>
      </c>
      <c r="AG38" s="33">
        <f t="shared" si="3"/>
        <v>14.999999999999996</v>
      </c>
      <c r="AH38" s="33">
        <f t="shared" si="3"/>
        <v>14.999999999999996</v>
      </c>
      <c r="AI38" s="33">
        <f t="shared" si="3"/>
        <v>14.999999999999988</v>
      </c>
      <c r="AJ38" s="33">
        <f t="shared" si="3"/>
        <v>14.999999999999988</v>
      </c>
      <c r="AK38" s="33">
        <f t="shared" si="3"/>
        <v>14.999999999999957</v>
      </c>
    </row>
    <row r="39" spans="1:49" ht="13">
      <c r="A39" s="43" t="s">
        <v>63</v>
      </c>
      <c r="B39" s="46" t="s">
        <v>84</v>
      </c>
      <c r="C39" s="46" t="s">
        <v>85</v>
      </c>
      <c r="J39" s="37" t="s">
        <v>68</v>
      </c>
      <c r="K39" s="33">
        <f>1/(((F61*F28)-(F29*F60))/(F28-F60))</f>
        <v>14.999999999999995</v>
      </c>
      <c r="L39" s="33">
        <f>1/(((F61*F32)-(F33*F60))/(F32-F60))</f>
        <v>14.999999999999996</v>
      </c>
      <c r="M39" s="33">
        <f>1/(((F61*F36)-(F37*F60))/(F36-F60))</f>
        <v>14.999999999999995</v>
      </c>
      <c r="N39" s="33">
        <f>1/(((F61*F40)-(F41*F60))/(F40-F60))</f>
        <v>14.999999999999996</v>
      </c>
      <c r="O39" s="33">
        <f>1/(((F61*F44)-(F45*F60))/(F44-F60))</f>
        <v>14.999999999999995</v>
      </c>
      <c r="P39" s="33">
        <f>1/(((F61*F48)-(F49*F60))/(F48-F60))</f>
        <v>14.999999999999995</v>
      </c>
      <c r="Q39" s="33">
        <f>1/(((F61*F52)-(F53*F60))/(F52-F60))</f>
        <v>14.999999999999982</v>
      </c>
      <c r="R39" s="33">
        <f>1/(((F61*F56)-(F57*F60))/(F56-F60))</f>
        <v>15.000000000000004</v>
      </c>
      <c r="AD39" s="37" t="s">
        <v>68</v>
      </c>
      <c r="AE39" s="33">
        <f t="shared" si="3"/>
        <v>14.999999999999995</v>
      </c>
      <c r="AF39" s="33">
        <f t="shared" si="3"/>
        <v>14.999999999999996</v>
      </c>
      <c r="AG39" s="33">
        <f t="shared" si="3"/>
        <v>14.999999999999995</v>
      </c>
      <c r="AH39" s="33">
        <f t="shared" si="3"/>
        <v>14.999999999999996</v>
      </c>
      <c r="AI39" s="33">
        <f t="shared" si="3"/>
        <v>14.999999999999995</v>
      </c>
      <c r="AJ39" s="33">
        <f t="shared" si="3"/>
        <v>14.999999999999995</v>
      </c>
      <c r="AK39" s="33">
        <f t="shared" si="3"/>
        <v>14.999999999999982</v>
      </c>
      <c r="AL39" s="33">
        <f t="shared" si="3"/>
        <v>15.000000000000004</v>
      </c>
    </row>
    <row r="40" spans="1:49" ht="13">
      <c r="B40" s="33">
        <v>0</v>
      </c>
      <c r="C40" s="33">
        <f>E10</f>
        <v>7.9687500000000008E-2</v>
      </c>
      <c r="E40" s="29" t="s">
        <v>86</v>
      </c>
      <c r="F40" s="33">
        <f>LINEST(C40:C41,B40:B41,TRUE)</f>
        <v>-1.9531249999999996</v>
      </c>
      <c r="J40" s="37" t="s">
        <v>69</v>
      </c>
      <c r="K40" s="33">
        <f>1/(((F65*F28)-(F29*F64))/(F28-F64))</f>
        <v>14.999999999999991</v>
      </c>
      <c r="L40" s="33">
        <f>1/(((F65*F32)-(F33*F64))/(F32-F64))</f>
        <v>15</v>
      </c>
      <c r="M40" s="33">
        <f>1/(((F65*F36)-(F37*F64))/(F36-F64))</f>
        <v>14.999999999999996</v>
      </c>
      <c r="N40" s="33">
        <f>1/(((F65*F40)-(F41*F64))/(F40-F64))</f>
        <v>15</v>
      </c>
      <c r="O40" s="33">
        <f>1/(((F65*F44)-(F45*F64))/(F44-F64))</f>
        <v>14.999999999999991</v>
      </c>
      <c r="P40" s="33">
        <f>1/(((F65*F48)-(F49*F64))/(F48-F64))</f>
        <v>14.999999999999996</v>
      </c>
      <c r="Q40" s="33">
        <f>1/(((F65*F52)-(F53*F64))/(F52-F64))</f>
        <v>14.999999999999982</v>
      </c>
      <c r="R40" s="33">
        <f>1/(((F65*F56)-(F57*F64))/(F56-F64))</f>
        <v>15</v>
      </c>
      <c r="S40" s="33">
        <f>1/(((F65*F60)-(F61*F64))/(F60-F64))</f>
        <v>14.999999999999982</v>
      </c>
      <c r="AD40" s="37" t="s">
        <v>69</v>
      </c>
      <c r="AE40" s="33">
        <f t="shared" si="3"/>
        <v>14.999999999999991</v>
      </c>
      <c r="AF40" s="33">
        <f t="shared" si="3"/>
        <v>15</v>
      </c>
      <c r="AG40" s="33">
        <f t="shared" si="3"/>
        <v>14.999999999999996</v>
      </c>
      <c r="AH40" s="33">
        <f t="shared" si="3"/>
        <v>15</v>
      </c>
      <c r="AI40" s="33">
        <f t="shared" si="3"/>
        <v>14.999999999999991</v>
      </c>
      <c r="AJ40" s="33">
        <f t="shared" si="3"/>
        <v>14.999999999999996</v>
      </c>
      <c r="AK40" s="33">
        <f t="shared" si="3"/>
        <v>14.999999999999982</v>
      </c>
      <c r="AL40" s="33">
        <f t="shared" si="3"/>
        <v>15</v>
      </c>
      <c r="AM40" s="33">
        <f t="shared" si="3"/>
        <v>14.999999999999982</v>
      </c>
    </row>
    <row r="41" spans="1:49" ht="13">
      <c r="B41" s="33">
        <f>D10</f>
        <v>4.0800000000000017E-2</v>
      </c>
      <c r="C41" s="33">
        <v>0</v>
      </c>
      <c r="E41" s="29" t="s">
        <v>87</v>
      </c>
      <c r="F41" s="33">
        <f>C40</f>
        <v>7.9687500000000008E-2</v>
      </c>
      <c r="J41" s="37" t="s">
        <v>70</v>
      </c>
      <c r="K41" s="33">
        <f>1/(((F69*F28)-(F29*F68))/(F28-F68))</f>
        <v>14.999999999999991</v>
      </c>
      <c r="L41" s="33">
        <f>1/(((F69*F32)-(F33*F68))/(F32-F68))</f>
        <v>14.999999999999995</v>
      </c>
      <c r="M41" s="33">
        <f>1/(((F69*F36)-(F37*F68))/(F36-F68))</f>
        <v>14.999999999999995</v>
      </c>
      <c r="N41" s="33">
        <f>1/(((F69*F40)-(F41*F68))/(F40-F68))</f>
        <v>14.999999999999996</v>
      </c>
      <c r="O41" s="33">
        <f>1/(((F69*F44)-(F45*F68))/(F44-F68))</f>
        <v>14.999999999999988</v>
      </c>
      <c r="P41" s="33">
        <f>1/(((F69*F48)-(F49*F68))/(F48-F68))</f>
        <v>14.999999999999995</v>
      </c>
      <c r="Q41" s="33">
        <f>1/(((F69*F52)-(F53*F68))/(F52-F68))</f>
        <v>14.999999999999988</v>
      </c>
      <c r="R41" s="33">
        <f>1/(((F69*F56)-(F57*F68))/(F56-F68))</f>
        <v>15</v>
      </c>
      <c r="S41" s="33">
        <f>1/(((F69*F60)-(F61*F68))/(F60-F68))</f>
        <v>14.999999999999995</v>
      </c>
      <c r="T41" s="33">
        <f>1/(((F69*F64)-(F65*F68))/(F64-F68))</f>
        <v>15</v>
      </c>
      <c r="AD41" s="37" t="s">
        <v>70</v>
      </c>
      <c r="AE41" s="33">
        <f t="shared" si="3"/>
        <v>14.999999999999991</v>
      </c>
      <c r="AF41" s="33">
        <f t="shared" si="3"/>
        <v>14.999999999999995</v>
      </c>
      <c r="AG41" s="33">
        <f t="shared" si="3"/>
        <v>14.999999999999995</v>
      </c>
      <c r="AH41" s="33">
        <f t="shared" si="3"/>
        <v>14.999999999999996</v>
      </c>
      <c r="AI41" s="33">
        <f t="shared" si="3"/>
        <v>14.999999999999988</v>
      </c>
      <c r="AJ41" s="33">
        <f t="shared" si="3"/>
        <v>14.999999999999995</v>
      </c>
      <c r="AK41" s="33">
        <f t="shared" si="3"/>
        <v>14.999999999999988</v>
      </c>
      <c r="AL41" s="33">
        <f t="shared" si="3"/>
        <v>15</v>
      </c>
      <c r="AM41" s="33">
        <f t="shared" si="3"/>
        <v>14.999999999999995</v>
      </c>
      <c r="AN41" s="33">
        <f t="shared" si="3"/>
        <v>15</v>
      </c>
    </row>
    <row r="42" spans="1:49" ht="13">
      <c r="B42" s="33"/>
      <c r="C42" s="33"/>
      <c r="E42" s="44"/>
      <c r="F42" s="45"/>
      <c r="J42" s="37" t="s">
        <v>71</v>
      </c>
      <c r="K42" s="33">
        <f>1/(((F73*F28)-(F29*F72))/(F28-F72))</f>
        <v>14.999999999999995</v>
      </c>
      <c r="L42" s="33">
        <f>1/(((F73*F32)-(F33*F72))/(F32-F72))</f>
        <v>14.999999999999996</v>
      </c>
      <c r="M42" s="33">
        <f>1/(((F73*F36)-(F37*F72))/(F36-F72))</f>
        <v>14.999999999999995</v>
      </c>
      <c r="N42" s="33">
        <f>1/(((F73*F40)-(F41*F72))/(F40-F72))</f>
        <v>15</v>
      </c>
      <c r="O42" s="33">
        <f>1/(((F73*F44)-(F45*F72))/(F44-F72))</f>
        <v>14.999999999999991</v>
      </c>
      <c r="P42" s="33">
        <f>1/(((F73*F48)-(F49*F72))/(F48-F72))</f>
        <v>14.999999999999995</v>
      </c>
      <c r="Q42" s="33">
        <f>1/(((F73*F52)-(F53*F72))/(F52-F72))</f>
        <v>14.999999999999991</v>
      </c>
      <c r="R42" s="33">
        <f>1/(((F73*F56)-(F57*F72))/(F56-F72))</f>
        <v>14.999999999999996</v>
      </c>
      <c r="S42" s="33">
        <f>1/(((F73*F60)-(F61*F72))/(F60-F72))</f>
        <v>15</v>
      </c>
      <c r="T42" s="33">
        <f>1/(((F73*F64)-(F65*F72))/(F64-F72))</f>
        <v>15</v>
      </c>
      <c r="U42" s="33">
        <f>1/(((F73*F68)-(F69*F72))/(F68-F72))</f>
        <v>14.999999999999991</v>
      </c>
      <c r="AD42" s="37" t="s">
        <v>71</v>
      </c>
      <c r="AE42" s="33">
        <f t="shared" si="3"/>
        <v>14.999999999999995</v>
      </c>
      <c r="AF42" s="33">
        <f t="shared" si="3"/>
        <v>14.999999999999996</v>
      </c>
      <c r="AG42" s="33">
        <f t="shared" si="3"/>
        <v>14.999999999999995</v>
      </c>
      <c r="AH42" s="33">
        <f t="shared" si="3"/>
        <v>15</v>
      </c>
      <c r="AI42" s="33">
        <f t="shared" si="3"/>
        <v>14.999999999999991</v>
      </c>
      <c r="AJ42" s="33">
        <f t="shared" si="3"/>
        <v>14.999999999999995</v>
      </c>
      <c r="AK42" s="33">
        <f t="shared" si="3"/>
        <v>14.999999999999991</v>
      </c>
      <c r="AL42" s="33">
        <f t="shared" si="3"/>
        <v>14.999999999999996</v>
      </c>
      <c r="AM42" s="33">
        <f t="shared" si="3"/>
        <v>15</v>
      </c>
      <c r="AN42" s="33">
        <f t="shared" si="3"/>
        <v>15</v>
      </c>
      <c r="AO42" s="33">
        <f t="shared" si="3"/>
        <v>14.999999999999991</v>
      </c>
    </row>
    <row r="43" spans="1:49" ht="13">
      <c r="A43" s="43" t="s">
        <v>64</v>
      </c>
      <c r="B43" s="46" t="s">
        <v>84</v>
      </c>
      <c r="C43" s="46" t="s">
        <v>85</v>
      </c>
      <c r="J43" s="37" t="s">
        <v>72</v>
      </c>
      <c r="K43" s="33">
        <f>1/(((F77*F28)-(F29*F76))/(F28-F76))</f>
        <v>14.999999999999991</v>
      </c>
      <c r="L43" s="33">
        <f>1/(((F77*F32)-(F33*F76))/(F32-F76))</f>
        <v>14.999999999999996</v>
      </c>
      <c r="M43" s="33">
        <f>1/(((F77*F36)-(F37*F76))/(F36-F76))</f>
        <v>14.999999999999995</v>
      </c>
      <c r="N43" s="33">
        <f>1/(((F77*F40)-(F41*F76))/(F40-F76))</f>
        <v>14.999999999999996</v>
      </c>
      <c r="O43" s="33">
        <f>1/(((F77*F44)-(F45*F76))/(F44-F76))</f>
        <v>14.999999999999995</v>
      </c>
      <c r="P43" s="33">
        <f>1/(((F77*F48)-(F49*F76))/(F48-F76))</f>
        <v>14.999999999999996</v>
      </c>
      <c r="Q43" s="33">
        <f>1/(((F77*F52)-(F53*F76))/(F52-F76))</f>
        <v>14.999999999999991</v>
      </c>
      <c r="R43" s="33">
        <f>1/(((F77*F56)-(F57*F76))/(F56-F76))</f>
        <v>15</v>
      </c>
      <c r="S43" s="33">
        <f>1/(((F77*F60)-(F61*F76))/(F60-F76))</f>
        <v>15</v>
      </c>
      <c r="T43" s="33">
        <f>1/(((F77*F64)-(F65*F76))/(F64-F76))</f>
        <v>14.999999999999996</v>
      </c>
      <c r="U43" s="33">
        <f>1/(((F77*F68)-(F69*F76))/(F68-F76))</f>
        <v>15.000000000000009</v>
      </c>
      <c r="V43" s="33">
        <f>1/(((F77*F72)-(F73*F76))/(F72-F76))</f>
        <v>15.000000000000004</v>
      </c>
      <c r="AD43" s="37" t="s">
        <v>72</v>
      </c>
      <c r="AE43" s="33">
        <f t="shared" si="3"/>
        <v>14.999999999999991</v>
      </c>
      <c r="AF43" s="33">
        <f t="shared" si="3"/>
        <v>14.999999999999996</v>
      </c>
      <c r="AG43" s="33">
        <f t="shared" si="3"/>
        <v>14.999999999999995</v>
      </c>
      <c r="AH43" s="33">
        <f t="shared" si="3"/>
        <v>14.999999999999996</v>
      </c>
      <c r="AI43" s="33">
        <f t="shared" si="3"/>
        <v>14.999999999999995</v>
      </c>
      <c r="AJ43" s="33">
        <f t="shared" si="3"/>
        <v>14.999999999999996</v>
      </c>
      <c r="AK43" s="33">
        <f t="shared" si="3"/>
        <v>14.999999999999991</v>
      </c>
      <c r="AL43" s="33">
        <f t="shared" si="3"/>
        <v>15</v>
      </c>
      <c r="AM43" s="33">
        <f t="shared" si="3"/>
        <v>15</v>
      </c>
      <c r="AN43" s="33">
        <f t="shared" si="3"/>
        <v>14.999999999999996</v>
      </c>
      <c r="AO43" s="33">
        <f t="shared" si="3"/>
        <v>15.000000000000009</v>
      </c>
      <c r="AP43" s="33">
        <f t="shared" si="3"/>
        <v>15.000000000000004</v>
      </c>
    </row>
    <row r="44" spans="1:49" ht="13">
      <c r="B44" s="33">
        <v>0</v>
      </c>
      <c r="C44" s="33">
        <f>E11</f>
        <v>8.2942708333333365E-2</v>
      </c>
      <c r="E44" s="29" t="s">
        <v>86</v>
      </c>
      <c r="F44" s="33">
        <f>LINEST(C44:C45,B44:B45,TRUE)</f>
        <v>-2.4414062499999996</v>
      </c>
      <c r="J44" s="37" t="s">
        <v>73</v>
      </c>
      <c r="K44" s="33">
        <f>1/(((F81*F28)-(F29*F80))/(F28-F80))</f>
        <v>14.999999999999995</v>
      </c>
      <c r="L44" s="33">
        <f>1/(((F81*F32)-(F33*F80))/(F32-F80))</f>
        <v>15</v>
      </c>
      <c r="M44" s="33">
        <f>1/(((F81*F36)-(F37*F80))/(F36-F80))</f>
        <v>14.999999999999996</v>
      </c>
      <c r="N44" s="33">
        <f>1/(((F81*F40)-(F41*F80))/(F40-F80))</f>
        <v>14.999999999999996</v>
      </c>
      <c r="O44" s="33">
        <f>1/(((F81*F44)-(F45*F80))/(F44-F80))</f>
        <v>14.999999999999991</v>
      </c>
      <c r="P44" s="33">
        <f>1/(((F81*F48)-(F49*F80))/(F48-F80))</f>
        <v>14.999999999999995</v>
      </c>
      <c r="Q44" s="33">
        <f>1/(((F81*F52)-(F53*F80))/(F52-F80))</f>
        <v>14.999999999999991</v>
      </c>
      <c r="R44" s="33">
        <f>1/(((F81*F56)-(F57*F80))/(F56-F80))</f>
        <v>15</v>
      </c>
      <c r="S44" s="33">
        <f>1/(((F81*F60)-(F61*F80))/(F60-F80))</f>
        <v>14.999999999999996</v>
      </c>
      <c r="T44" s="33">
        <f>1/(((F81*F64)-(F65*F80))/(F64-F80))</f>
        <v>15</v>
      </c>
      <c r="U44" s="33">
        <f>1/(((F81*F68)-(F69*F80))/(F68-F80))</f>
        <v>15.000000000000009</v>
      </c>
      <c r="V44" s="33">
        <f>1/(((F81*F72)-(F73*F80))/(F72-F80))</f>
        <v>15.000000000000007</v>
      </c>
      <c r="W44" s="33">
        <f>1/(((F81*F76)-(F77*F80))/(F76-F80))</f>
        <v>15.000000000000009</v>
      </c>
      <c r="AD44" s="37" t="s">
        <v>73</v>
      </c>
      <c r="AE44" s="33">
        <f t="shared" si="3"/>
        <v>14.999999999999995</v>
      </c>
      <c r="AF44" s="33">
        <f t="shared" si="3"/>
        <v>15</v>
      </c>
      <c r="AG44" s="33">
        <f t="shared" si="3"/>
        <v>14.999999999999996</v>
      </c>
      <c r="AH44" s="33">
        <f t="shared" si="3"/>
        <v>14.999999999999996</v>
      </c>
      <c r="AI44" s="33">
        <f t="shared" si="3"/>
        <v>14.999999999999991</v>
      </c>
      <c r="AJ44" s="33">
        <f t="shared" si="3"/>
        <v>14.999999999999995</v>
      </c>
      <c r="AK44" s="33">
        <f t="shared" si="3"/>
        <v>14.999999999999991</v>
      </c>
      <c r="AL44" s="33">
        <f t="shared" si="3"/>
        <v>15</v>
      </c>
      <c r="AM44" s="33">
        <f t="shared" si="3"/>
        <v>14.999999999999996</v>
      </c>
      <c r="AN44" s="33">
        <f t="shared" si="3"/>
        <v>15</v>
      </c>
      <c r="AO44" s="33">
        <f t="shared" si="3"/>
        <v>15.000000000000009</v>
      </c>
      <c r="AP44" s="33">
        <f t="shared" si="3"/>
        <v>15.000000000000007</v>
      </c>
      <c r="AQ44" s="33">
        <f t="shared" si="3"/>
        <v>15.000000000000009</v>
      </c>
    </row>
    <row r="45" spans="1:49" ht="13">
      <c r="B45" s="33">
        <f>D11</f>
        <v>3.3973333333333355E-2</v>
      </c>
      <c r="C45" s="33">
        <v>0</v>
      </c>
      <c r="E45" s="29" t="s">
        <v>87</v>
      </c>
      <c r="F45" s="33">
        <f>C44</f>
        <v>8.2942708333333365E-2</v>
      </c>
      <c r="J45" s="37" t="s">
        <v>74</v>
      </c>
      <c r="K45" s="33">
        <f>1/(((F85*F28)-(F29*F84))/(F28-F84))</f>
        <v>14.999999999999995</v>
      </c>
      <c r="L45" s="33">
        <f>1/(((F85*F32)-(F33*F84))/(F32-F84))</f>
        <v>14.999999999999996</v>
      </c>
      <c r="M45" s="33">
        <f>1/(((F85*F36)-(F37*F84))/(F36-F84))</f>
        <v>14.999999999999995</v>
      </c>
      <c r="N45" s="33">
        <f>1/(((F85*F40)-(F41*F84))/(F40-F84))</f>
        <v>15</v>
      </c>
      <c r="O45" s="33">
        <f>1/(((F85*F44)-(F45*F84))/(F44-F84))</f>
        <v>14.999999999999991</v>
      </c>
      <c r="P45" s="33">
        <f>1/(((F85*F48)-(F49*F84))/(F48-F84))</f>
        <v>14.999999999999996</v>
      </c>
      <c r="Q45" s="33">
        <f>1/(((F85*F52)-(F53*F84))/(F52-F84))</f>
        <v>14.999999999999988</v>
      </c>
      <c r="R45" s="33">
        <f>1/(((F85*F56)-(F57*F84))/(F56-F84))</f>
        <v>14.999999999999996</v>
      </c>
      <c r="S45" s="33">
        <f>1/(((F85*F60)-(F61*F84))/(F60-F84))</f>
        <v>14.999999999999995</v>
      </c>
      <c r="T45" s="33">
        <f>1/(((F85*F64)-(F65*F84))/(F64-F84))</f>
        <v>14.999999999999996</v>
      </c>
      <c r="U45" s="33">
        <f>1/(((F85*F68)-(F69*F84))/(F68-F84))</f>
        <v>14.999999999999991</v>
      </c>
      <c r="V45" s="33">
        <f>1/(((F85*F72)-(F73*F84))/(F72-F84))</f>
        <v>14.999999999999991</v>
      </c>
      <c r="W45" s="33">
        <f>1/(((F85*F76)-(F77*F84))/(F76-F84))</f>
        <v>14.999999999999988</v>
      </c>
      <c r="X45" s="33">
        <f>1/(((F85*F80)-(F81*F84))/(F80-F84))</f>
        <v>14.999999999999947</v>
      </c>
      <c r="AD45" s="37" t="s">
        <v>74</v>
      </c>
      <c r="AE45" s="33">
        <f t="shared" si="3"/>
        <v>14.999999999999995</v>
      </c>
      <c r="AF45" s="33">
        <f t="shared" si="3"/>
        <v>14.999999999999996</v>
      </c>
      <c r="AG45" s="33">
        <f t="shared" si="3"/>
        <v>14.999999999999995</v>
      </c>
      <c r="AH45" s="33">
        <f t="shared" si="3"/>
        <v>15</v>
      </c>
      <c r="AI45" s="33">
        <f t="shared" si="3"/>
        <v>14.999999999999991</v>
      </c>
      <c r="AJ45" s="33">
        <f t="shared" si="3"/>
        <v>14.999999999999996</v>
      </c>
      <c r="AK45" s="33">
        <f t="shared" si="3"/>
        <v>14.999999999999988</v>
      </c>
      <c r="AL45" s="33">
        <f t="shared" si="3"/>
        <v>14.999999999999996</v>
      </c>
      <c r="AM45" s="33">
        <f t="shared" si="3"/>
        <v>14.999999999999995</v>
      </c>
      <c r="AN45" s="33">
        <f t="shared" si="3"/>
        <v>14.999999999999996</v>
      </c>
      <c r="AO45" s="33">
        <f t="shared" si="3"/>
        <v>14.999999999999991</v>
      </c>
      <c r="AP45" s="33">
        <f t="shared" si="3"/>
        <v>14.999999999999991</v>
      </c>
      <c r="AQ45" s="33">
        <f t="shared" si="3"/>
        <v>14.999999999999988</v>
      </c>
      <c r="AR45" s="33">
        <f t="shared" si="3"/>
        <v>14.999999999999947</v>
      </c>
    </row>
    <row r="46" spans="1:49" ht="13">
      <c r="J46" s="48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49"/>
      <c r="AA46" s="49"/>
      <c r="AB46" s="49"/>
      <c r="AD46" s="48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49"/>
      <c r="AU46" s="49"/>
      <c r="AV46" s="49"/>
      <c r="AW46" s="49"/>
    </row>
    <row r="47" spans="1:49" ht="13">
      <c r="A47" s="43" t="s">
        <v>65</v>
      </c>
      <c r="B47" s="36" t="s">
        <v>84</v>
      </c>
      <c r="C47" s="36" t="s">
        <v>85</v>
      </c>
      <c r="J47" s="48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49"/>
      <c r="AB47" s="49"/>
      <c r="AD47" s="48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49"/>
      <c r="AV47" s="49"/>
      <c r="AW47" s="49"/>
    </row>
    <row r="48" spans="1:49" ht="13">
      <c r="B48" s="33">
        <v>0</v>
      </c>
      <c r="C48" s="33">
        <f>E12</f>
        <v>8.7011718750000008E-2</v>
      </c>
      <c r="E48" s="29" t="s">
        <v>86</v>
      </c>
      <c r="F48" s="33">
        <f>LINEST(C48:C49,B48:B49,TRUE)</f>
        <v>-3.0517578124999978</v>
      </c>
      <c r="J48" s="48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49"/>
      <c r="AD48" s="48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49"/>
      <c r="AW48" s="49"/>
    </row>
    <row r="49" spans="1:49" ht="13">
      <c r="B49" s="33">
        <f>D12</f>
        <v>2.8512000000000013E-2</v>
      </c>
      <c r="C49" s="33">
        <v>0</v>
      </c>
      <c r="E49" s="29" t="s">
        <v>87</v>
      </c>
      <c r="F49" s="33">
        <f>C48</f>
        <v>8.7011718750000008E-2</v>
      </c>
      <c r="J49" s="48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D49" s="48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49"/>
    </row>
    <row r="50" spans="1:49">
      <c r="B50" s="33"/>
      <c r="C50" s="33"/>
      <c r="E50" s="44"/>
      <c r="F50" s="45"/>
    </row>
    <row r="51" spans="1:49" ht="15">
      <c r="A51" s="43" t="s">
        <v>66</v>
      </c>
      <c r="B51" s="46" t="s">
        <v>84</v>
      </c>
      <c r="C51" s="46" t="s">
        <v>85</v>
      </c>
      <c r="J51" s="32"/>
      <c r="K51" s="40"/>
      <c r="L51" s="41"/>
      <c r="N51" s="47"/>
      <c r="O51" s="32"/>
      <c r="AE51" s="40" t="s">
        <v>89</v>
      </c>
      <c r="AF51" s="41">
        <f>MEDIAN(AE32:AV49)</f>
        <v>14.999999999999995</v>
      </c>
    </row>
    <row r="52" spans="1:49" ht="13">
      <c r="B52" s="33">
        <v>0</v>
      </c>
      <c r="C52" s="33">
        <f>E13</f>
        <v>9.2097981770833365E-2</v>
      </c>
      <c r="E52" s="29" t="s">
        <v>86</v>
      </c>
      <c r="F52" s="33">
        <f>LINEST(C52:C53,B52:B53,TRUE)</f>
        <v>-3.8146972656249973</v>
      </c>
      <c r="J52" s="32"/>
      <c r="K52" s="42"/>
      <c r="L52" s="41"/>
      <c r="AE52" s="42" t="s">
        <v>83</v>
      </c>
      <c r="AF52" s="41">
        <f>STDEV(AE31:AV49)</f>
        <v>9.7481997453419548E-15</v>
      </c>
    </row>
    <row r="53" spans="1:49" ht="13">
      <c r="B53" s="33">
        <f>D13</f>
        <v>2.4142933333333349E-2</v>
      </c>
      <c r="C53" s="33">
        <v>0</v>
      </c>
      <c r="E53" s="29" t="s">
        <v>87</v>
      </c>
      <c r="F53" s="33">
        <f>C52</f>
        <v>9.2097981770833365E-2</v>
      </c>
    </row>
    <row r="54" spans="1:49">
      <c r="B54" s="33"/>
      <c r="C54" s="33"/>
      <c r="E54" s="44"/>
      <c r="F54" s="45"/>
    </row>
    <row r="55" spans="1:49" ht="13">
      <c r="A55" s="43" t="s">
        <v>67</v>
      </c>
      <c r="B55" s="46" t="s">
        <v>84</v>
      </c>
      <c r="C55" s="46" t="s">
        <v>85</v>
      </c>
      <c r="J55" s="32"/>
      <c r="K55" s="32"/>
      <c r="L55" s="32"/>
      <c r="M55" s="32"/>
      <c r="N55" s="32"/>
    </row>
    <row r="56" spans="1:49" ht="13">
      <c r="B56" s="33">
        <v>0</v>
      </c>
      <c r="C56" s="33">
        <f>E14</f>
        <v>9.8455810546874994E-2</v>
      </c>
      <c r="E56" s="29" t="s">
        <v>86</v>
      </c>
      <c r="F56" s="33">
        <f>LINEST(C56:C57,B56:B57,TRUE)</f>
        <v>-4.7683715820312473</v>
      </c>
      <c r="M56" s="32"/>
      <c r="O56" s="32"/>
    </row>
    <row r="57" spans="1:49" ht="13">
      <c r="B57" s="33">
        <f>D14</f>
        <v>2.0647680000000009E-2</v>
      </c>
      <c r="C57" s="33">
        <v>0</v>
      </c>
      <c r="E57" s="29" t="s">
        <v>87</v>
      </c>
      <c r="F57" s="33">
        <f>C56</f>
        <v>9.8455810546874994E-2</v>
      </c>
      <c r="M57" s="32"/>
      <c r="N57" s="32"/>
    </row>
    <row r="58" spans="1:49">
      <c r="B58" s="33"/>
      <c r="C58" s="33"/>
      <c r="E58" s="44"/>
      <c r="F58" s="45"/>
    </row>
    <row r="59" spans="1:49" ht="13">
      <c r="A59" s="43" t="s">
        <v>68</v>
      </c>
      <c r="B59" s="46" t="s">
        <v>84</v>
      </c>
      <c r="C59" s="46" t="s">
        <v>85</v>
      </c>
    </row>
    <row r="60" spans="1:49" ht="13">
      <c r="B60" s="33">
        <v>0</v>
      </c>
      <c r="C60" s="33">
        <f>E15</f>
        <v>0.10640309651692709</v>
      </c>
      <c r="E60" s="29" t="s">
        <v>86</v>
      </c>
      <c r="F60" s="33">
        <f>LINEST(C60:C61,B60:B61,TRUE)</f>
        <v>-5.9604644775390589</v>
      </c>
    </row>
    <row r="61" spans="1:49" ht="13">
      <c r="B61" s="33">
        <f>D15</f>
        <v>1.7851477333333345E-2</v>
      </c>
      <c r="C61" s="33">
        <v>0</v>
      </c>
      <c r="E61" s="29" t="s">
        <v>87</v>
      </c>
      <c r="F61" s="33">
        <f>C60</f>
        <v>0.10640309651692709</v>
      </c>
    </row>
    <row r="62" spans="1:49">
      <c r="B62" s="33"/>
      <c r="C62" s="33"/>
      <c r="E62" s="44"/>
      <c r="F62" s="45"/>
    </row>
    <row r="63" spans="1:49" ht="13">
      <c r="A63" s="43" t="s">
        <v>69</v>
      </c>
      <c r="B63" s="46" t="s">
        <v>84</v>
      </c>
      <c r="C63" s="46" t="s">
        <v>85</v>
      </c>
    </row>
    <row r="64" spans="1:49" ht="13">
      <c r="B64" s="33">
        <v>0</v>
      </c>
      <c r="C64" s="33">
        <f>E16</f>
        <v>0.11633720397949221</v>
      </c>
      <c r="E64" s="29" t="s">
        <v>86</v>
      </c>
      <c r="F64" s="33">
        <f>LINEST(C64:C65,B64:B65,TRUE)</f>
        <v>-7.4505805969238272</v>
      </c>
    </row>
    <row r="65" spans="1:32" ht="13">
      <c r="B65" s="33">
        <f>D16</f>
        <v>1.561451520000001E-2</v>
      </c>
      <c r="C65" s="33">
        <v>0</v>
      </c>
      <c r="E65" s="29" t="s">
        <v>87</v>
      </c>
      <c r="F65" s="33">
        <f>C64</f>
        <v>0.11633720397949221</v>
      </c>
    </row>
    <row r="66" spans="1:32">
      <c r="B66" s="33"/>
      <c r="C66" s="33"/>
      <c r="E66" s="44"/>
      <c r="F66" s="45"/>
    </row>
    <row r="67" spans="1:32" ht="13">
      <c r="A67" s="43" t="s">
        <v>70</v>
      </c>
      <c r="B67" s="46" t="s">
        <v>84</v>
      </c>
      <c r="C67" s="46" t="s">
        <v>85</v>
      </c>
      <c r="M67" s="45">
        <f>0</f>
        <v>0</v>
      </c>
      <c r="N67" s="45">
        <f>E7</f>
        <v>7.3333333333333361E-2</v>
      </c>
      <c r="O67" s="45">
        <f>E8</f>
        <v>7.5000000000000011E-2</v>
      </c>
      <c r="P67" s="45">
        <f>E9</f>
        <v>7.7083333333333351E-2</v>
      </c>
      <c r="Q67" s="45">
        <f>E10</f>
        <v>7.9687500000000008E-2</v>
      </c>
      <c r="R67" s="45">
        <f>E11</f>
        <v>8.2942708333333365E-2</v>
      </c>
      <c r="S67" s="33">
        <f>E12</f>
        <v>8.7011718750000008E-2</v>
      </c>
      <c r="T67" s="33">
        <f>E13</f>
        <v>9.2097981770833365E-2</v>
      </c>
      <c r="U67" s="32">
        <f>E14</f>
        <v>9.8455810546874994E-2</v>
      </c>
      <c r="V67" s="32">
        <f>E15</f>
        <v>0.10640309651692709</v>
      </c>
      <c r="W67" s="32">
        <f>E16</f>
        <v>0.11633720397949221</v>
      </c>
      <c r="X67" s="32">
        <f>E17</f>
        <v>0.12875483830769857</v>
      </c>
      <c r="Y67" s="32">
        <f>E18</f>
        <v>0.14427688121795654</v>
      </c>
      <c r="Z67" s="32">
        <f>E19</f>
        <v>0.16367943485577899</v>
      </c>
      <c r="AA67" s="32">
        <f>E20</f>
        <v>0.18793262690305709</v>
      </c>
      <c r="AB67" s="32">
        <f>E21</f>
        <v>0.21824911696215463</v>
      </c>
      <c r="AC67" s="32">
        <f>E22</f>
        <v>0</v>
      </c>
      <c r="AD67" s="32">
        <f>E23</f>
        <v>0</v>
      </c>
      <c r="AE67" s="32">
        <f>E24</f>
        <v>0</v>
      </c>
      <c r="AF67" s="32">
        <f>E25</f>
        <v>0</v>
      </c>
    </row>
    <row r="68" spans="1:32" ht="13">
      <c r="B68" s="33">
        <v>0</v>
      </c>
      <c r="C68" s="33">
        <f>E17</f>
        <v>0.12875483830769857</v>
      </c>
      <c r="E68" s="29" t="s">
        <v>86</v>
      </c>
      <c r="F68" s="33">
        <f>LINEST(C68:C69,B68:B69,TRUE)</f>
        <v>-9.3132257461547816</v>
      </c>
      <c r="M68" s="45">
        <f t="shared" ref="M68:M86" si="4">D7</f>
        <v>7.3333333333333361E-2</v>
      </c>
      <c r="N68" s="45">
        <v>0</v>
      </c>
      <c r="O68" s="45"/>
      <c r="P68" s="45"/>
      <c r="Q68" s="45"/>
      <c r="R68" s="45"/>
    </row>
    <row r="69" spans="1:32" ht="13">
      <c r="B69" s="33">
        <f>D17</f>
        <v>1.3824945493333339E-2</v>
      </c>
      <c r="C69" s="33">
        <v>0</v>
      </c>
      <c r="E69" s="29" t="s">
        <v>87</v>
      </c>
      <c r="F69" s="33">
        <f>C68</f>
        <v>0.12875483830769857</v>
      </c>
      <c r="M69" s="45">
        <f t="shared" si="4"/>
        <v>6.0000000000000019E-2</v>
      </c>
      <c r="N69" s="45"/>
      <c r="O69" s="45">
        <v>0</v>
      </c>
      <c r="P69" s="45"/>
      <c r="Q69" s="45"/>
      <c r="R69" s="45"/>
    </row>
    <row r="70" spans="1:32">
      <c r="B70" s="33"/>
      <c r="C70" s="33"/>
      <c r="E70" s="44"/>
      <c r="F70" s="45"/>
      <c r="M70" s="45">
        <f t="shared" si="4"/>
        <v>4.9333333333333354E-2</v>
      </c>
      <c r="N70" s="45"/>
      <c r="O70" s="45"/>
      <c r="P70" s="45">
        <v>0</v>
      </c>
      <c r="Q70" s="45"/>
      <c r="R70" s="45"/>
    </row>
    <row r="71" spans="1:32" ht="13">
      <c r="A71" s="43" t="s">
        <v>71</v>
      </c>
      <c r="B71" s="46" t="s">
        <v>84</v>
      </c>
      <c r="C71" s="46" t="s">
        <v>85</v>
      </c>
      <c r="M71" s="45">
        <f t="shared" si="4"/>
        <v>4.0800000000000017E-2</v>
      </c>
      <c r="N71" s="45"/>
      <c r="O71" s="45"/>
      <c r="P71" s="45"/>
      <c r="Q71" s="45">
        <v>0</v>
      </c>
      <c r="R71" s="45"/>
    </row>
    <row r="72" spans="1:32" ht="13">
      <c r="B72" s="33">
        <v>0</v>
      </c>
      <c r="C72" s="33">
        <f>E18</f>
        <v>0.14427688121795654</v>
      </c>
      <c r="E72" s="29" t="s">
        <v>86</v>
      </c>
      <c r="F72" s="33">
        <f>LINEST(C72:C73,B72:B73,TRUE)</f>
        <v>-11.641532182693474</v>
      </c>
      <c r="M72" s="45">
        <f t="shared" si="4"/>
        <v>3.3973333333333355E-2</v>
      </c>
      <c r="N72" s="45"/>
      <c r="O72" s="45"/>
      <c r="P72" s="45"/>
      <c r="Q72" s="45"/>
      <c r="R72" s="45">
        <v>0</v>
      </c>
    </row>
    <row r="73" spans="1:32" ht="13">
      <c r="B73" s="33">
        <f>D18</f>
        <v>1.2393289728000008E-2</v>
      </c>
      <c r="C73" s="33">
        <v>0</v>
      </c>
      <c r="E73" s="29" t="s">
        <v>87</v>
      </c>
      <c r="F73" s="33">
        <f>C72</f>
        <v>0.14427688121795654</v>
      </c>
      <c r="M73" s="45">
        <f t="shared" si="4"/>
        <v>2.8512000000000013E-2</v>
      </c>
      <c r="S73" s="28">
        <v>0</v>
      </c>
    </row>
    <row r="74" spans="1:32">
      <c r="B74" s="33"/>
      <c r="C74" s="33"/>
      <c r="E74" s="44"/>
      <c r="F74" s="45"/>
      <c r="M74" s="45">
        <f t="shared" si="4"/>
        <v>2.4142933333333349E-2</v>
      </c>
      <c r="T74" s="28">
        <v>0</v>
      </c>
    </row>
    <row r="75" spans="1:32" ht="13">
      <c r="A75" s="43" t="s">
        <v>72</v>
      </c>
      <c r="B75" s="46" t="s">
        <v>84</v>
      </c>
      <c r="C75" s="46" t="s">
        <v>85</v>
      </c>
      <c r="M75" s="45">
        <f t="shared" si="4"/>
        <v>2.0647680000000009E-2</v>
      </c>
      <c r="U75" s="28">
        <v>0</v>
      </c>
    </row>
    <row r="76" spans="1:32" ht="13">
      <c r="B76" s="33">
        <v>0</v>
      </c>
      <c r="C76" s="33">
        <f>E19</f>
        <v>0.16367943485577899</v>
      </c>
      <c r="E76" s="29" t="s">
        <v>86</v>
      </c>
      <c r="F76" s="33">
        <f>LINEST(C76:C77,B76:B77,TRUE)</f>
        <v>-14.551915228366841</v>
      </c>
      <c r="M76" s="45">
        <f t="shared" si="4"/>
        <v>1.7851477333333345E-2</v>
      </c>
      <c r="V76" s="28">
        <v>0</v>
      </c>
    </row>
    <row r="77" spans="1:32" ht="13">
      <c r="B77" s="33">
        <f>D19</f>
        <v>1.1247965115733338E-2</v>
      </c>
      <c r="C77" s="33">
        <v>0</v>
      </c>
      <c r="E77" s="29" t="s">
        <v>87</v>
      </c>
      <c r="F77" s="33">
        <f>C76</f>
        <v>0.16367943485577899</v>
      </c>
      <c r="M77" s="45">
        <f t="shared" si="4"/>
        <v>1.561451520000001E-2</v>
      </c>
      <c r="W77" s="28">
        <v>0</v>
      </c>
    </row>
    <row r="78" spans="1:32">
      <c r="M78" s="45">
        <f t="shared" si="4"/>
        <v>1.3824945493333339E-2</v>
      </c>
      <c r="X78" s="28">
        <v>0</v>
      </c>
    </row>
    <row r="79" spans="1:32" ht="13">
      <c r="A79" s="43" t="s">
        <v>73</v>
      </c>
      <c r="B79" s="46" t="s">
        <v>84</v>
      </c>
      <c r="C79" s="46" t="s">
        <v>85</v>
      </c>
      <c r="M79" s="45">
        <f t="shared" si="4"/>
        <v>1.2393289728000008E-2</v>
      </c>
      <c r="Y79" s="28">
        <v>0</v>
      </c>
    </row>
    <row r="80" spans="1:32" ht="13">
      <c r="B80" s="33">
        <v>0</v>
      </c>
      <c r="C80" s="33">
        <f>E20</f>
        <v>0.18793262690305709</v>
      </c>
      <c r="E80" s="29" t="s">
        <v>86</v>
      </c>
      <c r="F80" s="33">
        <f>LINEST(C80:C81,B80:B81,TRUE)</f>
        <v>-18.189894035458554</v>
      </c>
      <c r="M80" s="45">
        <f t="shared" si="4"/>
        <v>1.1247965115733338E-2</v>
      </c>
      <c r="Z80" s="28">
        <v>0</v>
      </c>
    </row>
    <row r="81" spans="1:32" ht="13">
      <c r="B81" s="33">
        <f>D20</f>
        <v>1.0331705425920006E-2</v>
      </c>
      <c r="C81" s="33">
        <v>0</v>
      </c>
      <c r="E81" s="29" t="s">
        <v>87</v>
      </c>
      <c r="F81" s="33">
        <f>C80</f>
        <v>0.18793262690305709</v>
      </c>
      <c r="M81" s="45">
        <f t="shared" si="4"/>
        <v>1.0331705425920006E-2</v>
      </c>
      <c r="AA81" s="28">
        <v>0</v>
      </c>
    </row>
    <row r="82" spans="1:32">
      <c r="B82" s="33"/>
      <c r="C82" s="33"/>
      <c r="E82" s="44"/>
      <c r="F82" s="45"/>
      <c r="M82" s="45">
        <f t="shared" si="4"/>
        <v>9.5986976740693366E-3</v>
      </c>
      <c r="AB82" s="28">
        <v>0</v>
      </c>
    </row>
    <row r="83" spans="1:32" ht="13">
      <c r="A83" s="43" t="s">
        <v>74</v>
      </c>
      <c r="B83" s="46" t="s">
        <v>84</v>
      </c>
      <c r="C83" s="46" t="s">
        <v>85</v>
      </c>
      <c r="M83" s="45">
        <f t="shared" si="4"/>
        <v>0</v>
      </c>
      <c r="AC83" s="28">
        <v>0</v>
      </c>
    </row>
    <row r="84" spans="1:32" ht="13">
      <c r="B84" s="33">
        <v>0</v>
      </c>
      <c r="C84" s="33">
        <f>E21</f>
        <v>0.21824911696215463</v>
      </c>
      <c r="E84" s="29" t="s">
        <v>86</v>
      </c>
      <c r="F84" s="33">
        <f>LINEST(C84:C85,B84:B85,TRUE)</f>
        <v>-22.737367544323188</v>
      </c>
      <c r="M84" s="45">
        <f t="shared" si="4"/>
        <v>0</v>
      </c>
      <c r="AD84" s="28">
        <v>0</v>
      </c>
    </row>
    <row r="85" spans="1:32" ht="13">
      <c r="B85" s="33">
        <f>D21</f>
        <v>9.5986976740693366E-3</v>
      </c>
      <c r="C85" s="33">
        <v>0</v>
      </c>
      <c r="E85" s="29" t="s">
        <v>87</v>
      </c>
      <c r="F85" s="33">
        <f>C84</f>
        <v>0.21824911696215463</v>
      </c>
      <c r="M85" s="45">
        <f t="shared" si="4"/>
        <v>0</v>
      </c>
      <c r="AE85" s="28">
        <v>0</v>
      </c>
    </row>
    <row r="86" spans="1:32">
      <c r="B86" s="33"/>
      <c r="C86" s="33"/>
      <c r="E86" s="44"/>
      <c r="F86" s="45"/>
      <c r="M86" s="45">
        <f t="shared" si="4"/>
        <v>0</v>
      </c>
      <c r="AF86" s="28">
        <v>0</v>
      </c>
    </row>
    <row r="87" spans="1:32" ht="13">
      <c r="A87" s="43"/>
      <c r="B87" s="46"/>
      <c r="C87" s="46"/>
    </row>
    <row r="88" spans="1:32" ht="13">
      <c r="B88" s="33"/>
      <c r="C88" s="33"/>
      <c r="E88" s="29"/>
      <c r="F88" s="33"/>
    </row>
    <row r="89" spans="1:32" ht="13">
      <c r="B89" s="33"/>
      <c r="C89" s="33"/>
      <c r="E89" s="29"/>
      <c r="F89" s="33"/>
    </row>
    <row r="90" spans="1:32">
      <c r="B90" s="33"/>
      <c r="C90" s="33"/>
      <c r="E90" s="44"/>
      <c r="F90" s="45"/>
    </row>
    <row r="91" spans="1:32" ht="13">
      <c r="A91" s="43"/>
      <c r="B91" s="46"/>
      <c r="C91" s="46"/>
    </row>
    <row r="92" spans="1:32" ht="13">
      <c r="B92" s="33"/>
      <c r="C92" s="33"/>
      <c r="E92" s="29"/>
      <c r="F92" s="33"/>
    </row>
    <row r="93" spans="1:32" ht="13">
      <c r="B93" s="33"/>
      <c r="C93" s="33"/>
      <c r="E93" s="29"/>
      <c r="F93" s="33"/>
    </row>
    <row r="95" spans="1:32" ht="13">
      <c r="A95" s="43"/>
      <c r="B95" s="46"/>
      <c r="C95" s="46"/>
    </row>
    <row r="96" spans="1:32" ht="13">
      <c r="B96" s="33"/>
      <c r="C96" s="33"/>
      <c r="E96" s="29"/>
      <c r="F96" s="33"/>
    </row>
    <row r="97" spans="1:6" ht="13">
      <c r="B97" s="33"/>
      <c r="C97" s="33"/>
      <c r="E97" s="29"/>
      <c r="F97" s="33"/>
    </row>
    <row r="98" spans="1:6">
      <c r="B98" s="33"/>
      <c r="C98" s="33"/>
      <c r="E98" s="44"/>
      <c r="F98" s="45"/>
    </row>
    <row r="99" spans="1:6" ht="13">
      <c r="A99" s="43"/>
      <c r="B99" s="46"/>
      <c r="C99" s="46"/>
    </row>
    <row r="100" spans="1:6" ht="13">
      <c r="B100" s="33"/>
      <c r="C100" s="33"/>
      <c r="E100" s="29"/>
      <c r="F100" s="33"/>
    </row>
    <row r="101" spans="1:6" ht="13">
      <c r="B101" s="33"/>
      <c r="C101" s="33"/>
      <c r="E101" s="29"/>
      <c r="F101" s="33"/>
    </row>
  </sheetData>
  <printOptions gridLines="1" gridLinesSet="0"/>
  <pageMargins left="0.75" right="0.75" top="1" bottom="1" header="0.5" footer="0.5"/>
  <pageSetup orientation="portrait" horizontalDpi="4294967293" r:id="rId1"/>
  <headerFooter alignWithMargins="0">
    <oddHeader>&amp;A</oddHeader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C260"/>
  <sheetViews>
    <sheetView topLeftCell="AM67" zoomScaleNormal="100" workbookViewId="0">
      <selection activeCell="AS84" sqref="AS84"/>
    </sheetView>
  </sheetViews>
  <sheetFormatPr defaultRowHeight="14.5"/>
  <cols>
    <col min="3" max="3" width="10.81640625" customWidth="1"/>
  </cols>
  <sheetData>
    <row r="1" spans="1:107" ht="16.5">
      <c r="X1" t="s">
        <v>34</v>
      </c>
      <c r="BF1" t="s">
        <v>36</v>
      </c>
      <c r="BI1" t="s">
        <v>37</v>
      </c>
      <c r="BJ1">
        <f>SUM(BF4:BU18)</f>
        <v>95.926002852206466</v>
      </c>
      <c r="BW1" t="s">
        <v>38</v>
      </c>
      <c r="CN1" t="s">
        <v>35</v>
      </c>
      <c r="CQ1" t="s">
        <v>40</v>
      </c>
      <c r="CR1">
        <f>SUM(CN4:DC18)</f>
        <v>26.312739153207438</v>
      </c>
    </row>
    <row r="2" spans="1:107"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T2" s="3"/>
      <c r="X2" s="2" t="s">
        <v>0</v>
      </c>
      <c r="Y2" s="2" t="s">
        <v>1</v>
      </c>
      <c r="Z2" s="2" t="s">
        <v>2</v>
      </c>
      <c r="AA2" s="2" t="s">
        <v>3</v>
      </c>
      <c r="AB2" s="2" t="s">
        <v>4</v>
      </c>
      <c r="AC2" s="2" t="s">
        <v>5</v>
      </c>
      <c r="AD2" s="2" t="s">
        <v>6</v>
      </c>
      <c r="AE2" s="2" t="s">
        <v>7</v>
      </c>
      <c r="AF2" s="2" t="s">
        <v>8</v>
      </c>
      <c r="AG2" s="2" t="s">
        <v>9</v>
      </c>
      <c r="AH2" s="2" t="s">
        <v>10</v>
      </c>
      <c r="AI2" s="2" t="s">
        <v>11</v>
      </c>
      <c r="AJ2" s="2" t="s">
        <v>12</v>
      </c>
      <c r="AK2" s="2" t="s">
        <v>13</v>
      </c>
      <c r="AL2" s="2" t="s">
        <v>14</v>
      </c>
      <c r="AM2" s="2" t="s">
        <v>15</v>
      </c>
      <c r="BF2" s="2" t="s">
        <v>0</v>
      </c>
      <c r="BG2" s="2" t="s">
        <v>1</v>
      </c>
      <c r="BH2" s="2" t="s">
        <v>2</v>
      </c>
      <c r="BI2" s="2" t="s">
        <v>3</v>
      </c>
      <c r="BJ2" s="2" t="s">
        <v>4</v>
      </c>
      <c r="BK2" s="2" t="s">
        <v>5</v>
      </c>
      <c r="BL2" s="2" t="s">
        <v>6</v>
      </c>
      <c r="BM2" s="2" t="s">
        <v>7</v>
      </c>
      <c r="BN2" s="2" t="s">
        <v>8</v>
      </c>
      <c r="BO2" s="2" t="s">
        <v>9</v>
      </c>
      <c r="BP2" s="2" t="s">
        <v>10</v>
      </c>
      <c r="BQ2" s="2" t="s">
        <v>11</v>
      </c>
      <c r="BR2" s="2" t="s">
        <v>12</v>
      </c>
      <c r="BS2" s="2" t="s">
        <v>13</v>
      </c>
      <c r="BT2" s="2" t="s">
        <v>14</v>
      </c>
      <c r="BU2" s="2" t="s">
        <v>15</v>
      </c>
      <c r="BW2" s="2" t="s">
        <v>0</v>
      </c>
      <c r="BX2" s="2" t="s">
        <v>1</v>
      </c>
      <c r="BY2" s="2" t="s">
        <v>2</v>
      </c>
      <c r="BZ2" s="2" t="s">
        <v>3</v>
      </c>
      <c r="CA2" s="2" t="s">
        <v>4</v>
      </c>
      <c r="CB2" s="2" t="s">
        <v>5</v>
      </c>
      <c r="CC2" s="2" t="s">
        <v>6</v>
      </c>
      <c r="CD2" s="2" t="s">
        <v>7</v>
      </c>
      <c r="CE2" s="2" t="s">
        <v>8</v>
      </c>
      <c r="CF2" s="2" t="s">
        <v>9</v>
      </c>
      <c r="CG2" s="2" t="s">
        <v>10</v>
      </c>
      <c r="CH2" s="2" t="s">
        <v>11</v>
      </c>
      <c r="CI2" s="2" t="s">
        <v>12</v>
      </c>
      <c r="CJ2" s="2" t="s">
        <v>13</v>
      </c>
      <c r="CK2" s="2" t="s">
        <v>14</v>
      </c>
      <c r="CL2" s="2" t="s">
        <v>15</v>
      </c>
      <c r="CN2" s="2" t="s">
        <v>0</v>
      </c>
      <c r="CO2" s="2" t="s">
        <v>1</v>
      </c>
      <c r="CP2" s="2" t="s">
        <v>2</v>
      </c>
      <c r="CQ2" s="2" t="s">
        <v>3</v>
      </c>
      <c r="CR2" s="2" t="s">
        <v>4</v>
      </c>
      <c r="CS2" s="2" t="s">
        <v>5</v>
      </c>
      <c r="CT2" s="2" t="s">
        <v>6</v>
      </c>
      <c r="CU2" s="2" t="s">
        <v>7</v>
      </c>
      <c r="CV2" s="2" t="s">
        <v>8</v>
      </c>
      <c r="CW2" s="2" t="s">
        <v>9</v>
      </c>
      <c r="CX2" s="2" t="s">
        <v>10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</row>
    <row r="3" spans="1:107">
      <c r="C3" s="2">
        <f>'Raw data and fitting summary'!C5</f>
        <v>0</v>
      </c>
      <c r="D3" s="2">
        <f>'Raw data and fitting summary'!D5</f>
        <v>4.3980465111040035E-2</v>
      </c>
      <c r="E3" s="2">
        <f>'Raw data and fitting summary'!E5</f>
        <v>5.4975581388800036E-2</v>
      </c>
      <c r="F3" s="2">
        <f>'Raw data and fitting summary'!F5</f>
        <v>6.871947673600004E-2</v>
      </c>
      <c r="G3" s="2">
        <f>'Raw data and fitting summary'!G5</f>
        <v>8.589934592000005E-2</v>
      </c>
      <c r="H3" s="2">
        <f>'Raw data and fitting summary'!H5</f>
        <v>0.10737418240000006</v>
      </c>
      <c r="I3" s="2">
        <f>'Raw data and fitting summary'!I5</f>
        <v>0.13421772800000006</v>
      </c>
      <c r="J3" s="2">
        <f>'Raw data and fitting summary'!J5</f>
        <v>0.16777216000000009</v>
      </c>
      <c r="K3" s="2">
        <f>'Raw data and fitting summary'!K5</f>
        <v>0.2097152000000001</v>
      </c>
      <c r="L3" s="2">
        <f>'Raw data and fitting summary'!L5</f>
        <v>0.2621440000000001</v>
      </c>
      <c r="M3" s="2">
        <f>'Raw data and fitting summary'!M5</f>
        <v>0.32768000000000014</v>
      </c>
      <c r="N3" s="2">
        <f>'Raw data and fitting summary'!N5</f>
        <v>0.40960000000000013</v>
      </c>
      <c r="O3" s="2">
        <f>'Raw data and fitting summary'!O5</f>
        <v>0.51200000000000012</v>
      </c>
      <c r="P3" s="2">
        <f>'Raw data and fitting summary'!P5</f>
        <v>0.64000000000000012</v>
      </c>
      <c r="Q3" s="2">
        <f>'Raw data and fitting summary'!Q5</f>
        <v>0.8</v>
      </c>
      <c r="R3" s="2">
        <f>'Raw data and fitting summary'!R5</f>
        <v>1</v>
      </c>
      <c r="T3" t="s">
        <v>32</v>
      </c>
      <c r="U3" t="s">
        <v>33</v>
      </c>
      <c r="V3" t="s">
        <v>31</v>
      </c>
      <c r="X3" s="2">
        <f>C3</f>
        <v>0</v>
      </c>
      <c r="Y3" s="2">
        <f t="shared" ref="Y3:AM3" si="0">D3</f>
        <v>4.3980465111040035E-2</v>
      </c>
      <c r="Z3" s="2">
        <f t="shared" si="0"/>
        <v>5.4975581388800036E-2</v>
      </c>
      <c r="AA3" s="2">
        <f t="shared" si="0"/>
        <v>6.871947673600004E-2</v>
      </c>
      <c r="AB3" s="2">
        <f t="shared" si="0"/>
        <v>8.589934592000005E-2</v>
      </c>
      <c r="AC3" s="2">
        <f t="shared" si="0"/>
        <v>0.10737418240000006</v>
      </c>
      <c r="AD3" s="2">
        <f t="shared" si="0"/>
        <v>0.13421772800000006</v>
      </c>
      <c r="AE3" s="2">
        <f t="shared" si="0"/>
        <v>0.16777216000000009</v>
      </c>
      <c r="AF3" s="2">
        <f t="shared" si="0"/>
        <v>0.2097152000000001</v>
      </c>
      <c r="AG3" s="2">
        <f t="shared" si="0"/>
        <v>0.2621440000000001</v>
      </c>
      <c r="AH3" s="2">
        <f t="shared" si="0"/>
        <v>0.32768000000000014</v>
      </c>
      <c r="AI3" s="2">
        <f t="shared" si="0"/>
        <v>0.40960000000000013</v>
      </c>
      <c r="AJ3" s="2">
        <f t="shared" si="0"/>
        <v>0.51200000000000012</v>
      </c>
      <c r="AK3" s="2">
        <f t="shared" si="0"/>
        <v>0.64000000000000012</v>
      </c>
      <c r="AL3" s="2">
        <f t="shared" si="0"/>
        <v>0.8</v>
      </c>
      <c r="AM3" s="2">
        <f t="shared" si="0"/>
        <v>1</v>
      </c>
      <c r="BF3" s="2">
        <f t="shared" ref="BF3:BU3" si="1">X3</f>
        <v>0</v>
      </c>
      <c r="BG3" s="2">
        <f t="shared" si="1"/>
        <v>4.3980465111040035E-2</v>
      </c>
      <c r="BH3" s="2">
        <f t="shared" si="1"/>
        <v>5.4975581388800036E-2</v>
      </c>
      <c r="BI3" s="2">
        <f t="shared" si="1"/>
        <v>6.871947673600004E-2</v>
      </c>
      <c r="BJ3" s="2">
        <f t="shared" si="1"/>
        <v>8.589934592000005E-2</v>
      </c>
      <c r="BK3" s="2">
        <f t="shared" si="1"/>
        <v>0.10737418240000006</v>
      </c>
      <c r="BL3" s="2">
        <f t="shared" si="1"/>
        <v>0.13421772800000006</v>
      </c>
      <c r="BM3" s="2">
        <f t="shared" si="1"/>
        <v>0.16777216000000009</v>
      </c>
      <c r="BN3" s="2">
        <f t="shared" si="1"/>
        <v>0.2097152000000001</v>
      </c>
      <c r="BO3" s="2">
        <f t="shared" si="1"/>
        <v>0.2621440000000001</v>
      </c>
      <c r="BP3" s="2">
        <f t="shared" si="1"/>
        <v>0.32768000000000014</v>
      </c>
      <c r="BQ3" s="2">
        <f t="shared" si="1"/>
        <v>0.40960000000000013</v>
      </c>
      <c r="BR3" s="2">
        <f t="shared" si="1"/>
        <v>0.51200000000000012</v>
      </c>
      <c r="BS3" s="2">
        <f t="shared" si="1"/>
        <v>0.64000000000000012</v>
      </c>
      <c r="BT3" s="2">
        <f t="shared" si="1"/>
        <v>0.8</v>
      </c>
      <c r="BU3" s="2">
        <f t="shared" si="1"/>
        <v>1</v>
      </c>
      <c r="BW3" s="2">
        <f t="shared" ref="BW3:CL3" si="2">AO3</f>
        <v>0</v>
      </c>
      <c r="BX3" s="2">
        <f t="shared" si="2"/>
        <v>0</v>
      </c>
      <c r="BY3" s="2">
        <f t="shared" si="2"/>
        <v>0</v>
      </c>
      <c r="BZ3" s="2">
        <f t="shared" si="2"/>
        <v>0</v>
      </c>
      <c r="CA3" s="2">
        <f t="shared" si="2"/>
        <v>0</v>
      </c>
      <c r="CB3" s="2">
        <f t="shared" si="2"/>
        <v>0</v>
      </c>
      <c r="CC3" s="2">
        <f t="shared" si="2"/>
        <v>0</v>
      </c>
      <c r="CD3" s="2">
        <f t="shared" si="2"/>
        <v>0</v>
      </c>
      <c r="CE3" s="2">
        <f t="shared" si="2"/>
        <v>0</v>
      </c>
      <c r="CF3" s="2">
        <f t="shared" si="2"/>
        <v>0</v>
      </c>
      <c r="CG3" s="2">
        <f t="shared" si="2"/>
        <v>0</v>
      </c>
      <c r="CH3" s="2">
        <f t="shared" si="2"/>
        <v>0</v>
      </c>
      <c r="CI3" s="2">
        <f t="shared" si="2"/>
        <v>0</v>
      </c>
      <c r="CJ3" s="2">
        <f t="shared" si="2"/>
        <v>0</v>
      </c>
      <c r="CK3" s="2">
        <f t="shared" si="2"/>
        <v>0</v>
      </c>
      <c r="CL3" s="2">
        <f t="shared" si="2"/>
        <v>0</v>
      </c>
      <c r="CN3" s="2">
        <f t="shared" ref="CN3:DC3" si="3">BF3</f>
        <v>0</v>
      </c>
      <c r="CO3" s="2">
        <f t="shared" si="3"/>
        <v>4.3980465111040035E-2</v>
      </c>
      <c r="CP3" s="2">
        <f t="shared" si="3"/>
        <v>5.4975581388800036E-2</v>
      </c>
      <c r="CQ3" s="2">
        <f t="shared" si="3"/>
        <v>6.871947673600004E-2</v>
      </c>
      <c r="CR3" s="2">
        <f t="shared" si="3"/>
        <v>8.589934592000005E-2</v>
      </c>
      <c r="CS3" s="2">
        <f t="shared" si="3"/>
        <v>0.10737418240000006</v>
      </c>
      <c r="CT3" s="2">
        <f t="shared" si="3"/>
        <v>0.13421772800000006</v>
      </c>
      <c r="CU3" s="2">
        <f t="shared" si="3"/>
        <v>0.16777216000000009</v>
      </c>
      <c r="CV3" s="2">
        <f t="shared" si="3"/>
        <v>0.2097152000000001</v>
      </c>
      <c r="CW3" s="2">
        <f t="shared" si="3"/>
        <v>0.2621440000000001</v>
      </c>
      <c r="CX3" s="2">
        <f t="shared" si="3"/>
        <v>0.32768000000000014</v>
      </c>
      <c r="CY3" s="2">
        <f t="shared" si="3"/>
        <v>0.40960000000000013</v>
      </c>
      <c r="CZ3" s="2">
        <f t="shared" si="3"/>
        <v>0.51200000000000012</v>
      </c>
      <c r="DA3" s="2">
        <f t="shared" si="3"/>
        <v>0.64000000000000012</v>
      </c>
      <c r="DB3" s="2">
        <f t="shared" si="3"/>
        <v>0.8</v>
      </c>
      <c r="DC3" s="2">
        <f t="shared" si="3"/>
        <v>1</v>
      </c>
    </row>
    <row r="4" spans="1:107">
      <c r="A4" s="1" t="s">
        <v>16</v>
      </c>
      <c r="B4" s="1">
        <f>'Raw data and fitting summary'!B6</f>
        <v>1</v>
      </c>
      <c r="C4">
        <f>'Raw data and fitting summary'!C6</f>
        <v>13.636363636363631</v>
      </c>
      <c r="D4">
        <f>'Raw data and fitting summary'!D6</f>
        <v>13.229483335473507</v>
      </c>
      <c r="E4">
        <f>'Raw data and fitting summary'!E6</f>
        <v>13.131529059732367</v>
      </c>
      <c r="F4">
        <f>'Raw data and fitting summary'!F6</f>
        <v>13.011107350435086</v>
      </c>
      <c r="G4">
        <f>'Raw data and fitting summary'!G6</f>
        <v>12.863650909596135</v>
      </c>
      <c r="H4">
        <f>'Raw data and fitting summary'!H6</f>
        <v>12.683964790899816</v>
      </c>
      <c r="I4">
        <f>'Raw data and fitting summary'!I6</f>
        <v>12.466295229202256</v>
      </c>
      <c r="J4">
        <f>'Raw data and fitting summary'!J6</f>
        <v>12.204493536800637</v>
      </c>
      <c r="K4">
        <f>'Raw data and fitting summary'!K6</f>
        <v>11.892309103434544</v>
      </c>
      <c r="L4">
        <f>'Raw data and fitting summary'!L6</f>
        <v>11.52384194252971</v>
      </c>
      <c r="M4">
        <f>'Raw data and fitting summary'!M6</f>
        <v>11.094169587183101</v>
      </c>
      <c r="N4">
        <f>'Raw data and fitting summary'!N6</f>
        <v>10.60013046314416</v>
      </c>
      <c r="O4">
        <f>'Raw data and fitting summary'!O6</f>
        <v>10.041194644696187</v>
      </c>
      <c r="P4">
        <f>'Raw data and fitting summary'!P6</f>
        <v>9.4202898550724612</v>
      </c>
      <c r="Q4">
        <f>'Raw data and fitting summary'!Q6</f>
        <v>8.7443946188340789</v>
      </c>
      <c r="R4">
        <f>'Raw data and fitting summary'!R6</f>
        <v>8.0246913580246897</v>
      </c>
      <c r="T4">
        <f>'Raw data and fitting summary'!D40</f>
        <v>0.20518327925751059</v>
      </c>
      <c r="U4">
        <f>'Raw data and fitting summary'!F40</f>
        <v>18.165177414230431</v>
      </c>
      <c r="V4">
        <f>'Raw data and fitting summary'!H40</f>
        <v>0.67305744605203777</v>
      </c>
      <c r="X4">
        <f>($U$4*B4/((B4+$T$4)*(1+$C$3/$V$4)))*C20</f>
        <v>15.072543510080587</v>
      </c>
      <c r="Y4">
        <f>($U$4*B4/((B4+$T$4)*(1+$D$3/$V$4)))*D20</f>
        <v>14.148049193030497</v>
      </c>
      <c r="Z4">
        <f>($U$4*B4/((B4+$T$4)*(1+$E$3/$V$4)))*E20</f>
        <v>13.934378329048327</v>
      </c>
      <c r="AA4">
        <f>($U$4*B4/((B4+$T$4)*(1+$F$3/$V$4)))*F20</f>
        <v>13.676197423712379</v>
      </c>
      <c r="AB4">
        <f>($U$4*B4/((B4+$T$4)*(1+$G$3/$V$4)))*G20</f>
        <v>13.36662079806095</v>
      </c>
      <c r="AC4">
        <f>($U$4*B4/((B4+$T$4)*(1+$H$3/$V$4)))*H20</f>
        <v>12.99881664268878</v>
      </c>
      <c r="AD4">
        <f>($U$4*B4/((B4+$T$4)*(1+$I$3/$V$4)))*I20</f>
        <v>12.566579484270278</v>
      </c>
      <c r="AE4">
        <f>($U$4*B4/((B4+$T$4)*(1+$J$3/$V$4)))*J20</f>
        <v>12.065093292843944</v>
      </c>
      <c r="AF4">
        <f>($U$4*B4/((B4+$T$4)*(1+$K$3/$V$4)))*K20</f>
        <v>11.491846383972625</v>
      </c>
      <c r="AG4">
        <f>($U$4*B4/((B4+$T$4)*(1+$L$3/$V$4)))*L20</f>
        <v>10.847596187141237</v>
      </c>
      <c r="AH4">
        <f>($U$4*B4/((B4+$T$4)*(1+$M$3/$V$4)))*M20</f>
        <v>10.137211993439823</v>
      </c>
      <c r="AI4">
        <f>($U$4*B4/((B4+$T$4)*(1+$N$3/$V$4)))*N20</f>
        <v>9.3701730657246625</v>
      </c>
      <c r="AJ4">
        <f>($U$4*B4/((B4+$T$4)*(1+$O$3/$V$4)))*O20</f>
        <v>8.5605028466759965</v>
      </c>
      <c r="AK4">
        <f>($U$4*B4/((B4+$T$4)*(1+$P$3/$V$4)))*P20</f>
        <v>7.7260044264666634</v>
      </c>
      <c r="AL4">
        <f>($U$4*B4/((B4+$T$4)*(1+$Q$3/$V$4)))*Q20</f>
        <v>6.8868241816311908</v>
      </c>
      <c r="AM4">
        <f>($U$4*B4/((B4+$T$4)*(1+$R$3/$V$4)))*R20</f>
        <v>6.0635620518242037</v>
      </c>
      <c r="AO4">
        <f>IFERROR(X4, 0)</f>
        <v>15.072543510080587</v>
      </c>
      <c r="AP4">
        <f t="shared" ref="AP4:BD18" si="4">IFERROR(Y4, 0)</f>
        <v>14.148049193030497</v>
      </c>
      <c r="AQ4">
        <f t="shared" si="4"/>
        <v>13.934378329048327</v>
      </c>
      <c r="AR4">
        <f t="shared" si="4"/>
        <v>13.676197423712379</v>
      </c>
      <c r="AS4">
        <f t="shared" si="4"/>
        <v>13.36662079806095</v>
      </c>
      <c r="AT4">
        <f t="shared" si="4"/>
        <v>12.99881664268878</v>
      </c>
      <c r="AU4">
        <f t="shared" si="4"/>
        <v>12.566579484270278</v>
      </c>
      <c r="AV4">
        <f t="shared" si="4"/>
        <v>12.065093292843944</v>
      </c>
      <c r="AW4">
        <f t="shared" si="4"/>
        <v>11.491846383972625</v>
      </c>
      <c r="AX4">
        <f t="shared" si="4"/>
        <v>10.847596187141237</v>
      </c>
      <c r="AY4">
        <f t="shared" si="4"/>
        <v>10.137211993439823</v>
      </c>
      <c r="AZ4">
        <f t="shared" si="4"/>
        <v>9.3701730657246625</v>
      </c>
      <c r="BA4">
        <f t="shared" si="4"/>
        <v>8.5605028466759965</v>
      </c>
      <c r="BB4">
        <f t="shared" si="4"/>
        <v>7.7260044264666634</v>
      </c>
      <c r="BC4">
        <f t="shared" si="4"/>
        <v>6.8868241816311908</v>
      </c>
      <c r="BD4">
        <f t="shared" si="4"/>
        <v>6.0635620518242037</v>
      </c>
      <c r="BF4">
        <f>(C4-AO4)^2</f>
        <v>2.0626126296696512</v>
      </c>
      <c r="BG4">
        <f>(D4-AP4)^2</f>
        <v>0.84376323466940828</v>
      </c>
      <c r="BH4">
        <f t="shared" ref="BH4:BU18" si="5">(E4-AQ4)^2</f>
        <v>0.64456694924117075</v>
      </c>
      <c r="BI4">
        <f t="shared" si="5"/>
        <v>0.44234480557199479</v>
      </c>
      <c r="BJ4">
        <f t="shared" si="5"/>
        <v>0.25297870870230826</v>
      </c>
      <c r="BK4">
        <f t="shared" si="5"/>
        <v>9.9131688574939633E-2</v>
      </c>
      <c r="BL4">
        <f t="shared" si="5"/>
        <v>1.0056931814548111E-2</v>
      </c>
      <c r="BM4">
        <f t="shared" si="5"/>
        <v>1.9432428015185594E-2</v>
      </c>
      <c r="BN4">
        <f t="shared" si="5"/>
        <v>0.1603703896788353</v>
      </c>
      <c r="BO4">
        <f t="shared" si="5"/>
        <v>0.45730832168092689</v>
      </c>
      <c r="BP4">
        <f t="shared" si="5"/>
        <v>0.91576783622292413</v>
      </c>
      <c r="BQ4">
        <f t="shared" si="5"/>
        <v>1.5127951994669426</v>
      </c>
      <c r="BR4">
        <f t="shared" si="5"/>
        <v>2.1924482007242649</v>
      </c>
      <c r="BS4">
        <f t="shared" si="5"/>
        <v>2.8706031135859318</v>
      </c>
      <c r="BT4">
        <f t="shared" si="5"/>
        <v>3.4505679291701288</v>
      </c>
      <c r="BU4">
        <f t="shared" si="5"/>
        <v>3.8460281556383995</v>
      </c>
      <c r="BW4">
        <f>ABS((AO4-C4)/AO4)</f>
        <v>9.5284506742769198E-2</v>
      </c>
      <c r="BX4">
        <f t="shared" ref="BX4:CL18" si="6">ABS((AP4-D4)/AP4)</f>
        <v>6.4925266022504841E-2</v>
      </c>
      <c r="BY4">
        <f t="shared" si="6"/>
        <v>5.7616439740429522E-2</v>
      </c>
      <c r="BZ4">
        <f t="shared" si="6"/>
        <v>4.8631213243831295E-2</v>
      </c>
      <c r="CA4">
        <f t="shared" si="6"/>
        <v>3.7628799085688058E-2</v>
      </c>
      <c r="CB4">
        <f t="shared" si="6"/>
        <v>2.4221578043879331E-2</v>
      </c>
      <c r="CC4">
        <f t="shared" si="6"/>
        <v>7.9802348119907204E-3</v>
      </c>
      <c r="CD4">
        <f t="shared" si="6"/>
        <v>1.1554012934104241E-2</v>
      </c>
      <c r="CE4">
        <f t="shared" si="6"/>
        <v>3.4847552436868053E-2</v>
      </c>
      <c r="CF4">
        <f t="shared" si="6"/>
        <v>6.2340609266972567E-2</v>
      </c>
      <c r="CG4">
        <f t="shared" si="6"/>
        <v>9.4400471684183127E-2</v>
      </c>
      <c r="CH4">
        <f t="shared" si="6"/>
        <v>0.13126303951829685</v>
      </c>
      <c r="CI4">
        <f t="shared" si="6"/>
        <v>0.17296785300353429</v>
      </c>
      <c r="CJ4">
        <f t="shared" si="6"/>
        <v>0.21929646102735226</v>
      </c>
      <c r="CK4">
        <f t="shared" si="6"/>
        <v>0.26972816325955773</v>
      </c>
      <c r="CL4">
        <f t="shared" si="6"/>
        <v>0.32342858693273968</v>
      </c>
      <c r="CN4">
        <f>IFERROR(BW4, 0)</f>
        <v>9.5284506742769198E-2</v>
      </c>
      <c r="CO4">
        <f t="shared" ref="CO4:DC18" si="7">IFERROR(BX4, 0)</f>
        <v>6.4925266022504841E-2</v>
      </c>
      <c r="CP4">
        <f t="shared" si="7"/>
        <v>5.7616439740429522E-2</v>
      </c>
      <c r="CQ4">
        <f t="shared" si="7"/>
        <v>4.8631213243831295E-2</v>
      </c>
      <c r="CR4">
        <f t="shared" si="7"/>
        <v>3.7628799085688058E-2</v>
      </c>
      <c r="CS4">
        <f t="shared" si="7"/>
        <v>2.4221578043879331E-2</v>
      </c>
      <c r="CT4">
        <f t="shared" si="7"/>
        <v>7.9802348119907204E-3</v>
      </c>
      <c r="CU4">
        <f t="shared" si="7"/>
        <v>1.1554012934104241E-2</v>
      </c>
      <c r="CV4">
        <f t="shared" si="7"/>
        <v>3.4847552436868053E-2</v>
      </c>
      <c r="CW4">
        <f t="shared" si="7"/>
        <v>6.2340609266972567E-2</v>
      </c>
      <c r="CX4">
        <f t="shared" si="7"/>
        <v>9.4400471684183127E-2</v>
      </c>
      <c r="CY4">
        <f t="shared" si="7"/>
        <v>0.13126303951829685</v>
      </c>
      <c r="CZ4">
        <f t="shared" si="7"/>
        <v>0.17296785300353429</v>
      </c>
      <c r="DA4">
        <f t="shared" si="7"/>
        <v>0.21929646102735226</v>
      </c>
      <c r="DB4">
        <f t="shared" si="7"/>
        <v>0.26972816325955773</v>
      </c>
      <c r="DC4">
        <f t="shared" si="7"/>
        <v>0.32342858693273968</v>
      </c>
    </row>
    <row r="5" spans="1:107">
      <c r="A5" s="1" t="s">
        <v>17</v>
      </c>
      <c r="B5" s="1">
        <f>'Raw data and fitting summary'!B7</f>
        <v>0.8</v>
      </c>
      <c r="C5">
        <f>'Raw data and fitting summary'!C7</f>
        <v>13.33333333333333</v>
      </c>
      <c r="D5">
        <f>'Raw data and fitting summary'!D7</f>
        <v>12.850289150718007</v>
      </c>
      <c r="E5">
        <f>'Raw data and fitting summary'!E7</f>
        <v>12.734947730397778</v>
      </c>
      <c r="F5">
        <f>'Raw data and fitting summary'!F7</f>
        <v>12.593650372807305</v>
      </c>
      <c r="G5">
        <f>'Raw data and fitting summary'!G7</f>
        <v>12.421377597399996</v>
      </c>
      <c r="H5">
        <f>'Raw data and fitting summary'!H7</f>
        <v>12.212553075630407</v>
      </c>
      <c r="I5">
        <f>'Raw data and fitting summary'!I7</f>
        <v>11.961193031720541</v>
      </c>
      <c r="J5">
        <f>'Raw data and fitting summary'!J7</f>
        <v>11.661178537307874</v>
      </c>
      <c r="K5">
        <f>'Raw data and fitting summary'!K7</f>
        <v>11.306681262915706</v>
      </c>
      <c r="L5">
        <f>'Raw data and fitting summary'!L7</f>
        <v>10.892759387324176</v>
      </c>
      <c r="M5">
        <f>'Raw data and fitting summary'!M7</f>
        <v>10.416110250520802</v>
      </c>
      <c r="N5">
        <f>'Raw data and fitting summary'!N7</f>
        <v>9.8759179539123814</v>
      </c>
      <c r="O5">
        <f>'Raw data and fitting summary'!O7</f>
        <v>9.2746730083234237</v>
      </c>
      <c r="P5">
        <f>'Raw data and fitting summary'!P7</f>
        <v>8.6187845303867388</v>
      </c>
      <c r="Q5">
        <f>'Raw data and fitting summary'!Q7</f>
        <v>7.9187817258883229</v>
      </c>
      <c r="R5">
        <f>'Raw data and fitting summary'!R7</f>
        <v>7.1889400921658977</v>
      </c>
      <c r="X5">
        <f t="shared" ref="X5:X18" si="8">($U$4*B5/((B5+$T$4)*(1+$C$3/$V$4)))*C21</f>
        <v>14.457206194395381</v>
      </c>
      <c r="Y5">
        <f t="shared" ref="Y5:Y18" si="9">($U$4*B5/((B5+$T$4)*(1+$D$3/$V$4)))*D21</f>
        <v>13.570454402423383</v>
      </c>
      <c r="Z5">
        <f t="shared" ref="Z5:Z18" si="10">($U$4*B5/((B5+$T$4)*(1+$E$3/$V$4)))*E21</f>
        <v>13.365506661767743</v>
      </c>
      <c r="AA5">
        <f t="shared" ref="AA5:AA18" si="11">($U$4*B5/((B5+$T$4)*(1+$F$3/$V$4)))*F21</f>
        <v>13.117866004343124</v>
      </c>
      <c r="AB5">
        <f t="shared" ref="AB5:AB18" si="12">($U$4*B5/((B5+$T$4)*(1+$G$3/$V$4)))*G21</f>
        <v>12.820927859363513</v>
      </c>
      <c r="AC5">
        <f t="shared" ref="AC5:AC18" si="13">($U$4*B5/((B5+$T$4)*(1+$H$3/$V$4)))*H21</f>
        <v>12.468139326372077</v>
      </c>
      <c r="AD5">
        <f t="shared" ref="AD5:AD18" si="14">($U$4*B5/((B5+$T$4)*(1+$I$3/$V$4)))*I21</f>
        <v>12.053548270791016</v>
      </c>
      <c r="AE5">
        <f t="shared" ref="AE5:AE18" si="15">($U$4*B5/((B5+$T$4)*(1+$J$3/$V$4)))*J21</f>
        <v>11.572535277314254</v>
      </c>
      <c r="AF5">
        <f t="shared" ref="AF5:AF18" si="16">($U$4*B5/((B5+$T$4)*(1+$K$3/$V$4)))*K21</f>
        <v>11.022691201142925</v>
      </c>
      <c r="AG5">
        <f t="shared" ref="AG5:AG18" si="17">($U$4*B5/((B5+$T$4)*(1+$L$3/$V$4)))*L21</f>
        <v>10.40474254966669</v>
      </c>
      <c r="AH5">
        <f t="shared" ref="AH5:AH18" si="18">($U$4*B5/((B5+$T$4)*(1+$M$3/$V$4)))*M21</f>
        <v>9.7233598249320146</v>
      </c>
      <c r="AI5">
        <f t="shared" ref="AI5:AI18" si="19">($U$4*B5/((B5+$T$4)*(1+$N$3/$V$4)))*N21</f>
        <v>8.9876352984319272</v>
      </c>
      <c r="AJ5">
        <f t="shared" ref="AJ5:AJ18" si="20">($U$4*B5/((B5+$T$4)*(1+$O$3/$V$4)))*O21</f>
        <v>8.2110199051229547</v>
      </c>
      <c r="AK5">
        <f t="shared" ref="AK5:AK18" si="21">($U$4*B5/((B5+$T$4)*(1+$P$3/$V$4)))*P21</f>
        <v>7.4105899231630605</v>
      </c>
      <c r="AL5">
        <f t="shared" ref="AL5:AL18" si="22">($U$4*B5/((B5+$T$4)*(1+$Q$3/$V$4)))*Q21</f>
        <v>6.6056692522931728</v>
      </c>
      <c r="AM5">
        <f t="shared" ref="AM5:AM18" si="23">($U$4*B5/((B5+$T$4)*(1+$R$3/$V$4)))*R21</f>
        <v>5.8160168386380695</v>
      </c>
      <c r="AO5">
        <f t="shared" ref="AO5:AO18" si="24">IFERROR(X5, 0)</f>
        <v>14.457206194395381</v>
      </c>
      <c r="AP5">
        <f t="shared" si="4"/>
        <v>13.570454402423383</v>
      </c>
      <c r="AQ5">
        <f t="shared" si="4"/>
        <v>13.365506661767743</v>
      </c>
      <c r="AR5">
        <f t="shared" si="4"/>
        <v>13.117866004343124</v>
      </c>
      <c r="AS5">
        <f t="shared" si="4"/>
        <v>12.820927859363513</v>
      </c>
      <c r="AT5">
        <f t="shared" si="4"/>
        <v>12.468139326372077</v>
      </c>
      <c r="AU5">
        <f t="shared" si="4"/>
        <v>12.053548270791016</v>
      </c>
      <c r="AV5">
        <f t="shared" si="4"/>
        <v>11.572535277314254</v>
      </c>
      <c r="AW5">
        <f t="shared" si="4"/>
        <v>11.022691201142925</v>
      </c>
      <c r="AX5">
        <f t="shared" si="4"/>
        <v>10.40474254966669</v>
      </c>
      <c r="AY5">
        <f t="shared" si="4"/>
        <v>9.7233598249320146</v>
      </c>
      <c r="AZ5">
        <f t="shared" si="4"/>
        <v>8.9876352984319272</v>
      </c>
      <c r="BA5">
        <f t="shared" si="4"/>
        <v>8.2110199051229547</v>
      </c>
      <c r="BB5">
        <f t="shared" si="4"/>
        <v>7.4105899231630605</v>
      </c>
      <c r="BC5">
        <f t="shared" si="4"/>
        <v>6.6056692522931728</v>
      </c>
      <c r="BD5">
        <f t="shared" si="4"/>
        <v>5.8160168386380695</v>
      </c>
      <c r="BF5">
        <f t="shared" ref="BF5:BG18" si="25">(C5-AO5)^2</f>
        <v>1.2630902078317991</v>
      </c>
      <c r="BG5">
        <f t="shared" si="25"/>
        <v>0.51863798976386799</v>
      </c>
      <c r="BH5">
        <f t="shared" si="5"/>
        <v>0.39760456593043209</v>
      </c>
      <c r="BI5">
        <f t="shared" si="5"/>
        <v>0.27480202834649764</v>
      </c>
      <c r="BJ5">
        <f t="shared" si="5"/>
        <v>0.15964041183511521</v>
      </c>
      <c r="BK5">
        <f t="shared" si="5"/>
        <v>6.5324331568183902E-2</v>
      </c>
      <c r="BL5">
        <f t="shared" si="5"/>
        <v>8.5294901837645806E-3</v>
      </c>
      <c r="BM5">
        <f t="shared" si="5"/>
        <v>7.8576275422966285E-3</v>
      </c>
      <c r="BN5">
        <f t="shared" si="5"/>
        <v>8.0650355185708386E-2</v>
      </c>
      <c r="BO5">
        <f t="shared" si="5"/>
        <v>0.23816043383721353</v>
      </c>
      <c r="BP5">
        <f t="shared" si="5"/>
        <v>0.47990315215344626</v>
      </c>
      <c r="BQ5">
        <f t="shared" si="5"/>
        <v>0.78904607602740717</v>
      </c>
      <c r="BR5">
        <f t="shared" si="5"/>
        <v>1.1313579239479876</v>
      </c>
      <c r="BS5">
        <f t="shared" si="5"/>
        <v>1.4597342089243781</v>
      </c>
      <c r="BT5">
        <f t="shared" si="5"/>
        <v>1.7242643683111736</v>
      </c>
      <c r="BU5">
        <f t="shared" si="5"/>
        <v>1.8849182600774372</v>
      </c>
      <c r="BW5">
        <f t="shared" ref="BW5:BW18" si="26">ABS((AO5-C5)/AO5)</f>
        <v>7.7737900805325846E-2</v>
      </c>
      <c r="BX5">
        <f t="shared" si="6"/>
        <v>5.306861733213375E-2</v>
      </c>
      <c r="BY5">
        <f t="shared" si="6"/>
        <v>4.7178079165056223E-2</v>
      </c>
      <c r="BZ5">
        <f t="shared" si="6"/>
        <v>3.9961959617689287E-2</v>
      </c>
      <c r="CA5">
        <f t="shared" si="6"/>
        <v>3.1163911562899365E-2</v>
      </c>
      <c r="CB5">
        <f t="shared" si="6"/>
        <v>2.049914939601814E-2</v>
      </c>
      <c r="CC5">
        <f t="shared" si="6"/>
        <v>7.6620789991173376E-3</v>
      </c>
      <c r="CD5">
        <f t="shared" si="6"/>
        <v>7.6597960489598899E-3</v>
      </c>
      <c r="CE5">
        <f t="shared" si="6"/>
        <v>2.5764131153681896E-2</v>
      </c>
      <c r="CF5">
        <f t="shared" si="6"/>
        <v>4.6903307345468132E-2</v>
      </c>
      <c r="CG5">
        <f t="shared" si="6"/>
        <v>7.1245992955282944E-2</v>
      </c>
      <c r="CH5">
        <f t="shared" si="6"/>
        <v>9.8833856290923686E-2</v>
      </c>
      <c r="CI5">
        <f t="shared" si="6"/>
        <v>0.12953970584541427</v>
      </c>
      <c r="CJ5">
        <f t="shared" si="6"/>
        <v>0.16303622515223251</v>
      </c>
      <c r="CK5">
        <f t="shared" si="6"/>
        <v>0.19878568294034704</v>
      </c>
      <c r="CL5">
        <f t="shared" si="6"/>
        <v>0.2360590231456971</v>
      </c>
      <c r="CN5">
        <f t="shared" ref="CN5:CN18" si="27">IFERROR(BW5, 0)</f>
        <v>7.7737900805325846E-2</v>
      </c>
      <c r="CO5">
        <f t="shared" si="7"/>
        <v>5.306861733213375E-2</v>
      </c>
      <c r="CP5">
        <f t="shared" si="7"/>
        <v>4.7178079165056223E-2</v>
      </c>
      <c r="CQ5">
        <f t="shared" si="7"/>
        <v>3.9961959617689287E-2</v>
      </c>
      <c r="CR5">
        <f t="shared" si="7"/>
        <v>3.1163911562899365E-2</v>
      </c>
      <c r="CS5">
        <f t="shared" si="7"/>
        <v>2.049914939601814E-2</v>
      </c>
      <c r="CT5">
        <f t="shared" si="7"/>
        <v>7.6620789991173376E-3</v>
      </c>
      <c r="CU5">
        <f t="shared" si="7"/>
        <v>7.6597960489598899E-3</v>
      </c>
      <c r="CV5">
        <f t="shared" si="7"/>
        <v>2.5764131153681896E-2</v>
      </c>
      <c r="CW5">
        <f t="shared" si="7"/>
        <v>4.6903307345468132E-2</v>
      </c>
      <c r="CX5">
        <f t="shared" si="7"/>
        <v>7.1245992955282944E-2</v>
      </c>
      <c r="CY5">
        <f t="shared" si="7"/>
        <v>9.8833856290923686E-2</v>
      </c>
      <c r="CZ5">
        <f t="shared" si="7"/>
        <v>0.12953970584541427</v>
      </c>
      <c r="DA5">
        <f t="shared" si="7"/>
        <v>0.16303622515223251</v>
      </c>
      <c r="DB5">
        <f t="shared" si="7"/>
        <v>0.19878568294034704</v>
      </c>
      <c r="DC5">
        <f t="shared" si="7"/>
        <v>0.2360590231456971</v>
      </c>
    </row>
    <row r="6" spans="1:107">
      <c r="A6" s="1" t="s">
        <v>18</v>
      </c>
      <c r="B6" s="1">
        <f>'Raw data and fitting summary'!B8</f>
        <v>0.64000000000000012</v>
      </c>
      <c r="C6">
        <f>'Raw data and fitting summary'!C8</f>
        <v>12.97297297297297</v>
      </c>
      <c r="D6">
        <f>'Raw data and fitting summary'!D8</f>
        <v>12.405807501065595</v>
      </c>
      <c r="E6">
        <f>'Raw data and fitting summary'!E8</f>
        <v>12.271681079064933</v>
      </c>
      <c r="F6">
        <f>'Raw data and fitting summary'!F8</f>
        <v>12.108047127935007</v>
      </c>
      <c r="G6">
        <f>'Raw data and fitting summary'!G8</f>
        <v>11.909540786136496</v>
      </c>
      <c r="H6">
        <f>'Raw data and fitting summary'!H8</f>
        <v>11.670377128416446</v>
      </c>
      <c r="I6">
        <f>'Raw data and fitting summary'!I8</f>
        <v>11.38459968419704</v>
      </c>
      <c r="J6">
        <f>'Raw data and fitting summary'!J8</f>
        <v>11.046475069805222</v>
      </c>
      <c r="K6">
        <f>'Raw data and fitting summary'!K8</f>
        <v>10.651052405908873</v>
      </c>
      <c r="L6">
        <f>'Raw data and fitting summary'!L8</f>
        <v>10.194879033839154</v>
      </c>
      <c r="M6">
        <f>'Raw data and fitting summary'!M8</f>
        <v>9.6768190558898297</v>
      </c>
      <c r="N6">
        <f>'Raw data and fitting summary'!N8</f>
        <v>9.0988626421697276</v>
      </c>
      <c r="O6">
        <f>'Raw data and fitting summary'!O8</f>
        <v>8.4667571234735401</v>
      </c>
      <c r="P6">
        <f>'Raw data and fitting summary'!P8</f>
        <v>7.7902621722846428</v>
      </c>
      <c r="Q6">
        <f>'Raw data and fitting summary'!Q8</f>
        <v>7.0828603859250832</v>
      </c>
      <c r="R6">
        <f>'Raw data and fitting summary'!R8</f>
        <v>6.3608562691131487</v>
      </c>
      <c r="X6">
        <f t="shared" si="8"/>
        <v>13.755257386682578</v>
      </c>
      <c r="Y6">
        <f t="shared" si="9"/>
        <v>12.911560549778818</v>
      </c>
      <c r="Z6">
        <f t="shared" si="10"/>
        <v>12.716563751252814</v>
      </c>
      <c r="AA6">
        <f t="shared" si="11"/>
        <v>12.480946928992685</v>
      </c>
      <c r="AB6">
        <f t="shared" si="12"/>
        <v>12.198426187626897</v>
      </c>
      <c r="AC6">
        <f t="shared" si="13"/>
        <v>11.862766793334757</v>
      </c>
      <c r="AD6">
        <f t="shared" si="14"/>
        <v>11.468305608853294</v>
      </c>
      <c r="AE6">
        <f t="shared" si="15"/>
        <v>11.010647507928061</v>
      </c>
      <c r="AF6">
        <f t="shared" si="16"/>
        <v>10.48750031831328</v>
      </c>
      <c r="AG6">
        <f t="shared" si="17"/>
        <v>9.8995552728795211</v>
      </c>
      <c r="AH6">
        <f t="shared" si="18"/>
        <v>9.2512561041785855</v>
      </c>
      <c r="AI6">
        <f t="shared" si="19"/>
        <v>8.5512536215670316</v>
      </c>
      <c r="AJ6">
        <f t="shared" si="20"/>
        <v>7.8123456692431654</v>
      </c>
      <c r="AK6">
        <f t="shared" si="21"/>
        <v>7.0507794112932478</v>
      </c>
      <c r="AL6">
        <f t="shared" si="22"/>
        <v>6.2849405033603487</v>
      </c>
      <c r="AM6">
        <f t="shared" si="23"/>
        <v>5.5336285244212977</v>
      </c>
      <c r="AO6">
        <f t="shared" si="24"/>
        <v>13.755257386682578</v>
      </c>
      <c r="AP6">
        <f t="shared" si="4"/>
        <v>12.911560549778818</v>
      </c>
      <c r="AQ6">
        <f t="shared" si="4"/>
        <v>12.716563751252814</v>
      </c>
      <c r="AR6">
        <f t="shared" si="4"/>
        <v>12.480946928992685</v>
      </c>
      <c r="AS6">
        <f t="shared" si="4"/>
        <v>12.198426187626897</v>
      </c>
      <c r="AT6">
        <f t="shared" si="4"/>
        <v>11.862766793334757</v>
      </c>
      <c r="AU6">
        <f t="shared" si="4"/>
        <v>11.468305608853294</v>
      </c>
      <c r="AV6">
        <f t="shared" si="4"/>
        <v>11.010647507928061</v>
      </c>
      <c r="AW6">
        <f t="shared" si="4"/>
        <v>10.48750031831328</v>
      </c>
      <c r="AX6">
        <f t="shared" si="4"/>
        <v>9.8995552728795211</v>
      </c>
      <c r="AY6">
        <f t="shared" si="4"/>
        <v>9.2512561041785855</v>
      </c>
      <c r="AZ6">
        <f t="shared" si="4"/>
        <v>8.5512536215670316</v>
      </c>
      <c r="BA6">
        <f t="shared" si="4"/>
        <v>7.8123456692431654</v>
      </c>
      <c r="BB6">
        <f t="shared" si="4"/>
        <v>7.0507794112932478</v>
      </c>
      <c r="BC6">
        <f t="shared" si="4"/>
        <v>6.2849405033603487</v>
      </c>
      <c r="BD6">
        <f t="shared" si="4"/>
        <v>5.5336285244212977</v>
      </c>
      <c r="BF6">
        <f t="shared" si="25"/>
        <v>0.61196890393298464</v>
      </c>
      <c r="BG6">
        <f t="shared" si="25"/>
        <v>0.25578614628271895</v>
      </c>
      <c r="BH6">
        <f t="shared" si="5"/>
        <v>0.19792059201302892</v>
      </c>
      <c r="BI6">
        <f t="shared" si="5"/>
        <v>0.13905426162885537</v>
      </c>
      <c r="BJ6">
        <f t="shared" si="5"/>
        <v>8.3454775194269915E-2</v>
      </c>
      <c r="BK6">
        <f t="shared" si="5"/>
        <v>3.7013783167379986E-2</v>
      </c>
      <c r="BL6">
        <f t="shared" si="5"/>
        <v>7.0066818225584596E-3</v>
      </c>
      <c r="BM6">
        <f t="shared" si="5"/>
        <v>1.2836141900618055E-3</v>
      </c>
      <c r="BN6">
        <f t="shared" si="5"/>
        <v>2.6749285356876283E-2</v>
      </c>
      <c r="BO6">
        <f t="shared" si="5"/>
        <v>8.7216123787342378E-2</v>
      </c>
      <c r="BP6">
        <f t="shared" si="5"/>
        <v>0.1811038258691868</v>
      </c>
      <c r="BQ6">
        <f t="shared" si="5"/>
        <v>0.29987563944544393</v>
      </c>
      <c r="BR6">
        <f t="shared" si="5"/>
        <v>0.42825435142791385</v>
      </c>
      <c r="BS6">
        <f t="shared" si="5"/>
        <v>0.54683475380345659</v>
      </c>
      <c r="BT6">
        <f t="shared" si="5"/>
        <v>0.63667613899211961</v>
      </c>
      <c r="BU6">
        <f t="shared" si="5"/>
        <v>0.6843057415879662</v>
      </c>
      <c r="BW6">
        <f t="shared" si="26"/>
        <v>5.687166671755569E-2</v>
      </c>
      <c r="BX6">
        <f t="shared" si="6"/>
        <v>3.9170559342022064E-2</v>
      </c>
      <c r="BY6">
        <f t="shared" si="6"/>
        <v>3.4984503745679817E-2</v>
      </c>
      <c r="BZ6">
        <f t="shared" si="6"/>
        <v>2.9877524772695549E-2</v>
      </c>
      <c r="CA6">
        <f t="shared" si="6"/>
        <v>2.3682186295755324E-2</v>
      </c>
      <c r="CB6">
        <f t="shared" si="6"/>
        <v>1.6217942093104919E-2</v>
      </c>
      <c r="CC6">
        <f t="shared" si="6"/>
        <v>7.2988920518158055E-3</v>
      </c>
      <c r="CD6">
        <f t="shared" si="6"/>
        <v>3.2539014486989929E-3</v>
      </c>
      <c r="CE6">
        <f t="shared" si="6"/>
        <v>1.5594954243767457E-2</v>
      </c>
      <c r="CF6">
        <f t="shared" si="6"/>
        <v>2.9832023037306699E-2</v>
      </c>
      <c r="CG6">
        <f t="shared" si="6"/>
        <v>4.6000558942371837E-2</v>
      </c>
      <c r="CH6">
        <f t="shared" si="6"/>
        <v>6.4038449195516406E-2</v>
      </c>
      <c r="CI6">
        <f t="shared" si="6"/>
        <v>8.3766320889609586E-2</v>
      </c>
      <c r="CJ6">
        <f t="shared" si="6"/>
        <v>0.10487957683188386</v>
      </c>
      <c r="CK6">
        <f t="shared" si="6"/>
        <v>0.1269574281790119</v>
      </c>
      <c r="CL6">
        <f t="shared" si="6"/>
        <v>0.14949101498972805</v>
      </c>
      <c r="CN6">
        <f t="shared" si="27"/>
        <v>5.687166671755569E-2</v>
      </c>
      <c r="CO6">
        <f t="shared" si="7"/>
        <v>3.9170559342022064E-2</v>
      </c>
      <c r="CP6">
        <f t="shared" si="7"/>
        <v>3.4984503745679817E-2</v>
      </c>
      <c r="CQ6">
        <f t="shared" si="7"/>
        <v>2.9877524772695549E-2</v>
      </c>
      <c r="CR6">
        <f t="shared" si="7"/>
        <v>2.3682186295755324E-2</v>
      </c>
      <c r="CS6">
        <f t="shared" si="7"/>
        <v>1.6217942093104919E-2</v>
      </c>
      <c r="CT6">
        <f t="shared" si="7"/>
        <v>7.2988920518158055E-3</v>
      </c>
      <c r="CU6">
        <f t="shared" si="7"/>
        <v>3.2539014486989929E-3</v>
      </c>
      <c r="CV6">
        <f t="shared" si="7"/>
        <v>1.5594954243767457E-2</v>
      </c>
      <c r="CW6">
        <f t="shared" si="7"/>
        <v>2.9832023037306699E-2</v>
      </c>
      <c r="CX6">
        <f t="shared" si="7"/>
        <v>4.6000558942371837E-2</v>
      </c>
      <c r="CY6">
        <f t="shared" si="7"/>
        <v>6.4038449195516406E-2</v>
      </c>
      <c r="CZ6">
        <f t="shared" si="7"/>
        <v>8.3766320889609586E-2</v>
      </c>
      <c r="DA6">
        <f t="shared" si="7"/>
        <v>0.10487957683188386</v>
      </c>
      <c r="DB6">
        <f t="shared" si="7"/>
        <v>0.1269574281790119</v>
      </c>
      <c r="DC6">
        <f t="shared" si="7"/>
        <v>0.14949101498972805</v>
      </c>
    </row>
    <row r="7" spans="1:107">
      <c r="A7" s="1" t="s">
        <v>19</v>
      </c>
      <c r="B7" s="1">
        <f>'Raw data and fitting summary'!B9</f>
        <v>0.51200000000000012</v>
      </c>
      <c r="C7">
        <f>'Raw data and fitting summary'!C9</f>
        <v>12.549019607843135</v>
      </c>
      <c r="D7">
        <f>'Raw data and fitting summary'!D9</f>
        <v>11.891653528026701</v>
      </c>
      <c r="E7">
        <f>'Raw data and fitting summary'!E9</f>
        <v>11.737933957260276</v>
      </c>
      <c r="F7">
        <f>'Raw data and fitting summary'!F9</f>
        <v>11.551284297911911</v>
      </c>
      <c r="G7">
        <f>'Raw data and fitting summary'!G9</f>
        <v>11.326157014421755</v>
      </c>
      <c r="H7">
        <f>'Raw data and fitting summary'!H9</f>
        <v>11.056794529234148</v>
      </c>
      <c r="I7">
        <f>'Raw data and fitting summary'!I9</f>
        <v>10.737588345917187</v>
      </c>
      <c r="J7">
        <f>'Raw data and fitting summary'!J9</f>
        <v>10.363596141287701</v>
      </c>
      <c r="K7">
        <f>'Raw data and fitting summary'!K9</f>
        <v>9.9312136134020434</v>
      </c>
      <c r="L7">
        <f>'Raw data and fitting summary'!L9</f>
        <v>9.4389568742531242</v>
      </c>
      <c r="M7">
        <f>'Raw data and fitting summary'!M9</f>
        <v>8.888255822234882</v>
      </c>
      <c r="N7">
        <f>'Raw data and fitting summary'!N9</f>
        <v>8.2841022236973085</v>
      </c>
      <c r="O7">
        <f>'Raw data and fitting summary'!O9</f>
        <v>7.6353624961761986</v>
      </c>
      <c r="P7">
        <f>'Raw data and fitting summary'!P9</f>
        <v>6.9545834494288092</v>
      </c>
      <c r="Q7">
        <f>'Raw data and fitting summary'!Q9</f>
        <v>6.257207320130358</v>
      </c>
      <c r="R7">
        <f>'Raw data and fitting summary'!R9</f>
        <v>5.5602584094453107</v>
      </c>
      <c r="X7">
        <f t="shared" si="8"/>
        <v>12.96819251797773</v>
      </c>
      <c r="Y7">
        <f t="shared" si="9"/>
        <v>12.172771341899281</v>
      </c>
      <c r="Z7">
        <f t="shared" si="10"/>
        <v>11.988932104828892</v>
      </c>
      <c r="AA7">
        <f t="shared" si="11"/>
        <v>11.76679708942004</v>
      </c>
      <c r="AB7">
        <f t="shared" si="12"/>
        <v>11.500441959787896</v>
      </c>
      <c r="AC7">
        <f t="shared" si="13"/>
        <v>11.183988728613713</v>
      </c>
      <c r="AD7">
        <f t="shared" si="14"/>
        <v>10.812098298836821</v>
      </c>
      <c r="AE7">
        <f t="shared" si="15"/>
        <v>10.38062702982541</v>
      </c>
      <c r="AF7">
        <f t="shared" si="16"/>
        <v>9.8874139056034096</v>
      </c>
      <c r="AG7">
        <f t="shared" si="17"/>
        <v>9.3331106072472441</v>
      </c>
      <c r="AH7">
        <f t="shared" si="18"/>
        <v>8.7219066004724741</v>
      </c>
      <c r="AI7">
        <f t="shared" si="19"/>
        <v>8.0619577022164677</v>
      </c>
      <c r="AJ7">
        <f t="shared" si="20"/>
        <v>7.3653294742286786</v>
      </c>
      <c r="AK7">
        <f t="shared" si="21"/>
        <v>6.6473394308106473</v>
      </c>
      <c r="AL7">
        <f t="shared" si="22"/>
        <v>5.9253212150375942</v>
      </c>
      <c r="AM7">
        <f t="shared" si="23"/>
        <v>5.2169987089551224</v>
      </c>
      <c r="AO7">
        <f t="shared" si="24"/>
        <v>12.96819251797773</v>
      </c>
      <c r="AP7">
        <f t="shared" si="4"/>
        <v>12.172771341899281</v>
      </c>
      <c r="AQ7">
        <f t="shared" si="4"/>
        <v>11.988932104828892</v>
      </c>
      <c r="AR7">
        <f t="shared" si="4"/>
        <v>11.76679708942004</v>
      </c>
      <c r="AS7">
        <f t="shared" si="4"/>
        <v>11.500441959787896</v>
      </c>
      <c r="AT7">
        <f t="shared" si="4"/>
        <v>11.183988728613713</v>
      </c>
      <c r="AU7">
        <f t="shared" si="4"/>
        <v>10.812098298836821</v>
      </c>
      <c r="AV7">
        <f t="shared" si="4"/>
        <v>10.38062702982541</v>
      </c>
      <c r="AW7">
        <f t="shared" si="4"/>
        <v>9.8874139056034096</v>
      </c>
      <c r="AX7">
        <f t="shared" si="4"/>
        <v>9.3331106072472441</v>
      </c>
      <c r="AY7">
        <f t="shared" si="4"/>
        <v>8.7219066004724741</v>
      </c>
      <c r="AZ7">
        <f t="shared" si="4"/>
        <v>8.0619577022164677</v>
      </c>
      <c r="BA7">
        <f t="shared" si="4"/>
        <v>7.3653294742286786</v>
      </c>
      <c r="BB7">
        <f t="shared" si="4"/>
        <v>6.6473394308106473</v>
      </c>
      <c r="BC7">
        <f t="shared" si="4"/>
        <v>5.9253212150375942</v>
      </c>
      <c r="BD7">
        <f t="shared" si="4"/>
        <v>5.2169987089551224</v>
      </c>
      <c r="BF7">
        <f t="shared" si="25"/>
        <v>0.17570592859070516</v>
      </c>
      <c r="BG7">
        <f t="shared" si="25"/>
        <v>7.9027225276498567E-2</v>
      </c>
      <c r="BH7">
        <f t="shared" si="5"/>
        <v>6.3000070082876752E-2</v>
      </c>
      <c r="BI7">
        <f t="shared" si="5"/>
        <v>4.6445763303626167E-2</v>
      </c>
      <c r="BJ7">
        <f t="shared" si="5"/>
        <v>3.0375242181278763E-2</v>
      </c>
      <c r="BK7">
        <f t="shared" si="5"/>
        <v>1.6178364355808449E-2</v>
      </c>
      <c r="BL7">
        <f t="shared" si="5"/>
        <v>5.551733084086046E-3</v>
      </c>
      <c r="BM7">
        <f t="shared" si="5"/>
        <v>2.900511643838776E-4</v>
      </c>
      <c r="BN7">
        <f t="shared" si="5"/>
        <v>1.9184144032457066E-3</v>
      </c>
      <c r="BO7">
        <f t="shared" si="5"/>
        <v>1.120343223908008E-2</v>
      </c>
      <c r="BP7">
        <f t="shared" si="5"/>
        <v>2.7672063580958747E-2</v>
      </c>
      <c r="BQ7">
        <f t="shared" si="5"/>
        <v>4.9348188423951764E-2</v>
      </c>
      <c r="BR7">
        <f t="shared" si="5"/>
        <v>7.2917832942109809E-2</v>
      </c>
      <c r="BS7">
        <f t="shared" si="5"/>
        <v>9.4398886976637467E-2</v>
      </c>
      <c r="BT7">
        <f t="shared" si="5"/>
        <v>0.11014838675364501</v>
      </c>
      <c r="BU7">
        <f t="shared" si="5"/>
        <v>0.11782722198061377</v>
      </c>
      <c r="BW7">
        <f t="shared" si="26"/>
        <v>3.2323156026061298E-2</v>
      </c>
      <c r="BX7">
        <f t="shared" si="6"/>
        <v>2.3093986240007535E-2</v>
      </c>
      <c r="BY7">
        <f t="shared" si="6"/>
        <v>2.0935821920913141E-2</v>
      </c>
      <c r="BZ7">
        <f t="shared" si="6"/>
        <v>1.8315331680352015E-2</v>
      </c>
      <c r="CA7">
        <f t="shared" si="6"/>
        <v>1.5154630228606919E-2</v>
      </c>
      <c r="CB7">
        <f t="shared" si="6"/>
        <v>1.1372883366213008E-2</v>
      </c>
      <c r="CC7">
        <f t="shared" si="6"/>
        <v>6.8913499359925055E-3</v>
      </c>
      <c r="CD7">
        <f t="shared" si="6"/>
        <v>1.6406415998548526E-3</v>
      </c>
      <c r="CE7">
        <f t="shared" si="6"/>
        <v>4.4298446708913048E-3</v>
      </c>
      <c r="CF7">
        <f t="shared" si="6"/>
        <v>1.1340942099592135E-2</v>
      </c>
      <c r="CG7">
        <f t="shared" si="6"/>
        <v>1.9072575456540265E-2</v>
      </c>
      <c r="CH7">
        <f t="shared" si="6"/>
        <v>2.755466224038447E-2</v>
      </c>
      <c r="CI7">
        <f t="shared" si="6"/>
        <v>3.6662721320528398E-2</v>
      </c>
      <c r="CJ7">
        <f t="shared" si="6"/>
        <v>4.6220600259116507E-2</v>
      </c>
      <c r="CK7">
        <f t="shared" si="6"/>
        <v>5.601149592539989E-2</v>
      </c>
      <c r="CL7">
        <f t="shared" si="6"/>
        <v>6.5796393604808365E-2</v>
      </c>
      <c r="CN7">
        <f t="shared" si="27"/>
        <v>3.2323156026061298E-2</v>
      </c>
      <c r="CO7">
        <f t="shared" si="7"/>
        <v>2.3093986240007535E-2</v>
      </c>
      <c r="CP7">
        <f t="shared" si="7"/>
        <v>2.0935821920913141E-2</v>
      </c>
      <c r="CQ7">
        <f t="shared" si="7"/>
        <v>1.8315331680352015E-2</v>
      </c>
      <c r="CR7">
        <f t="shared" si="7"/>
        <v>1.5154630228606919E-2</v>
      </c>
      <c r="CS7">
        <f t="shared" si="7"/>
        <v>1.1372883366213008E-2</v>
      </c>
      <c r="CT7">
        <f t="shared" si="7"/>
        <v>6.8913499359925055E-3</v>
      </c>
      <c r="CU7">
        <f t="shared" si="7"/>
        <v>1.6406415998548526E-3</v>
      </c>
      <c r="CV7">
        <f t="shared" si="7"/>
        <v>4.4298446708913048E-3</v>
      </c>
      <c r="CW7">
        <f t="shared" si="7"/>
        <v>1.1340942099592135E-2</v>
      </c>
      <c r="CX7">
        <f t="shared" si="7"/>
        <v>1.9072575456540265E-2</v>
      </c>
      <c r="CY7">
        <f t="shared" si="7"/>
        <v>2.755466224038447E-2</v>
      </c>
      <c r="CZ7">
        <f t="shared" si="7"/>
        <v>3.6662721320528398E-2</v>
      </c>
      <c r="DA7">
        <f t="shared" si="7"/>
        <v>4.6220600259116507E-2</v>
      </c>
      <c r="DB7">
        <f t="shared" si="7"/>
        <v>5.601149592539989E-2</v>
      </c>
      <c r="DC7">
        <f t="shared" si="7"/>
        <v>6.5796393604808365E-2</v>
      </c>
    </row>
    <row r="8" spans="1:107">
      <c r="A8" s="1" t="s">
        <v>20</v>
      </c>
      <c r="B8" s="1">
        <f>'Raw data and fitting summary'!B10</f>
        <v>0.40960000000000013</v>
      </c>
      <c r="C8">
        <f>'Raw data and fitting summary'!C10</f>
        <v>12.056514913657766</v>
      </c>
      <c r="D8">
        <f>'Raw data and fitting summary'!D10</f>
        <v>11.305940522438981</v>
      </c>
      <c r="E8">
        <f>'Raw data and fitting summary'!E10</f>
        <v>11.132675258500237</v>
      </c>
      <c r="F8">
        <f>'Raw data and fitting summary'!F10</f>
        <v>10.923421383798091</v>
      </c>
      <c r="G8">
        <f>'Raw data and fitting summary'!G10</f>
        <v>10.672662258177567</v>
      </c>
      <c r="H8">
        <f>'Raw data and fitting summary'!H10</f>
        <v>10.374951753980362</v>
      </c>
      <c r="I8">
        <f>'Raw data and fitting summary'!I10</f>
        <v>10.025383177696218</v>
      </c>
      <c r="J8">
        <f>'Raw data and fitting summary'!J10</f>
        <v>9.6202098408271493</v>
      </c>
      <c r="K8">
        <f>'Raw data and fitting summary'!K10</f>
        <v>9.1575830731469257</v>
      </c>
      <c r="L8">
        <f>'Raw data and fitting summary'!L10</f>
        <v>8.6383221720396577</v>
      </c>
      <c r="M8">
        <f>'Raw data and fitting summary'!M10</f>
        <v>8.0665750989739013</v>
      </c>
      <c r="N8">
        <f>'Raw data and fitting summary'!N10</f>
        <v>7.4501902843071397</v>
      </c>
      <c r="O8">
        <f>'Raw data and fitting summary'!O10</f>
        <v>6.8006266603092422</v>
      </c>
      <c r="P8">
        <f>'Raw data and fitting summary'!P10</f>
        <v>6.1323014556845381</v>
      </c>
      <c r="Q8">
        <f>'Raw data and fitting summary'!Q10</f>
        <v>5.4614080192549626</v>
      </c>
      <c r="R8">
        <f>'Raw data and fitting summary'!R10</f>
        <v>4.8043886242240506</v>
      </c>
      <c r="X8">
        <f t="shared" si="8"/>
        <v>12.102568368246473</v>
      </c>
      <c r="Y8">
        <f t="shared" si="9"/>
        <v>11.360241390011449</v>
      </c>
      <c r="Z8">
        <f t="shared" si="10"/>
        <v>11.188673383727902</v>
      </c>
      <c r="AA8">
        <f t="shared" si="11"/>
        <v>10.981365834334245</v>
      </c>
      <c r="AB8">
        <f t="shared" si="12"/>
        <v>10.73278985413212</v>
      </c>
      <c r="AC8">
        <f t="shared" si="13"/>
        <v>10.437459810232117</v>
      </c>
      <c r="AD8">
        <f t="shared" si="14"/>
        <v>10.090392989190409</v>
      </c>
      <c r="AE8">
        <f t="shared" si="15"/>
        <v>9.6877223375243755</v>
      </c>
      <c r="AF8">
        <f t="shared" si="16"/>
        <v>9.2274310866242821</v>
      </c>
      <c r="AG8">
        <f t="shared" si="17"/>
        <v>8.7101274179904262</v>
      </c>
      <c r="AH8">
        <f t="shared" si="18"/>
        <v>8.1397211513743777</v>
      </c>
      <c r="AI8">
        <f t="shared" si="19"/>
        <v>7.5238237046315248</v>
      </c>
      <c r="AJ8">
        <f t="shared" si="20"/>
        <v>6.8736952657773998</v>
      </c>
      <c r="AK8">
        <f t="shared" si="21"/>
        <v>6.2036309082240448</v>
      </c>
      <c r="AL8">
        <f t="shared" si="22"/>
        <v>5.5298072579814308</v>
      </c>
      <c r="AM8">
        <f t="shared" si="23"/>
        <v>4.8687651316599139</v>
      </c>
      <c r="AO8">
        <f t="shared" si="24"/>
        <v>12.102568368246473</v>
      </c>
      <c r="AP8">
        <f t="shared" si="4"/>
        <v>11.360241390011449</v>
      </c>
      <c r="AQ8">
        <f t="shared" si="4"/>
        <v>11.188673383727902</v>
      </c>
      <c r="AR8">
        <f t="shared" si="4"/>
        <v>10.981365834334245</v>
      </c>
      <c r="AS8">
        <f t="shared" si="4"/>
        <v>10.73278985413212</v>
      </c>
      <c r="AT8">
        <f t="shared" si="4"/>
        <v>10.437459810232117</v>
      </c>
      <c r="AU8">
        <f t="shared" si="4"/>
        <v>10.090392989190409</v>
      </c>
      <c r="AV8">
        <f t="shared" si="4"/>
        <v>9.6877223375243755</v>
      </c>
      <c r="AW8">
        <f t="shared" si="4"/>
        <v>9.2274310866242821</v>
      </c>
      <c r="AX8">
        <f t="shared" si="4"/>
        <v>8.7101274179904262</v>
      </c>
      <c r="AY8">
        <f t="shared" si="4"/>
        <v>8.1397211513743777</v>
      </c>
      <c r="AZ8">
        <f t="shared" si="4"/>
        <v>7.5238237046315248</v>
      </c>
      <c r="BA8">
        <f t="shared" si="4"/>
        <v>6.8736952657773998</v>
      </c>
      <c r="BB8">
        <f t="shared" si="4"/>
        <v>6.2036309082240448</v>
      </c>
      <c r="BC8">
        <f t="shared" si="4"/>
        <v>5.5298072579814308</v>
      </c>
      <c r="BD8">
        <f t="shared" si="4"/>
        <v>4.8687651316599139</v>
      </c>
      <c r="BF8">
        <f t="shared" si="25"/>
        <v>2.1209206795540793E-3</v>
      </c>
      <c r="BG8">
        <f t="shared" si="25"/>
        <v>2.9485842191227661E-3</v>
      </c>
      <c r="BH8">
        <f t="shared" si="5"/>
        <v>3.1357900290132894E-3</v>
      </c>
      <c r="BI8">
        <f t="shared" si="5"/>
        <v>3.3575593479367128E-3</v>
      </c>
      <c r="BJ8">
        <f t="shared" si="5"/>
        <v>3.6153277952739615E-3</v>
      </c>
      <c r="BK8">
        <f t="shared" si="5"/>
        <v>3.9072570963725167E-3</v>
      </c>
      <c r="BL8">
        <f t="shared" si="5"/>
        <v>4.2262755905102256E-3</v>
      </c>
      <c r="BM8">
        <f t="shared" si="5"/>
        <v>4.5579372102929859E-3</v>
      </c>
      <c r="BN8">
        <f t="shared" si="5"/>
        <v>4.8787449867329713E-3</v>
      </c>
      <c r="BO8">
        <f t="shared" si="5"/>
        <v>5.1559933460503613E-3</v>
      </c>
      <c r="BP8">
        <f t="shared" si="5"/>
        <v>5.3503449817732295E-3</v>
      </c>
      <c r="BQ8">
        <f t="shared" si="5"/>
        <v>5.4218805886675735E-3</v>
      </c>
      <c r="BR8">
        <f t="shared" si="5"/>
        <v>5.3390211050612594E-3</v>
      </c>
      <c r="BS8">
        <f t="shared" si="5"/>
        <v>5.0878907995857434E-3</v>
      </c>
      <c r="BT8">
        <f t="shared" si="5"/>
        <v>4.6784558583603938E-3</v>
      </c>
      <c r="BU8">
        <f t="shared" si="5"/>
        <v>4.1443347096397649E-3</v>
      </c>
      <c r="BW8">
        <f t="shared" si="26"/>
        <v>3.8052629150633279E-3</v>
      </c>
      <c r="BX8">
        <f t="shared" si="6"/>
        <v>4.7799043795154622E-3</v>
      </c>
      <c r="BY8">
        <f t="shared" si="6"/>
        <v>5.0048940841463359E-3</v>
      </c>
      <c r="BZ8">
        <f t="shared" si="6"/>
        <v>5.2766159884214629E-3</v>
      </c>
      <c r="CA8">
        <f t="shared" si="6"/>
        <v>5.6022336011175844E-3</v>
      </c>
      <c r="CB8">
        <f t="shared" si="6"/>
        <v>5.988818868598306E-3</v>
      </c>
      <c r="CC8">
        <f t="shared" si="6"/>
        <v>6.4427432671685086E-3</v>
      </c>
      <c r="CD8">
        <f t="shared" si="6"/>
        <v>6.968871974759607E-3</v>
      </c>
      <c r="CE8">
        <f t="shared" si="6"/>
        <v>7.5696055404418441E-3</v>
      </c>
      <c r="CF8">
        <f t="shared" si="6"/>
        <v>8.2438800840568208E-3</v>
      </c>
      <c r="CG8">
        <f t="shared" si="6"/>
        <v>8.9863093636967841E-3</v>
      </c>
      <c r="CH8">
        <f t="shared" si="6"/>
        <v>9.7867019769559173E-3</v>
      </c>
      <c r="CI8">
        <f t="shared" si="6"/>
        <v>1.0630178185516873E-2</v>
      </c>
      <c r="CJ8">
        <f t="shared" si="6"/>
        <v>1.1498016821881929E-2</v>
      </c>
      <c r="CK8">
        <f t="shared" si="6"/>
        <v>1.2369190377791994E-2</v>
      </c>
      <c r="CL8">
        <f t="shared" si="6"/>
        <v>1.3222348109841018E-2</v>
      </c>
      <c r="CN8">
        <f t="shared" si="27"/>
        <v>3.8052629150633279E-3</v>
      </c>
      <c r="CO8">
        <f t="shared" si="7"/>
        <v>4.7799043795154622E-3</v>
      </c>
      <c r="CP8">
        <f t="shared" si="7"/>
        <v>5.0048940841463359E-3</v>
      </c>
      <c r="CQ8">
        <f t="shared" si="7"/>
        <v>5.2766159884214629E-3</v>
      </c>
      <c r="CR8">
        <f t="shared" si="7"/>
        <v>5.6022336011175844E-3</v>
      </c>
      <c r="CS8">
        <f t="shared" si="7"/>
        <v>5.988818868598306E-3</v>
      </c>
      <c r="CT8">
        <f t="shared" si="7"/>
        <v>6.4427432671685086E-3</v>
      </c>
      <c r="CU8">
        <f t="shared" si="7"/>
        <v>6.968871974759607E-3</v>
      </c>
      <c r="CV8">
        <f t="shared" si="7"/>
        <v>7.5696055404418441E-3</v>
      </c>
      <c r="CW8">
        <f t="shared" si="7"/>
        <v>8.2438800840568208E-3</v>
      </c>
      <c r="CX8">
        <f t="shared" si="7"/>
        <v>8.9863093636967841E-3</v>
      </c>
      <c r="CY8">
        <f t="shared" si="7"/>
        <v>9.7867019769559173E-3</v>
      </c>
      <c r="CZ8">
        <f t="shared" si="7"/>
        <v>1.0630178185516873E-2</v>
      </c>
      <c r="DA8">
        <f t="shared" si="7"/>
        <v>1.1498016821881929E-2</v>
      </c>
      <c r="DB8">
        <f t="shared" si="7"/>
        <v>1.2369190377791994E-2</v>
      </c>
      <c r="DC8">
        <f t="shared" si="7"/>
        <v>1.3222348109841018E-2</v>
      </c>
    </row>
    <row r="9" spans="1:107">
      <c r="A9" s="1" t="s">
        <v>21</v>
      </c>
      <c r="B9" s="1">
        <f>'Raw data and fitting summary'!B11</f>
        <v>0.32768000000000014</v>
      </c>
      <c r="C9">
        <f>'Raw data and fitting summary'!C11</f>
        <v>11.492704826038159</v>
      </c>
      <c r="D9">
        <f>'Raw data and fitting summary'!D11</f>
        <v>10.650230757945636</v>
      </c>
      <c r="E9">
        <f>'Raw data and fitting summary'!E11</f>
        <v>10.45856419089974</v>
      </c>
      <c r="F9">
        <f>'Raw data and fitting summary'!F11</f>
        <v>10.228468766310893</v>
      </c>
      <c r="G9">
        <f>'Raw data and fitting summary'!G11</f>
        <v>9.9547060078987872</v>
      </c>
      <c r="H9">
        <f>'Raw data and fitting summary'!H11</f>
        <v>9.6324431800662129</v>
      </c>
      <c r="I9">
        <f>'Raw data and fitting summary'!I11</f>
        <v>9.257815129665973</v>
      </c>
      <c r="J9">
        <f>'Raw data and fitting summary'!J11</f>
        <v>8.8286087955368817</v>
      </c>
      <c r="K9">
        <f>'Raw data and fitting summary'!K11</f>
        <v>8.345000229855275</v>
      </c>
      <c r="L9">
        <f>'Raw data and fitting summary'!L11</f>
        <v>7.8102204056089004</v>
      </c>
      <c r="M9">
        <f>'Raw data and fitting summary'!M11</f>
        <v>7.2309837223197952</v>
      </c>
      <c r="N9">
        <f>'Raw data and fitting summary'!N11</f>
        <v>6.6175081608643058</v>
      </c>
      <c r="O9">
        <f>'Raw data and fitting summary'!O11</f>
        <v>5.9830109814379249</v>
      </c>
      <c r="P9">
        <f>'Raw data and fitting summary'!P11</f>
        <v>5.3426801696343764</v>
      </c>
      <c r="Q9">
        <f>'Raw data and fitting summary'!Q11</f>
        <v>4.7122679913627294</v>
      </c>
      <c r="R9">
        <f>'Raw data and fitting summary'!R11</f>
        <v>4.1065717899412855</v>
      </c>
      <c r="U9" t="str">
        <f>BI1</f>
        <v>Sum R2</v>
      </c>
      <c r="V9">
        <f>BJ1</f>
        <v>95.926002852206466</v>
      </c>
      <c r="X9">
        <f t="shared" si="8"/>
        <v>11.170530165615894</v>
      </c>
      <c r="Y9">
        <f t="shared" si="9"/>
        <v>10.485370978671655</v>
      </c>
      <c r="Z9">
        <f t="shared" si="10"/>
        <v>10.327015699748113</v>
      </c>
      <c r="AA9">
        <f t="shared" si="11"/>
        <v>10.135673237255807</v>
      </c>
      <c r="AB9">
        <f t="shared" si="12"/>
        <v>9.9062404920064022</v>
      </c>
      <c r="AC9">
        <f t="shared" si="13"/>
        <v>9.6336542884982919</v>
      </c>
      <c r="AD9">
        <f t="shared" si="14"/>
        <v>9.3133156400422603</v>
      </c>
      <c r="AE9">
        <f t="shared" si="15"/>
        <v>8.9416553011471578</v>
      </c>
      <c r="AF9">
        <f t="shared" si="16"/>
        <v>8.5168118177887937</v>
      </c>
      <c r="AG9">
        <f t="shared" si="17"/>
        <v>8.0393465344346033</v>
      </c>
      <c r="AH9">
        <f t="shared" si="18"/>
        <v>7.5128681693457144</v>
      </c>
      <c r="AI9">
        <f t="shared" si="19"/>
        <v>6.9444019728797102</v>
      </c>
      <c r="AJ9">
        <f t="shared" si="20"/>
        <v>6.3443409679116387</v>
      </c>
      <c r="AK9">
        <f t="shared" si="21"/>
        <v>5.7258793413206979</v>
      </c>
      <c r="AL9">
        <f t="shared" si="22"/>
        <v>5.1039479312004259</v>
      </c>
      <c r="AM9">
        <f t="shared" si="23"/>
        <v>4.4938137193424446</v>
      </c>
      <c r="AO9">
        <f t="shared" si="24"/>
        <v>11.170530165615894</v>
      </c>
      <c r="AP9">
        <f t="shared" si="4"/>
        <v>10.485370978671655</v>
      </c>
      <c r="AQ9">
        <f t="shared" si="4"/>
        <v>10.327015699748113</v>
      </c>
      <c r="AR9">
        <f t="shared" si="4"/>
        <v>10.135673237255807</v>
      </c>
      <c r="AS9">
        <f t="shared" si="4"/>
        <v>9.9062404920064022</v>
      </c>
      <c r="AT9">
        <f t="shared" si="4"/>
        <v>9.6336542884982919</v>
      </c>
      <c r="AU9">
        <f t="shared" si="4"/>
        <v>9.3133156400422603</v>
      </c>
      <c r="AV9">
        <f t="shared" si="4"/>
        <v>8.9416553011471578</v>
      </c>
      <c r="AW9">
        <f t="shared" si="4"/>
        <v>8.5168118177887937</v>
      </c>
      <c r="AX9">
        <f t="shared" si="4"/>
        <v>8.0393465344346033</v>
      </c>
      <c r="AY9">
        <f t="shared" si="4"/>
        <v>7.5128681693457144</v>
      </c>
      <c r="AZ9">
        <f t="shared" si="4"/>
        <v>6.9444019728797102</v>
      </c>
      <c r="BA9">
        <f t="shared" si="4"/>
        <v>6.3443409679116387</v>
      </c>
      <c r="BB9">
        <f t="shared" si="4"/>
        <v>5.7258793413206979</v>
      </c>
      <c r="BC9">
        <f t="shared" si="4"/>
        <v>5.1039479312004259</v>
      </c>
      <c r="BD9">
        <f t="shared" si="4"/>
        <v>4.4938137193424446</v>
      </c>
      <c r="BF9">
        <f t="shared" si="25"/>
        <v>0.10379651181820165</v>
      </c>
      <c r="BG9">
        <f t="shared" si="25"/>
        <v>2.7178746822265513E-2</v>
      </c>
      <c r="BH9">
        <f t="shared" si="5"/>
        <v>1.730500552426955E-2</v>
      </c>
      <c r="BI9">
        <f t="shared" si="5"/>
        <v>8.6110102126134187E-3</v>
      </c>
      <c r="BJ9">
        <f t="shared" si="5"/>
        <v>2.3489062307150243E-3</v>
      </c>
      <c r="BK9">
        <f t="shared" si="5"/>
        <v>1.4667836342527193E-6</v>
      </c>
      <c r="BL9">
        <f t="shared" si="5"/>
        <v>3.0803066520283784E-3</v>
      </c>
      <c r="BM9">
        <f t="shared" si="5"/>
        <v>1.277951243069418E-2</v>
      </c>
      <c r="BN9">
        <f t="shared" si="5"/>
        <v>2.9519221748237227E-2</v>
      </c>
      <c r="BO9">
        <f t="shared" si="5"/>
        <v>5.2498782910652617E-2</v>
      </c>
      <c r="BP9">
        <f t="shared" si="5"/>
        <v>7.9458841475108247E-2</v>
      </c>
      <c r="BQ9">
        <f t="shared" si="5"/>
        <v>0.10685956433396251</v>
      </c>
      <c r="BR9">
        <f t="shared" si="5"/>
        <v>0.13055935912509423</v>
      </c>
      <c r="BS9">
        <f t="shared" si="5"/>
        <v>0.14684160518108286</v>
      </c>
      <c r="BT9">
        <f t="shared" si="5"/>
        <v>0.1534131752712615</v>
      </c>
      <c r="BU9">
        <f t="shared" si="5"/>
        <v>0.14995631188633229</v>
      </c>
      <c r="BW9">
        <f t="shared" si="26"/>
        <v>2.8841483407291934E-2</v>
      </c>
      <c r="BX9">
        <f t="shared" si="6"/>
        <v>1.5722837046903006E-2</v>
      </c>
      <c r="BY9">
        <f t="shared" si="6"/>
        <v>1.2738287127309691E-2</v>
      </c>
      <c r="BZ9">
        <f t="shared" si="6"/>
        <v>9.1553394513545511E-3</v>
      </c>
      <c r="CA9">
        <f t="shared" si="6"/>
        <v>4.8924227037989917E-3</v>
      </c>
      <c r="CB9">
        <f t="shared" si="6"/>
        <v>1.2571640997382456E-4</v>
      </c>
      <c r="CC9">
        <f t="shared" si="6"/>
        <v>5.9592644039320351E-3</v>
      </c>
      <c r="CD9">
        <f t="shared" si="6"/>
        <v>1.2642682121259239E-2</v>
      </c>
      <c r="CE9">
        <f t="shared" si="6"/>
        <v>2.0173228152659345E-2</v>
      </c>
      <c r="CF9">
        <f t="shared" si="6"/>
        <v>2.8500591166744259E-2</v>
      </c>
      <c r="CG9">
        <f t="shared" si="6"/>
        <v>3.7520217401933745E-2</v>
      </c>
      <c r="CH9">
        <f t="shared" si="6"/>
        <v>4.7072996824210012E-2</v>
      </c>
      <c r="CI9">
        <f t="shared" si="6"/>
        <v>5.6953115903014356E-2</v>
      </c>
      <c r="CJ9">
        <f t="shared" si="6"/>
        <v>6.6924073813601354E-2</v>
      </c>
      <c r="CK9">
        <f t="shared" si="6"/>
        <v>7.6740582999163753E-2</v>
      </c>
      <c r="CL9">
        <f t="shared" si="6"/>
        <v>8.6172225549621159E-2</v>
      </c>
      <c r="CN9">
        <f t="shared" si="27"/>
        <v>2.8841483407291934E-2</v>
      </c>
      <c r="CO9">
        <f t="shared" si="7"/>
        <v>1.5722837046903006E-2</v>
      </c>
      <c r="CP9">
        <f t="shared" si="7"/>
        <v>1.2738287127309691E-2</v>
      </c>
      <c r="CQ9">
        <f t="shared" si="7"/>
        <v>9.1553394513545511E-3</v>
      </c>
      <c r="CR9">
        <f t="shared" si="7"/>
        <v>4.8924227037989917E-3</v>
      </c>
      <c r="CS9">
        <f t="shared" si="7"/>
        <v>1.2571640997382456E-4</v>
      </c>
      <c r="CT9">
        <f t="shared" si="7"/>
        <v>5.9592644039320351E-3</v>
      </c>
      <c r="CU9">
        <f t="shared" si="7"/>
        <v>1.2642682121259239E-2</v>
      </c>
      <c r="CV9">
        <f t="shared" si="7"/>
        <v>2.0173228152659345E-2</v>
      </c>
      <c r="CW9">
        <f t="shared" si="7"/>
        <v>2.8500591166744259E-2</v>
      </c>
      <c r="CX9">
        <f t="shared" si="7"/>
        <v>3.7520217401933745E-2</v>
      </c>
      <c r="CY9">
        <f t="shared" si="7"/>
        <v>4.7072996824210012E-2</v>
      </c>
      <c r="CZ9">
        <f t="shared" si="7"/>
        <v>5.6953115903014356E-2</v>
      </c>
      <c r="DA9">
        <f t="shared" si="7"/>
        <v>6.6924073813601354E-2</v>
      </c>
      <c r="DB9">
        <f t="shared" si="7"/>
        <v>7.6740582999163753E-2</v>
      </c>
      <c r="DC9">
        <f t="shared" si="7"/>
        <v>8.6172225549621159E-2</v>
      </c>
    </row>
    <row r="10" spans="1:107">
      <c r="A10" s="1" t="s">
        <v>22</v>
      </c>
      <c r="B10" s="1">
        <f>'Raw data and fitting summary'!B12</f>
        <v>0.2621440000000001</v>
      </c>
      <c r="C10">
        <f>'Raw data and fitting summary'!C12</f>
        <v>10.858001237076961</v>
      </c>
      <c r="D10">
        <f>'Raw data and fitting summary'!D12</f>
        <v>9.9303206989454864</v>
      </c>
      <c r="E10">
        <f>'Raw data and fitting summary'!E12</f>
        <v>9.722650938693647</v>
      </c>
      <c r="F10">
        <f>'Raw data and fitting summary'!F12</f>
        <v>9.4749670771940977</v>
      </c>
      <c r="G10">
        <f>'Raw data and fitting summary'!G12</f>
        <v>9.1825607021848228</v>
      </c>
      <c r="H10">
        <f>'Raw data and fitting summary'!H12</f>
        <v>8.8414898601155656</v>
      </c>
      <c r="I10">
        <f>'Raw data and fitting summary'!I12</f>
        <v>8.4492005989081775</v>
      </c>
      <c r="J10">
        <f>'Raw data and fitting summary'!J12</f>
        <v>8.0052197496564759</v>
      </c>
      <c r="K10">
        <f>'Raw data and fitting summary'!K12</f>
        <v>7.5118148003592626</v>
      </c>
      <c r="L10">
        <f>'Raw data and fitting summary'!L12</f>
        <v>6.9744718194559026</v>
      </c>
      <c r="M10">
        <f>'Raw data and fitting summary'!M12</f>
        <v>6.4020262823569949</v>
      </c>
      <c r="N10">
        <f>'Raw data and fitting summary'!N12</f>
        <v>5.8063179473758808</v>
      </c>
      <c r="O10">
        <f>'Raw data and fitting summary'!O12</f>
        <v>5.2013375835582716</v>
      </c>
      <c r="P10">
        <f>'Raw data and fitting summary'!P12</f>
        <v>4.6019687659346449</v>
      </c>
      <c r="Q10">
        <f>'Raw data and fitting summary'!Q12</f>
        <v>4.0225523203255422</v>
      </c>
      <c r="R10">
        <f>'Raw data and fitting summary'!R12</f>
        <v>3.4755592107410234</v>
      </c>
      <c r="U10" s="4" t="s">
        <v>39</v>
      </c>
      <c r="V10">
        <f>CR1</f>
        <v>26.312739153207438</v>
      </c>
      <c r="X10">
        <f t="shared" si="8"/>
        <v>10.189630435530567</v>
      </c>
      <c r="Y10">
        <f t="shared" si="9"/>
        <v>9.5646360260476335</v>
      </c>
      <c r="Z10">
        <f t="shared" si="10"/>
        <v>9.4201861435601355</v>
      </c>
      <c r="AA10">
        <f t="shared" si="11"/>
        <v>9.2456457277952353</v>
      </c>
      <c r="AB10">
        <f t="shared" si="12"/>
        <v>9.0363597897744281</v>
      </c>
      <c r="AC10">
        <f t="shared" si="13"/>
        <v>8.7877097584516903</v>
      </c>
      <c r="AD10">
        <f t="shared" si="14"/>
        <v>8.4955004905306684</v>
      </c>
      <c r="AE10">
        <f t="shared" si="15"/>
        <v>8.1564761609118115</v>
      </c>
      <c r="AF10">
        <f t="shared" si="16"/>
        <v>7.7689387724277514</v>
      </c>
      <c r="AG10">
        <f t="shared" si="17"/>
        <v>7.3334003771105198</v>
      </c>
      <c r="AH10">
        <f t="shared" si="18"/>
        <v>6.8531528066710257</v>
      </c>
      <c r="AI10">
        <f t="shared" si="19"/>
        <v>6.3346044144997995</v>
      </c>
      <c r="AJ10">
        <f t="shared" si="20"/>
        <v>5.7872355977341892</v>
      </c>
      <c r="AK10">
        <f t="shared" si="21"/>
        <v>5.2230819434236073</v>
      </c>
      <c r="AL10">
        <f t="shared" si="22"/>
        <v>4.6557631920826275</v>
      </c>
      <c r="AM10">
        <f t="shared" si="23"/>
        <v>4.0992057106800646</v>
      </c>
      <c r="AO10">
        <f t="shared" si="24"/>
        <v>10.189630435530567</v>
      </c>
      <c r="AP10">
        <f t="shared" si="4"/>
        <v>9.5646360260476335</v>
      </c>
      <c r="AQ10">
        <f t="shared" si="4"/>
        <v>9.4201861435601355</v>
      </c>
      <c r="AR10">
        <f t="shared" si="4"/>
        <v>9.2456457277952353</v>
      </c>
      <c r="AS10">
        <f t="shared" si="4"/>
        <v>9.0363597897744281</v>
      </c>
      <c r="AT10">
        <f t="shared" si="4"/>
        <v>8.7877097584516903</v>
      </c>
      <c r="AU10">
        <f t="shared" si="4"/>
        <v>8.4955004905306684</v>
      </c>
      <c r="AV10">
        <f t="shared" si="4"/>
        <v>8.1564761609118115</v>
      </c>
      <c r="AW10">
        <f t="shared" si="4"/>
        <v>7.7689387724277514</v>
      </c>
      <c r="AX10">
        <f t="shared" si="4"/>
        <v>7.3334003771105198</v>
      </c>
      <c r="AY10">
        <f t="shared" si="4"/>
        <v>6.8531528066710257</v>
      </c>
      <c r="AZ10">
        <f t="shared" si="4"/>
        <v>6.3346044144997995</v>
      </c>
      <c r="BA10">
        <f t="shared" si="4"/>
        <v>5.7872355977341892</v>
      </c>
      <c r="BB10">
        <f t="shared" si="4"/>
        <v>5.2230819434236073</v>
      </c>
      <c r="BC10">
        <f t="shared" si="4"/>
        <v>4.6557631920826275</v>
      </c>
      <c r="BD10">
        <f t="shared" si="4"/>
        <v>4.0992057106800646</v>
      </c>
      <c r="BF10">
        <f t="shared" si="25"/>
        <v>0.44671952835976808</v>
      </c>
      <c r="BG10">
        <f t="shared" si="25"/>
        <v>0.13372527999240966</v>
      </c>
      <c r="BH10">
        <f t="shared" si="5"/>
        <v>9.1484952295157101E-2</v>
      </c>
      <c r="BI10">
        <f t="shared" si="5"/>
        <v>5.2588281290115127E-2</v>
      </c>
      <c r="BJ10">
        <f t="shared" si="5"/>
        <v>2.1374706789631898E-2</v>
      </c>
      <c r="BK10">
        <f t="shared" si="5"/>
        <v>2.8922993349767582E-3</v>
      </c>
      <c r="BL10">
        <f t="shared" si="5"/>
        <v>2.1436799642543954E-3</v>
      </c>
      <c r="BM10">
        <f t="shared" si="5"/>
        <v>2.2878501945843219E-2</v>
      </c>
      <c r="BN10">
        <f t="shared" si="5"/>
        <v>6.6112737012277017E-2</v>
      </c>
      <c r="BO10">
        <f t="shared" si="5"/>
        <v>0.12882970950002393</v>
      </c>
      <c r="BP10">
        <f t="shared" si="5"/>
        <v>0.20351514093965781</v>
      </c>
      <c r="BQ10">
        <f t="shared" si="5"/>
        <v>0.27908659134627123</v>
      </c>
      <c r="BR10">
        <f t="shared" si="5"/>
        <v>0.34327648301528374</v>
      </c>
      <c r="BS10">
        <f t="shared" si="5"/>
        <v>0.38578157925043538</v>
      </c>
      <c r="BT10">
        <f t="shared" si="5"/>
        <v>0.40095600811136783</v>
      </c>
      <c r="BU10">
        <f t="shared" si="5"/>
        <v>0.38893495688621649</v>
      </c>
      <c r="BW10">
        <f t="shared" si="26"/>
        <v>6.5593232823815517E-2</v>
      </c>
      <c r="BX10">
        <f t="shared" si="6"/>
        <v>3.8232994115194124E-2</v>
      </c>
      <c r="BY10">
        <f t="shared" si="6"/>
        <v>3.2108154820304026E-2</v>
      </c>
      <c r="BZ10">
        <f t="shared" si="6"/>
        <v>2.4803172882717359E-2</v>
      </c>
      <c r="CA10">
        <f t="shared" si="6"/>
        <v>1.6179182304785614E-2</v>
      </c>
      <c r="CB10">
        <f t="shared" si="6"/>
        <v>6.1199223850277448E-3</v>
      </c>
      <c r="CC10">
        <f t="shared" si="6"/>
        <v>5.4499310163183467E-3</v>
      </c>
      <c r="CD10">
        <f t="shared" si="6"/>
        <v>1.8544333149675594E-2</v>
      </c>
      <c r="CE10">
        <f t="shared" si="6"/>
        <v>3.3096408608731892E-2</v>
      </c>
      <c r="CF10">
        <f t="shared" si="6"/>
        <v>4.8944355850926692E-2</v>
      </c>
      <c r="CG10">
        <f t="shared" si="6"/>
        <v>6.5827588708498266E-2</v>
      </c>
      <c r="CH10">
        <f t="shared" si="6"/>
        <v>8.3396915190896551E-2</v>
      </c>
      <c r="CI10">
        <f t="shared" si="6"/>
        <v>0.10123970318493818</v>
      </c>
      <c r="CJ10">
        <f t="shared" si="6"/>
        <v>0.11891698889982136</v>
      </c>
      <c r="CK10">
        <f t="shared" si="6"/>
        <v>0.13600581593881192</v>
      </c>
      <c r="CL10">
        <f t="shared" si="6"/>
        <v>0.1521383760551937</v>
      </c>
      <c r="CN10">
        <f t="shared" si="27"/>
        <v>6.5593232823815517E-2</v>
      </c>
      <c r="CO10">
        <f t="shared" si="7"/>
        <v>3.8232994115194124E-2</v>
      </c>
      <c r="CP10">
        <f t="shared" si="7"/>
        <v>3.2108154820304026E-2</v>
      </c>
      <c r="CQ10">
        <f t="shared" si="7"/>
        <v>2.4803172882717359E-2</v>
      </c>
      <c r="CR10">
        <f t="shared" si="7"/>
        <v>1.6179182304785614E-2</v>
      </c>
      <c r="CS10">
        <f t="shared" si="7"/>
        <v>6.1199223850277448E-3</v>
      </c>
      <c r="CT10">
        <f t="shared" si="7"/>
        <v>5.4499310163183467E-3</v>
      </c>
      <c r="CU10">
        <f t="shared" si="7"/>
        <v>1.8544333149675594E-2</v>
      </c>
      <c r="CV10">
        <f t="shared" si="7"/>
        <v>3.3096408608731892E-2</v>
      </c>
      <c r="CW10">
        <f t="shared" si="7"/>
        <v>4.8944355850926692E-2</v>
      </c>
      <c r="CX10">
        <f t="shared" si="7"/>
        <v>6.5827588708498266E-2</v>
      </c>
      <c r="CY10">
        <f t="shared" si="7"/>
        <v>8.3396915190896551E-2</v>
      </c>
      <c r="CZ10">
        <f t="shared" si="7"/>
        <v>0.10123970318493818</v>
      </c>
      <c r="DA10">
        <f t="shared" si="7"/>
        <v>0.11891698889982136</v>
      </c>
      <c r="DB10">
        <f t="shared" si="7"/>
        <v>0.13600581593881192</v>
      </c>
      <c r="DC10">
        <f t="shared" si="7"/>
        <v>0.1521383760551937</v>
      </c>
    </row>
    <row r="11" spans="1:107">
      <c r="A11" s="1" t="s">
        <v>23</v>
      </c>
      <c r="B11" s="1">
        <f>'Raw data and fitting summary'!B13</f>
        <v>0.2097152000000001</v>
      </c>
      <c r="C11">
        <f>'Raw data and fitting summary'!C13</f>
        <v>10.15684086541442</v>
      </c>
      <c r="D11">
        <f>'Raw data and fitting summary'!D13</f>
        <v>9.1566340626958276</v>
      </c>
      <c r="E11">
        <f>'Raw data and fitting summary'!E13</f>
        <v>8.9366229589646355</v>
      </c>
      <c r="F11">
        <f>'Raw data and fitting summary'!F13</f>
        <v>8.6760433268516675</v>
      </c>
      <c r="G11">
        <f>'Raw data and fitting summary'!G13</f>
        <v>8.3709370648423036</v>
      </c>
      <c r="H11">
        <f>'Raw data and fitting summary'!H13</f>
        <v>8.0184603686702793</v>
      </c>
      <c r="I11">
        <f>'Raw data and fitting summary'!I13</f>
        <v>7.6175198569616844</v>
      </c>
      <c r="J11">
        <f>'Raw data and fitting summary'!J13</f>
        <v>7.1694120524699487</v>
      </c>
      <c r="K11">
        <f>'Raw data and fitting summary'!K13</f>
        <v>6.6783376481125929</v>
      </c>
      <c r="L11">
        <f>'Raw data and fitting summary'!L13</f>
        <v>6.1516363100733695</v>
      </c>
      <c r="M11">
        <f>'Raw data and fitting summary'!M13</f>
        <v>5.5996052962512781</v>
      </c>
      <c r="N11">
        <f>'Raw data and fitting summary'!N13</f>
        <v>5.0348394030772763</v>
      </c>
      <c r="O11">
        <f>'Raw data and fitting summary'!O13</f>
        <v>4.4711495064407263</v>
      </c>
      <c r="P11">
        <f>'Raw data and fitting summary'!P13</f>
        <v>3.9222421581367484</v>
      </c>
      <c r="Q11">
        <f>'Raw data and fitting summary'!Q13</f>
        <v>3.4004200927141537</v>
      </c>
      <c r="R11">
        <f>'Raw data and fitting summary'!R13</f>
        <v>2.9155565614121866</v>
      </c>
      <c r="X11">
        <f t="shared" si="8"/>
        <v>9.1817974876124069</v>
      </c>
      <c r="Y11">
        <f t="shared" si="9"/>
        <v>8.618619839996045</v>
      </c>
      <c r="Z11">
        <f t="shared" si="10"/>
        <v>8.4884571636849522</v>
      </c>
      <c r="AA11">
        <f t="shared" si="11"/>
        <v>8.3311801396459995</v>
      </c>
      <c r="AB11">
        <f t="shared" si="12"/>
        <v>8.1425941931712877</v>
      </c>
      <c r="AC11">
        <f t="shared" si="13"/>
        <v>7.9185375654713273</v>
      </c>
      <c r="AD11">
        <f t="shared" si="14"/>
        <v>7.6552300452398923</v>
      </c>
      <c r="AE11">
        <f t="shared" si="15"/>
        <v>7.3497378335616768</v>
      </c>
      <c r="AF11">
        <f t="shared" si="16"/>
        <v>7.0005308782700215</v>
      </c>
      <c r="AG11">
        <f t="shared" si="17"/>
        <v>6.6080705855062938</v>
      </c>
      <c r="AH11">
        <f t="shared" si="18"/>
        <v>6.175323199465919</v>
      </c>
      <c r="AI11">
        <f t="shared" si="19"/>
        <v>5.7080632380210758</v>
      </c>
      <c r="AJ11">
        <f t="shared" si="20"/>
        <v>5.2148334139981047</v>
      </c>
      <c r="AK11">
        <f t="shared" si="21"/>
        <v>4.7064789021686932</v>
      </c>
      <c r="AL11">
        <f t="shared" si="22"/>
        <v>4.1952723457881431</v>
      </c>
      <c r="AM11">
        <f t="shared" si="23"/>
        <v>3.6937626868475193</v>
      </c>
      <c r="AO11">
        <f t="shared" si="24"/>
        <v>9.1817974876124069</v>
      </c>
      <c r="AP11">
        <f t="shared" si="4"/>
        <v>8.618619839996045</v>
      </c>
      <c r="AQ11">
        <f t="shared" si="4"/>
        <v>8.4884571636849522</v>
      </c>
      <c r="AR11">
        <f t="shared" si="4"/>
        <v>8.3311801396459995</v>
      </c>
      <c r="AS11">
        <f t="shared" si="4"/>
        <v>8.1425941931712877</v>
      </c>
      <c r="AT11">
        <f t="shared" si="4"/>
        <v>7.9185375654713273</v>
      </c>
      <c r="AU11">
        <f t="shared" si="4"/>
        <v>7.6552300452398923</v>
      </c>
      <c r="AV11">
        <f t="shared" si="4"/>
        <v>7.3497378335616768</v>
      </c>
      <c r="AW11">
        <f t="shared" si="4"/>
        <v>7.0005308782700215</v>
      </c>
      <c r="AX11">
        <f t="shared" si="4"/>
        <v>6.6080705855062938</v>
      </c>
      <c r="AY11">
        <f t="shared" si="4"/>
        <v>6.175323199465919</v>
      </c>
      <c r="AZ11">
        <f t="shared" si="4"/>
        <v>5.7080632380210758</v>
      </c>
      <c r="BA11">
        <f t="shared" si="4"/>
        <v>5.2148334139981047</v>
      </c>
      <c r="BB11">
        <f t="shared" si="4"/>
        <v>4.7064789021686932</v>
      </c>
      <c r="BC11">
        <f t="shared" si="4"/>
        <v>4.1952723457881431</v>
      </c>
      <c r="BD11">
        <f t="shared" si="4"/>
        <v>3.6937626868475193</v>
      </c>
      <c r="BF11">
        <f t="shared" si="25"/>
        <v>0.95070958859555932</v>
      </c>
      <c r="BG11">
        <f t="shared" si="25"/>
        <v>0.28945930382725127</v>
      </c>
      <c r="BH11">
        <f t="shared" si="5"/>
        <v>0.20085258005867107</v>
      </c>
      <c r="BI11">
        <f t="shared" si="5"/>
        <v>0.1189306178896516</v>
      </c>
      <c r="BJ11">
        <f t="shared" si="5"/>
        <v>5.2140467042966016E-2</v>
      </c>
      <c r="BK11">
        <f t="shared" si="5"/>
        <v>9.984566599136508E-3</v>
      </c>
      <c r="BL11">
        <f t="shared" si="5"/>
        <v>1.4220582999778827E-3</v>
      </c>
      <c r="BM11">
        <f t="shared" si="5"/>
        <v>3.2517387326341816E-2</v>
      </c>
      <c r="BN11">
        <f t="shared" si="5"/>
        <v>0.10380847755927777</v>
      </c>
      <c r="BO11">
        <f t="shared" si="5"/>
        <v>0.20833224778997855</v>
      </c>
      <c r="BP11">
        <f t="shared" si="5"/>
        <v>0.33145110408186262</v>
      </c>
      <c r="BQ11">
        <f t="shared" si="5"/>
        <v>0.45323033193643625</v>
      </c>
      <c r="BR11">
        <f t="shared" si="5"/>
        <v>0.55306575435981142</v>
      </c>
      <c r="BS11">
        <f t="shared" si="5"/>
        <v>0.61502727068982621</v>
      </c>
      <c r="BT11">
        <f t="shared" si="5"/>
        <v>0.63179010421679738</v>
      </c>
      <c r="BU11">
        <f t="shared" si="5"/>
        <v>0.60560477366507282</v>
      </c>
      <c r="BW11">
        <f t="shared" si="26"/>
        <v>0.10619308246751138</v>
      </c>
      <c r="BX11">
        <f t="shared" si="6"/>
        <v>6.2424637898871461E-2</v>
      </c>
      <c r="BY11">
        <f t="shared" si="6"/>
        <v>5.2797085104818814E-2</v>
      </c>
      <c r="BZ11">
        <f t="shared" si="6"/>
        <v>4.1394278052463478E-2</v>
      </c>
      <c r="CA11">
        <f t="shared" si="6"/>
        <v>2.8043012614151094E-2</v>
      </c>
      <c r="CB11">
        <f t="shared" si="6"/>
        <v>1.261884563567193E-2</v>
      </c>
      <c r="CC11">
        <f t="shared" si="6"/>
        <v>4.9260685904085194E-3</v>
      </c>
      <c r="CD11">
        <f t="shared" si="6"/>
        <v>2.453499501278705E-2</v>
      </c>
      <c r="CE11">
        <f t="shared" si="6"/>
        <v>4.6024113850784032E-2</v>
      </c>
      <c r="CF11">
        <f t="shared" si="6"/>
        <v>6.9072245752646325E-2</v>
      </c>
      <c r="CG11">
        <f t="shared" si="6"/>
        <v>9.322878894248525E-2</v>
      </c>
      <c r="CH11">
        <f t="shared" si="6"/>
        <v>0.11794260274824829</v>
      </c>
      <c r="CI11">
        <f t="shared" si="6"/>
        <v>0.1426093315965028</v>
      </c>
      <c r="CJ11">
        <f t="shared" si="6"/>
        <v>0.1666291850730654</v>
      </c>
      <c r="CK11">
        <f t="shared" si="6"/>
        <v>0.18946380295715101</v>
      </c>
      <c r="CL11">
        <f t="shared" si="6"/>
        <v>0.21068113774778016</v>
      </c>
      <c r="CN11">
        <f t="shared" si="27"/>
        <v>0.10619308246751138</v>
      </c>
      <c r="CO11">
        <f t="shared" si="7"/>
        <v>6.2424637898871461E-2</v>
      </c>
      <c r="CP11">
        <f t="shared" si="7"/>
        <v>5.2797085104818814E-2</v>
      </c>
      <c r="CQ11">
        <f t="shared" si="7"/>
        <v>4.1394278052463478E-2</v>
      </c>
      <c r="CR11">
        <f t="shared" si="7"/>
        <v>2.8043012614151094E-2</v>
      </c>
      <c r="CS11">
        <f t="shared" si="7"/>
        <v>1.261884563567193E-2</v>
      </c>
      <c r="CT11">
        <f t="shared" si="7"/>
        <v>4.9260685904085194E-3</v>
      </c>
      <c r="CU11">
        <f t="shared" si="7"/>
        <v>2.453499501278705E-2</v>
      </c>
      <c r="CV11">
        <f t="shared" si="7"/>
        <v>4.6024113850784032E-2</v>
      </c>
      <c r="CW11">
        <f t="shared" si="7"/>
        <v>6.9072245752646325E-2</v>
      </c>
      <c r="CX11">
        <f t="shared" si="7"/>
        <v>9.322878894248525E-2</v>
      </c>
      <c r="CY11">
        <f t="shared" si="7"/>
        <v>0.11794260274824829</v>
      </c>
      <c r="CZ11">
        <f t="shared" si="7"/>
        <v>0.1426093315965028</v>
      </c>
      <c r="DA11">
        <f t="shared" si="7"/>
        <v>0.1666291850730654</v>
      </c>
      <c r="DB11">
        <f t="shared" si="7"/>
        <v>0.18946380295715101</v>
      </c>
      <c r="DC11">
        <f t="shared" si="7"/>
        <v>0.21068113774778016</v>
      </c>
    </row>
    <row r="12" spans="1:107">
      <c r="A12" s="1" t="s">
        <v>24</v>
      </c>
      <c r="B12" s="1">
        <f>'Raw data and fitting summary'!B14</f>
        <v>0.16777216000000009</v>
      </c>
      <c r="C12">
        <f>'Raw data and fitting summary'!C14</f>
        <v>9.3982227278593857</v>
      </c>
      <c r="D12">
        <f>'Raw data and fitting summary'!D14</f>
        <v>8.344015162968498</v>
      </c>
      <c r="E12">
        <f>'Raw data and fitting summary'!E14</f>
        <v>8.1164088418431639</v>
      </c>
      <c r="F12">
        <f>'Raw data and fitting summary'!F14</f>
        <v>7.8487868595730657</v>
      </c>
      <c r="G12">
        <f>'Raw data and fitting summary'!G14</f>
        <v>7.5380952660151577</v>
      </c>
      <c r="H12">
        <f>'Raw data and fitting summary'!H14</f>
        <v>7.1826898092856775</v>
      </c>
      <c r="I12">
        <f>'Raw data and fitting summary'!I14</f>
        <v>6.7829380938113442</v>
      </c>
      <c r="J12">
        <f>'Raw data and fitting summary'!J14</f>
        <v>6.3417513567912511</v>
      </c>
      <c r="K12">
        <f>'Raw data and fitting summary'!K14</f>
        <v>5.8649079236826571</v>
      </c>
      <c r="L12">
        <f>'Raw data and fitting summary'!L14</f>
        <v>5.3610305143447556</v>
      </c>
      <c r="M12">
        <f>'Raw data and fitting summary'!M14</f>
        <v>4.8411297833285749</v>
      </c>
      <c r="N12">
        <f>'Raw data and fitting summary'!N14</f>
        <v>4.3177255880968195</v>
      </c>
      <c r="O12">
        <f>'Raw data and fitting summary'!O14</f>
        <v>3.8036770556886084</v>
      </c>
      <c r="P12">
        <f>'Raw data and fitting summary'!P14</f>
        <v>3.3109447545009361</v>
      </c>
      <c r="Q12">
        <f>'Raw data and fitting summary'!Q14</f>
        <v>2.8495307629882891</v>
      </c>
      <c r="R12">
        <f>'Raw data and fitting summary'!R14</f>
        <v>2.4267842732775669</v>
      </c>
      <c r="X12">
        <f t="shared" si="8"/>
        <v>8.1715152288324813</v>
      </c>
      <c r="Y12">
        <f t="shared" si="9"/>
        <v>7.6703045747918148</v>
      </c>
      <c r="Z12">
        <f t="shared" si="10"/>
        <v>7.5544638264920758</v>
      </c>
      <c r="AA12">
        <f t="shared" si="11"/>
        <v>7.414492148962303</v>
      </c>
      <c r="AB12">
        <f t="shared" si="12"/>
        <v>7.2466565006983368</v>
      </c>
      <c r="AC12">
        <f t="shared" si="13"/>
        <v>7.0472530453464621</v>
      </c>
      <c r="AD12">
        <f t="shared" si="14"/>
        <v>6.81291751198928</v>
      </c>
      <c r="AE12">
        <f t="shared" si="15"/>
        <v>6.5410389105077975</v>
      </c>
      <c r="AF12">
        <f t="shared" si="16"/>
        <v>6.2302555418885444</v>
      </c>
      <c r="AG12">
        <f t="shared" si="17"/>
        <v>5.8809780432988008</v>
      </c>
      <c r="AH12">
        <f t="shared" si="18"/>
        <v>5.495846280151417</v>
      </c>
      <c r="AI12">
        <f t="shared" si="19"/>
        <v>5.0799993944058377</v>
      </c>
      <c r="AJ12">
        <f t="shared" si="20"/>
        <v>4.6410401357469837</v>
      </c>
      <c r="AK12">
        <f t="shared" si="21"/>
        <v>4.1886203736400391</v>
      </c>
      <c r="AL12">
        <f t="shared" si="22"/>
        <v>3.7336623802647217</v>
      </c>
      <c r="AM12">
        <f t="shared" si="23"/>
        <v>3.2873343251133393</v>
      </c>
      <c r="AO12">
        <f t="shared" si="24"/>
        <v>8.1715152288324813</v>
      </c>
      <c r="AP12">
        <f t="shared" si="4"/>
        <v>7.6703045747918148</v>
      </c>
      <c r="AQ12">
        <f t="shared" si="4"/>
        <v>7.5544638264920758</v>
      </c>
      <c r="AR12">
        <f t="shared" si="4"/>
        <v>7.414492148962303</v>
      </c>
      <c r="AS12">
        <f t="shared" si="4"/>
        <v>7.2466565006983368</v>
      </c>
      <c r="AT12">
        <f t="shared" si="4"/>
        <v>7.0472530453464621</v>
      </c>
      <c r="AU12">
        <f t="shared" si="4"/>
        <v>6.81291751198928</v>
      </c>
      <c r="AV12">
        <f t="shared" si="4"/>
        <v>6.5410389105077975</v>
      </c>
      <c r="AW12">
        <f t="shared" si="4"/>
        <v>6.2302555418885444</v>
      </c>
      <c r="AX12">
        <f t="shared" si="4"/>
        <v>5.8809780432988008</v>
      </c>
      <c r="AY12">
        <f t="shared" si="4"/>
        <v>5.495846280151417</v>
      </c>
      <c r="AZ12">
        <f t="shared" si="4"/>
        <v>5.0799993944058377</v>
      </c>
      <c r="BA12">
        <f t="shared" si="4"/>
        <v>4.6410401357469837</v>
      </c>
      <c r="BB12">
        <f t="shared" si="4"/>
        <v>4.1886203736400391</v>
      </c>
      <c r="BC12">
        <f t="shared" si="4"/>
        <v>3.7336623802647217</v>
      </c>
      <c r="BD12">
        <f t="shared" si="4"/>
        <v>3.2873343251133393</v>
      </c>
      <c r="BF12">
        <f t="shared" si="25"/>
        <v>1.5048112881688429</v>
      </c>
      <c r="BG12">
        <f t="shared" si="25"/>
        <v>0.45388595662137238</v>
      </c>
      <c r="BH12">
        <f t="shared" si="5"/>
        <v>0.31578220027793463</v>
      </c>
      <c r="BI12">
        <f t="shared" si="5"/>
        <v>0.18861189566448605</v>
      </c>
      <c r="BJ12">
        <f t="shared" si="5"/>
        <v>8.4936553929393005E-2</v>
      </c>
      <c r="BK12">
        <f t="shared" si="5"/>
        <v>1.8343117026326738E-2</v>
      </c>
      <c r="BL12">
        <f t="shared" si="5"/>
        <v>8.9876551428754825E-4</v>
      </c>
      <c r="BM12">
        <f t="shared" si="5"/>
        <v>3.9715529066325361E-2</v>
      </c>
      <c r="BN12">
        <f t="shared" si="5"/>
        <v>0.13347888212871475</v>
      </c>
      <c r="BO12">
        <f t="shared" si="5"/>
        <v>0.27034543286541762</v>
      </c>
      <c r="BP12">
        <f t="shared" si="5"/>
        <v>0.42865369121197455</v>
      </c>
      <c r="BQ12">
        <f t="shared" si="5"/>
        <v>0.58106135578483864</v>
      </c>
      <c r="BR12">
        <f t="shared" si="5"/>
        <v>0.70117692784484908</v>
      </c>
      <c r="BS12">
        <f t="shared" si="5"/>
        <v>0.77031449243120798</v>
      </c>
      <c r="BT12">
        <f t="shared" si="5"/>
        <v>0.78168871666784034</v>
      </c>
      <c r="BU12">
        <f t="shared" si="5"/>
        <v>0.74054639171455072</v>
      </c>
      <c r="BW12">
        <f t="shared" si="26"/>
        <v>0.1501199550725395</v>
      </c>
      <c r="BX12">
        <f t="shared" si="6"/>
        <v>8.7833616202257367E-2</v>
      </c>
      <c r="BY12">
        <f t="shared" si="6"/>
        <v>7.4385823833116149E-2</v>
      </c>
      <c r="BZ12">
        <f t="shared" si="6"/>
        <v>5.8573763635523503E-2</v>
      </c>
      <c r="CA12">
        <f t="shared" si="6"/>
        <v>4.0216997354398668E-2</v>
      </c>
      <c r="CB12">
        <f t="shared" si="6"/>
        <v>1.9218376730299018E-2</v>
      </c>
      <c r="CC12">
        <f t="shared" si="6"/>
        <v>4.4003788575420789E-3</v>
      </c>
      <c r="CD12">
        <f t="shared" si="6"/>
        <v>3.0467263143229825E-2</v>
      </c>
      <c r="CE12">
        <f t="shared" si="6"/>
        <v>5.8640872071700184E-2</v>
      </c>
      <c r="CF12">
        <f t="shared" si="6"/>
        <v>8.8411744632597267E-2</v>
      </c>
      <c r="CG12">
        <f t="shared" si="6"/>
        <v>0.11912933212622603</v>
      </c>
      <c r="CH12">
        <f t="shared" si="6"/>
        <v>0.15005391676787289</v>
      </c>
      <c r="CI12">
        <f t="shared" si="6"/>
        <v>0.18042573551749735</v>
      </c>
      <c r="CJ12">
        <f t="shared" si="6"/>
        <v>0.20953811538102607</v>
      </c>
      <c r="CK12">
        <f t="shared" si="6"/>
        <v>0.23680009792790813</v>
      </c>
      <c r="CL12">
        <f t="shared" si="6"/>
        <v>0.2617774667035434</v>
      </c>
      <c r="CN12">
        <f t="shared" si="27"/>
        <v>0.1501199550725395</v>
      </c>
      <c r="CO12">
        <f t="shared" si="7"/>
        <v>8.7833616202257367E-2</v>
      </c>
      <c r="CP12">
        <f t="shared" si="7"/>
        <v>7.4385823833116149E-2</v>
      </c>
      <c r="CQ12">
        <f t="shared" si="7"/>
        <v>5.8573763635523503E-2</v>
      </c>
      <c r="CR12">
        <f t="shared" si="7"/>
        <v>4.0216997354398668E-2</v>
      </c>
      <c r="CS12">
        <f t="shared" si="7"/>
        <v>1.9218376730299018E-2</v>
      </c>
      <c r="CT12">
        <f t="shared" si="7"/>
        <v>4.4003788575420789E-3</v>
      </c>
      <c r="CU12">
        <f t="shared" si="7"/>
        <v>3.0467263143229825E-2</v>
      </c>
      <c r="CV12">
        <f t="shared" si="7"/>
        <v>5.8640872071700184E-2</v>
      </c>
      <c r="CW12">
        <f t="shared" si="7"/>
        <v>8.8411744632597267E-2</v>
      </c>
      <c r="CX12">
        <f t="shared" si="7"/>
        <v>0.11912933212622603</v>
      </c>
      <c r="CY12">
        <f t="shared" si="7"/>
        <v>0.15005391676787289</v>
      </c>
      <c r="CZ12">
        <f t="shared" si="7"/>
        <v>0.18042573551749735</v>
      </c>
      <c r="DA12">
        <f t="shared" si="7"/>
        <v>0.20953811538102607</v>
      </c>
      <c r="DB12">
        <f t="shared" si="7"/>
        <v>0.23680009792790813</v>
      </c>
      <c r="DC12">
        <f t="shared" si="7"/>
        <v>0.2617774667035434</v>
      </c>
    </row>
    <row r="13" spans="1:107">
      <c r="A13" s="1" t="s">
        <v>25</v>
      </c>
      <c r="B13" s="1">
        <f>'Raw data and fitting summary'!B15</f>
        <v>0.13421772800000006</v>
      </c>
      <c r="C13">
        <f>'Raw data and fitting summary'!C15</f>
        <v>8.5957025422089295</v>
      </c>
      <c r="D13">
        <f>'Raw data and fitting summary'!D15</f>
        <v>7.5108170856996024</v>
      </c>
      <c r="E13">
        <f>'Raw data and fitting summary'!E15</f>
        <v>7.2810763010472588</v>
      </c>
      <c r="F13">
        <f>'Raw data and fitting summary'!F15</f>
        <v>7.0129367668991893</v>
      </c>
      <c r="G13">
        <f>'Raw data and fitting summary'!G15</f>
        <v>6.7043128673042691</v>
      </c>
      <c r="H13">
        <f>'Raw data and fitting summary'!H15</f>
        <v>6.3547402181714467</v>
      </c>
      <c r="I13">
        <f>'Raw data and fitting summary'!I15</f>
        <v>5.965901700491731</v>
      </c>
      <c r="J13">
        <f>'Raw data and fitting summary'!J15</f>
        <v>5.5420155469566028</v>
      </c>
      <c r="K13">
        <f>'Raw data and fitting summary'!K15</f>
        <v>5.0899545347029793</v>
      </c>
      <c r="L13">
        <f>'Raw data and fitting summary'!L15</f>
        <v>4.6189918265080525</v>
      </c>
      <c r="M13">
        <f>'Raw data and fitting summary'!M15</f>
        <v>4.1401434501819043</v>
      </c>
      <c r="N13">
        <f>'Raw data and fitting summary'!N15</f>
        <v>3.6651839155048727</v>
      </c>
      <c r="O13">
        <f>'Raw data and fitting summary'!O15</f>
        <v>3.2055113790051624</v>
      </c>
      <c r="P13">
        <f>'Raw data and fitting summary'!P15</f>
        <v>2.7710880634394832</v>
      </c>
      <c r="Q13">
        <f>'Raw data and fitting summary'!Q15</f>
        <v>2.3696567407990226</v>
      </c>
      <c r="R13">
        <f>'Raw data and fitting summary'!R15</f>
        <v>2.0063470377961976</v>
      </c>
      <c r="X13">
        <f t="shared" si="8"/>
        <v>7.1835050253846049</v>
      </c>
      <c r="Y13">
        <f t="shared" si="9"/>
        <v>6.742895279058299</v>
      </c>
      <c r="Z13">
        <f t="shared" si="10"/>
        <v>6.6410607264383215</v>
      </c>
      <c r="AA13">
        <f t="shared" si="11"/>
        <v>6.518012892494518</v>
      </c>
      <c r="AB13">
        <f t="shared" si="12"/>
        <v>6.3704700942520498</v>
      </c>
      <c r="AC13">
        <f t="shared" si="13"/>
        <v>6.1951763227193117</v>
      </c>
      <c r="AD13">
        <f t="shared" si="14"/>
        <v>5.9891740778042024</v>
      </c>
      <c r="AE13">
        <f t="shared" si="15"/>
        <v>5.7501680617417676</v>
      </c>
      <c r="AF13">
        <f t="shared" si="16"/>
        <v>5.4769612172626516</v>
      </c>
      <c r="AG13">
        <f t="shared" si="17"/>
        <v>5.169914531781326</v>
      </c>
      <c r="AH13">
        <f t="shared" si="18"/>
        <v>4.8313486870720412</v>
      </c>
      <c r="AI13">
        <f t="shared" si="19"/>
        <v>4.4657814562843274</v>
      </c>
      <c r="AJ13">
        <f t="shared" si="20"/>
        <v>4.0798963478054304</v>
      </c>
      <c r="AK13">
        <f t="shared" si="21"/>
        <v>3.6821782326618235</v>
      </c>
      <c r="AL13">
        <f t="shared" si="22"/>
        <v>3.2822287813998399</v>
      </c>
      <c r="AM13">
        <f t="shared" si="23"/>
        <v>2.8898658306661384</v>
      </c>
      <c r="AO13">
        <f t="shared" si="24"/>
        <v>7.1835050253846049</v>
      </c>
      <c r="AP13">
        <f t="shared" si="4"/>
        <v>6.742895279058299</v>
      </c>
      <c r="AQ13">
        <f t="shared" si="4"/>
        <v>6.6410607264383215</v>
      </c>
      <c r="AR13">
        <f t="shared" si="4"/>
        <v>6.518012892494518</v>
      </c>
      <c r="AS13">
        <f t="shared" si="4"/>
        <v>6.3704700942520498</v>
      </c>
      <c r="AT13">
        <f t="shared" si="4"/>
        <v>6.1951763227193117</v>
      </c>
      <c r="AU13">
        <f t="shared" si="4"/>
        <v>5.9891740778042024</v>
      </c>
      <c r="AV13">
        <f t="shared" si="4"/>
        <v>5.7501680617417676</v>
      </c>
      <c r="AW13">
        <f t="shared" si="4"/>
        <v>5.4769612172626516</v>
      </c>
      <c r="AX13">
        <f t="shared" si="4"/>
        <v>5.169914531781326</v>
      </c>
      <c r="AY13">
        <f t="shared" si="4"/>
        <v>4.8313486870720412</v>
      </c>
      <c r="AZ13">
        <f t="shared" si="4"/>
        <v>4.4657814562843274</v>
      </c>
      <c r="BA13">
        <f t="shared" si="4"/>
        <v>4.0798963478054304</v>
      </c>
      <c r="BB13">
        <f t="shared" si="4"/>
        <v>3.6821782326618235</v>
      </c>
      <c r="BC13">
        <f t="shared" si="4"/>
        <v>3.2822287813998399</v>
      </c>
      <c r="BD13">
        <f t="shared" si="4"/>
        <v>2.8898658306661384</v>
      </c>
      <c r="BF13">
        <f t="shared" si="25"/>
        <v>1.9943018265247885</v>
      </c>
      <c r="BG13">
        <f t="shared" si="25"/>
        <v>0.58970390111524329</v>
      </c>
      <c r="BH13">
        <f t="shared" si="5"/>
        <v>0.40961993574200822</v>
      </c>
      <c r="BI13">
        <f t="shared" si="5"/>
        <v>0.24494964145573089</v>
      </c>
      <c r="BJ13">
        <f t="shared" si="5"/>
        <v>0.11145099711919562</v>
      </c>
      <c r="BK13">
        <f t="shared" si="5"/>
        <v>2.546063673185987E-2</v>
      </c>
      <c r="BL13">
        <f t="shared" si="5"/>
        <v>5.4160354577403576E-4</v>
      </c>
      <c r="BM13">
        <f t="shared" si="5"/>
        <v>4.3327469411388264E-2</v>
      </c>
      <c r="BN13">
        <f t="shared" si="5"/>
        <v>0.14977417234584298</v>
      </c>
      <c r="BO13">
        <f t="shared" si="5"/>
        <v>0.30351582718562214</v>
      </c>
      <c r="BP13">
        <f t="shared" si="5"/>
        <v>0.47776467950435031</v>
      </c>
      <c r="BQ13">
        <f t="shared" si="5"/>
        <v>0.64095642230211081</v>
      </c>
      <c r="BR13">
        <f t="shared" si="5"/>
        <v>0.76454907366384572</v>
      </c>
      <c r="BS13">
        <f t="shared" si="5"/>
        <v>0.83008529645359275</v>
      </c>
      <c r="BT13">
        <f t="shared" si="5"/>
        <v>0.83278772928633982</v>
      </c>
      <c r="BU13">
        <f t="shared" si="5"/>
        <v>0.78060545735435738</v>
      </c>
      <c r="BW13">
        <f t="shared" si="26"/>
        <v>0.1965889230722318</v>
      </c>
      <c r="BX13">
        <f t="shared" si="6"/>
        <v>0.11388606449610322</v>
      </c>
      <c r="BY13">
        <f t="shared" si="6"/>
        <v>9.6372492433476842E-2</v>
      </c>
      <c r="BZ13">
        <f t="shared" si="6"/>
        <v>7.5931711484427317E-2</v>
      </c>
      <c r="CA13">
        <f t="shared" si="6"/>
        <v>5.2404731222808677E-2</v>
      </c>
      <c r="CB13">
        <f t="shared" si="6"/>
        <v>2.5756150776043773E-2</v>
      </c>
      <c r="CC13">
        <f t="shared" si="6"/>
        <v>3.8857406731119342E-3</v>
      </c>
      <c r="CD13">
        <f t="shared" si="6"/>
        <v>3.6199379313813292E-2</v>
      </c>
      <c r="CE13">
        <f t="shared" si="6"/>
        <v>7.0660840420026863E-2</v>
      </c>
      <c r="CF13">
        <f t="shared" si="6"/>
        <v>0.10656321335421567</v>
      </c>
      <c r="CG13">
        <f t="shared" si="6"/>
        <v>0.14306672559976838</v>
      </c>
      <c r="CH13">
        <f t="shared" si="6"/>
        <v>0.17927378413308595</v>
      </c>
      <c r="CI13">
        <f t="shared" si="6"/>
        <v>0.21431548604674683</v>
      </c>
      <c r="CJ13">
        <f t="shared" si="6"/>
        <v>0.24743239236513517</v>
      </c>
      <c r="CK13">
        <f t="shared" si="6"/>
        <v>0.27803425701837087</v>
      </c>
      <c r="CL13">
        <f t="shared" si="6"/>
        <v>0.30573003891543377</v>
      </c>
      <c r="CN13">
        <f t="shared" si="27"/>
        <v>0.1965889230722318</v>
      </c>
      <c r="CO13">
        <f t="shared" si="7"/>
        <v>0.11388606449610322</v>
      </c>
      <c r="CP13">
        <f t="shared" si="7"/>
        <v>9.6372492433476842E-2</v>
      </c>
      <c r="CQ13">
        <f t="shared" si="7"/>
        <v>7.5931711484427317E-2</v>
      </c>
      <c r="CR13">
        <f t="shared" si="7"/>
        <v>5.2404731222808677E-2</v>
      </c>
      <c r="CS13">
        <f t="shared" si="7"/>
        <v>2.5756150776043773E-2</v>
      </c>
      <c r="CT13">
        <f t="shared" si="7"/>
        <v>3.8857406731119342E-3</v>
      </c>
      <c r="CU13">
        <f t="shared" si="7"/>
        <v>3.6199379313813292E-2</v>
      </c>
      <c r="CV13">
        <f t="shared" si="7"/>
        <v>7.0660840420026863E-2</v>
      </c>
      <c r="CW13">
        <f t="shared" si="7"/>
        <v>0.10656321335421567</v>
      </c>
      <c r="CX13">
        <f t="shared" si="7"/>
        <v>0.14306672559976838</v>
      </c>
      <c r="CY13">
        <f t="shared" si="7"/>
        <v>0.17927378413308595</v>
      </c>
      <c r="CZ13">
        <f t="shared" si="7"/>
        <v>0.21431548604674683</v>
      </c>
      <c r="DA13">
        <f t="shared" si="7"/>
        <v>0.24743239236513517</v>
      </c>
      <c r="DB13">
        <f t="shared" si="7"/>
        <v>0.27803425701837087</v>
      </c>
      <c r="DC13">
        <f t="shared" si="7"/>
        <v>0.30573003891543377</v>
      </c>
    </row>
    <row r="14" spans="1:107">
      <c r="A14" s="1" t="s">
        <v>26</v>
      </c>
      <c r="B14" s="1">
        <f>'Raw data and fitting summary'!B16</f>
        <v>0.10737418240000006</v>
      </c>
      <c r="C14">
        <f>'Raw data and fitting summary'!C16</f>
        <v>7.7666984258113709</v>
      </c>
      <c r="D14">
        <f>'Raw data and fitting summary'!D16</f>
        <v>6.6773519204436456</v>
      </c>
      <c r="E14">
        <f>'Raw data and fitting summary'!E16</f>
        <v>6.4511447347411348</v>
      </c>
      <c r="F14">
        <f>'Raw data and fitting summary'!F16</f>
        <v>6.1890628305458018</v>
      </c>
      <c r="G14">
        <f>'Raw data and fitting summary'!G16</f>
        <v>5.8899586332103793</v>
      </c>
      <c r="H14">
        <f>'Raw data and fitting summary'!H16</f>
        <v>5.5544172212633773</v>
      </c>
      <c r="I14">
        <f>'Raw data and fitting summary'!I16</f>
        <v>5.1851782068116563</v>
      </c>
      <c r="J14">
        <f>'Raw data and fitting summary'!J16</f>
        <v>4.7873680101125702</v>
      </c>
      <c r="K14">
        <f>'Raw data and fitting summary'!K16</f>
        <v>4.3684318905753869</v>
      </c>
      <c r="L14">
        <f>'Raw data and fitting summary'!L16</f>
        <v>3.9377030364118033</v>
      </c>
      <c r="M14">
        <f>'Raw data and fitting summary'!M16</f>
        <v>3.5056323722059806</v>
      </c>
      <c r="N14">
        <f>'Raw data and fitting summary'!N16</f>
        <v>3.0828008958460162</v>
      </c>
      <c r="O14">
        <f>'Raw data and fitting summary'!O16</f>
        <v>2.6789059499487342</v>
      </c>
      <c r="P14">
        <f>'Raw data and fitting summary'!P16</f>
        <v>2.3019214792049163</v>
      </c>
      <c r="Q14">
        <f>'Raw data and fitting summary'!Q16</f>
        <v>1.9575758294372341</v>
      </c>
      <c r="R14">
        <f>'Raw data and fitting summary'!R16</f>
        <v>1.6491957503497627</v>
      </c>
      <c r="X14">
        <f t="shared" si="8"/>
        <v>6.240359973044562</v>
      </c>
      <c r="Y14">
        <f t="shared" si="9"/>
        <v>5.8575992712712948</v>
      </c>
      <c r="Z14">
        <f t="shared" si="10"/>
        <v>5.7691348985455884</v>
      </c>
      <c r="AA14">
        <f t="shared" si="11"/>
        <v>5.6622424031691239</v>
      </c>
      <c r="AB14">
        <f t="shared" si="12"/>
        <v>5.534070964684747</v>
      </c>
      <c r="AC14">
        <f t="shared" si="13"/>
        <v>5.3817920658002381</v>
      </c>
      <c r="AD14">
        <f t="shared" si="14"/>
        <v>5.2028365059470936</v>
      </c>
      <c r="AE14">
        <f t="shared" si="15"/>
        <v>4.9952103442499336</v>
      </c>
      <c r="AF14">
        <f t="shared" si="16"/>
        <v>4.757873688867277</v>
      </c>
      <c r="AG14">
        <f t="shared" si="17"/>
        <v>4.4911401320363522</v>
      </c>
      <c r="AH14">
        <f t="shared" si="18"/>
        <v>4.1970256658951195</v>
      </c>
      <c r="AI14">
        <f t="shared" si="19"/>
        <v>3.8794549108941867</v>
      </c>
      <c r="AJ14">
        <f t="shared" si="20"/>
        <v>3.5442338765055124</v>
      </c>
      <c r="AK14">
        <f t="shared" si="21"/>
        <v>3.1987334282526745</v>
      </c>
      <c r="AL14">
        <f t="shared" si="22"/>
        <v>2.8512946030445314</v>
      </c>
      <c r="AM14">
        <f t="shared" si="23"/>
        <v>2.5104462227605411</v>
      </c>
      <c r="AO14">
        <f t="shared" si="24"/>
        <v>6.240359973044562</v>
      </c>
      <c r="AP14">
        <f t="shared" si="4"/>
        <v>5.8575992712712948</v>
      </c>
      <c r="AQ14">
        <f t="shared" si="4"/>
        <v>5.7691348985455884</v>
      </c>
      <c r="AR14">
        <f t="shared" si="4"/>
        <v>5.6622424031691239</v>
      </c>
      <c r="AS14">
        <f t="shared" si="4"/>
        <v>5.534070964684747</v>
      </c>
      <c r="AT14">
        <f t="shared" si="4"/>
        <v>5.3817920658002381</v>
      </c>
      <c r="AU14">
        <f t="shared" si="4"/>
        <v>5.2028365059470936</v>
      </c>
      <c r="AV14">
        <f t="shared" si="4"/>
        <v>4.9952103442499336</v>
      </c>
      <c r="AW14">
        <f t="shared" si="4"/>
        <v>4.757873688867277</v>
      </c>
      <c r="AX14">
        <f t="shared" si="4"/>
        <v>4.4911401320363522</v>
      </c>
      <c r="AY14">
        <f t="shared" si="4"/>
        <v>4.1970256658951195</v>
      </c>
      <c r="AZ14">
        <f t="shared" si="4"/>
        <v>3.8794549108941867</v>
      </c>
      <c r="BA14">
        <f t="shared" si="4"/>
        <v>3.5442338765055124</v>
      </c>
      <c r="BB14">
        <f t="shared" si="4"/>
        <v>3.1987334282526745</v>
      </c>
      <c r="BC14">
        <f t="shared" si="4"/>
        <v>2.8512946030445314</v>
      </c>
      <c r="BD14">
        <f t="shared" si="4"/>
        <v>2.5104462227605411</v>
      </c>
      <c r="BF14">
        <f t="shared" si="25"/>
        <v>2.3297090723945764</v>
      </c>
      <c r="BG14">
        <f t="shared" si="25"/>
        <v>0.67199440582508729</v>
      </c>
      <c r="BH14">
        <f t="shared" si="5"/>
        <v>0.4651374166674761</v>
      </c>
      <c r="BI14">
        <f t="shared" si="5"/>
        <v>0.27753976270134556</v>
      </c>
      <c r="BJ14">
        <f t="shared" si="5"/>
        <v>0.1266560326086103</v>
      </c>
      <c r="BK14">
        <f t="shared" si="5"/>
        <v>2.9799444298673004E-2</v>
      </c>
      <c r="BL14">
        <f t="shared" si="5"/>
        <v>3.118155283565843E-4</v>
      </c>
      <c r="BM14">
        <f t="shared" si="5"/>
        <v>4.3198435859667421E-2</v>
      </c>
      <c r="BN14">
        <f t="shared" si="5"/>
        <v>0.15166491425682119</v>
      </c>
      <c r="BO14">
        <f t="shared" si="5"/>
        <v>0.30629261881333608</v>
      </c>
      <c r="BP14">
        <f t="shared" si="5"/>
        <v>0.47802468655831593</v>
      </c>
      <c r="BQ14">
        <f t="shared" si="5"/>
        <v>0.63465761969237056</v>
      </c>
      <c r="BR14">
        <f t="shared" si="5"/>
        <v>0.74879242047905281</v>
      </c>
      <c r="BS14">
        <f t="shared" si="5"/>
        <v>0.80427167195483884</v>
      </c>
      <c r="BT14">
        <f t="shared" si="5"/>
        <v>0.79873324629813158</v>
      </c>
      <c r="BU14">
        <f t="shared" si="5"/>
        <v>0.74175237622778889</v>
      </c>
      <c r="BW14">
        <f t="shared" si="26"/>
        <v>0.24459141129035464</v>
      </c>
      <c r="BX14">
        <f t="shared" si="6"/>
        <v>0.13994686410059545</v>
      </c>
      <c r="BY14">
        <f t="shared" si="6"/>
        <v>0.11821700275503744</v>
      </c>
      <c r="BZ14">
        <f t="shared" si="6"/>
        <v>9.3040952658935902E-2</v>
      </c>
      <c r="CA14">
        <f t="shared" si="6"/>
        <v>6.430847576706232E-2</v>
      </c>
      <c r="CB14">
        <f t="shared" si="6"/>
        <v>3.2075775755091539E-2</v>
      </c>
      <c r="CC14">
        <f t="shared" si="6"/>
        <v>3.393975404618802E-3</v>
      </c>
      <c r="CD14">
        <f t="shared" si="6"/>
        <v>4.1608324737838924E-2</v>
      </c>
      <c r="CE14">
        <f t="shared" si="6"/>
        <v>8.185206749038472E-2</v>
      </c>
      <c r="CF14">
        <f t="shared" si="6"/>
        <v>0.12322864113652406</v>
      </c>
      <c r="CG14">
        <f t="shared" si="6"/>
        <v>0.16473411142261438</v>
      </c>
      <c r="CH14">
        <f t="shared" si="6"/>
        <v>0.20535204902395615</v>
      </c>
      <c r="CI14">
        <f t="shared" si="6"/>
        <v>0.24415091010019929</v>
      </c>
      <c r="CJ14">
        <f t="shared" si="6"/>
        <v>0.28036470345628223</v>
      </c>
      <c r="CK14">
        <f t="shared" si="6"/>
        <v>0.31344315408622098</v>
      </c>
      <c r="CL14">
        <f t="shared" si="6"/>
        <v>0.34306668854420974</v>
      </c>
      <c r="CN14">
        <f t="shared" si="27"/>
        <v>0.24459141129035464</v>
      </c>
      <c r="CO14">
        <f t="shared" si="7"/>
        <v>0.13994686410059545</v>
      </c>
      <c r="CP14">
        <f t="shared" si="7"/>
        <v>0.11821700275503744</v>
      </c>
      <c r="CQ14">
        <f t="shared" si="7"/>
        <v>9.3040952658935902E-2</v>
      </c>
      <c r="CR14">
        <f t="shared" si="7"/>
        <v>6.430847576706232E-2</v>
      </c>
      <c r="CS14">
        <f t="shared" si="7"/>
        <v>3.2075775755091539E-2</v>
      </c>
      <c r="CT14">
        <f t="shared" si="7"/>
        <v>3.393975404618802E-3</v>
      </c>
      <c r="CU14">
        <f t="shared" si="7"/>
        <v>4.1608324737838924E-2</v>
      </c>
      <c r="CV14">
        <f t="shared" si="7"/>
        <v>8.185206749038472E-2</v>
      </c>
      <c r="CW14">
        <f t="shared" si="7"/>
        <v>0.12322864113652406</v>
      </c>
      <c r="CX14">
        <f t="shared" si="7"/>
        <v>0.16473411142261438</v>
      </c>
      <c r="CY14">
        <f t="shared" si="7"/>
        <v>0.20535204902395615</v>
      </c>
      <c r="CZ14">
        <f t="shared" si="7"/>
        <v>0.24415091010019929</v>
      </c>
      <c r="DA14">
        <f t="shared" si="7"/>
        <v>0.28036470345628223</v>
      </c>
      <c r="DB14">
        <f t="shared" si="7"/>
        <v>0.31344315408622098</v>
      </c>
      <c r="DC14">
        <f t="shared" si="7"/>
        <v>0.34306668854420974</v>
      </c>
    </row>
    <row r="15" spans="1:107">
      <c r="A15" s="1" t="s">
        <v>27</v>
      </c>
      <c r="B15" s="1">
        <f>'Raw data and fitting summary'!B17</f>
        <v>8.589934592000005E-2</v>
      </c>
      <c r="C15">
        <f>'Raw data and fitting summary'!C17</f>
        <v>6.931117387333301</v>
      </c>
      <c r="D15">
        <f>'Raw data and fitting summary'!D17</f>
        <v>5.8639576551556321</v>
      </c>
      <c r="E15">
        <f>'Raw data and fitting summary'!E17</f>
        <v>5.6466104734594706</v>
      </c>
      <c r="F15">
        <f>'Raw data and fitting summary'!F17</f>
        <v>5.3965806179659337</v>
      </c>
      <c r="G15">
        <f>'Raw data and fitting summary'!G17</f>
        <v>5.113548060505801</v>
      </c>
      <c r="H15">
        <f>'Raw data and fitting summary'!H17</f>
        <v>4.7989378149166351</v>
      </c>
      <c r="I15">
        <f>'Raw data and fitting summary'!I17</f>
        <v>4.4562269789973694</v>
      </c>
      <c r="J15">
        <f>'Raw data and fitting summary'!J17</f>
        <v>4.0910313780592231</v>
      </c>
      <c r="K15">
        <f>'Raw data and fitting summary'!K17</f>
        <v>3.7108890606599685</v>
      </c>
      <c r="L15">
        <f>'Raw data and fitting summary'!L17</f>
        <v>3.3247191869658712</v>
      </c>
      <c r="M15">
        <f>'Raw data and fitting summary'!M17</f>
        <v>2.9420211593086147</v>
      </c>
      <c r="N15">
        <f>'Raw data and fitting summary'!N17</f>
        <v>2.5719585308499187</v>
      </c>
      <c r="O15">
        <f>'Raw data and fitting summary'!O17</f>
        <v>2.2225100312459962</v>
      </c>
      <c r="P15">
        <f>'Raw data and fitting summary'!P17</f>
        <v>1.8998478579153575</v>
      </c>
      <c r="Q15">
        <f>'Raw data and fitting summary'!Q17</f>
        <v>1.6080319225435848</v>
      </c>
      <c r="R15">
        <f>'Raw data and fitting summary'!R17</f>
        <v>1.3490205872072305</v>
      </c>
      <c r="X15">
        <f t="shared" si="8"/>
        <v>5.3605977253076809</v>
      </c>
      <c r="Y15">
        <f t="shared" si="9"/>
        <v>5.0317984002485696</v>
      </c>
      <c r="Z15">
        <f t="shared" si="10"/>
        <v>4.9558056823200189</v>
      </c>
      <c r="AA15">
        <f t="shared" si="11"/>
        <v>4.8639828275419825</v>
      </c>
      <c r="AB15">
        <f t="shared" si="12"/>
        <v>4.7538809224344876</v>
      </c>
      <c r="AC15">
        <f t="shared" si="13"/>
        <v>4.6230702123955281</v>
      </c>
      <c r="AD15">
        <f t="shared" si="14"/>
        <v>4.4693437012289152</v>
      </c>
      <c r="AE15">
        <f t="shared" si="15"/>
        <v>4.2909885526612355</v>
      </c>
      <c r="AF15">
        <f t="shared" si="16"/>
        <v>4.0871114781860447</v>
      </c>
      <c r="AG15">
        <f t="shared" si="17"/>
        <v>3.8579818599929645</v>
      </c>
      <c r="AH15">
        <f t="shared" si="18"/>
        <v>3.6053314768440639</v>
      </c>
      <c r="AI15">
        <f t="shared" si="19"/>
        <v>3.3325316585265816</v>
      </c>
      <c r="AJ15">
        <f t="shared" si="20"/>
        <v>3.0445698867407627</v>
      </c>
      <c r="AK15">
        <f t="shared" si="21"/>
        <v>2.7477778867604568</v>
      </c>
      <c r="AL15">
        <f t="shared" si="22"/>
        <v>2.4493207810583195</v>
      </c>
      <c r="AM15">
        <f t="shared" si="23"/>
        <v>2.156525003263833</v>
      </c>
      <c r="AO15">
        <f t="shared" si="24"/>
        <v>5.3605977253076809</v>
      </c>
      <c r="AP15">
        <f t="shared" si="4"/>
        <v>5.0317984002485696</v>
      </c>
      <c r="AQ15">
        <f t="shared" si="4"/>
        <v>4.9558056823200189</v>
      </c>
      <c r="AR15">
        <f t="shared" si="4"/>
        <v>4.8639828275419825</v>
      </c>
      <c r="AS15">
        <f t="shared" si="4"/>
        <v>4.7538809224344876</v>
      </c>
      <c r="AT15">
        <f t="shared" si="4"/>
        <v>4.6230702123955281</v>
      </c>
      <c r="AU15">
        <f t="shared" si="4"/>
        <v>4.4693437012289152</v>
      </c>
      <c r="AV15">
        <f t="shared" si="4"/>
        <v>4.2909885526612355</v>
      </c>
      <c r="AW15">
        <f t="shared" si="4"/>
        <v>4.0871114781860447</v>
      </c>
      <c r="AX15">
        <f t="shared" si="4"/>
        <v>3.8579818599929645</v>
      </c>
      <c r="AY15">
        <f t="shared" si="4"/>
        <v>3.6053314768440639</v>
      </c>
      <c r="AZ15">
        <f t="shared" si="4"/>
        <v>3.3325316585265816</v>
      </c>
      <c r="BA15">
        <f t="shared" si="4"/>
        <v>3.0445698867407627</v>
      </c>
      <c r="BB15">
        <f t="shared" si="4"/>
        <v>2.7477778867604568</v>
      </c>
      <c r="BC15">
        <f t="shared" si="4"/>
        <v>2.4493207810583195</v>
      </c>
      <c r="BD15">
        <f t="shared" si="4"/>
        <v>2.156525003263833</v>
      </c>
      <c r="BF15">
        <f t="shared" si="25"/>
        <v>2.4665320088090681</v>
      </c>
      <c r="BG15">
        <f t="shared" si="25"/>
        <v>0.69248902552747738</v>
      </c>
      <c r="BH15">
        <f t="shared" si="5"/>
        <v>0.4772112594612215</v>
      </c>
      <c r="BI15">
        <f t="shared" si="5"/>
        <v>0.28366040636447504</v>
      </c>
      <c r="BJ15">
        <f t="shared" si="5"/>
        <v>0.12936045020840925</v>
      </c>
      <c r="BK15">
        <f t="shared" si="5"/>
        <v>3.0929413616522083E-2</v>
      </c>
      <c r="BL15">
        <f t="shared" si="5"/>
        <v>1.7204840209952802E-4</v>
      </c>
      <c r="BM15">
        <f t="shared" si="5"/>
        <v>3.9982871674819648E-2</v>
      </c>
      <c r="BN15">
        <f t="shared" si="5"/>
        <v>0.14154330744916521</v>
      </c>
      <c r="BO15">
        <f t="shared" si="5"/>
        <v>0.28436907844400061</v>
      </c>
      <c r="BP15">
        <f t="shared" si="5"/>
        <v>0.43998057734897833</v>
      </c>
      <c r="BQ15">
        <f t="shared" si="5"/>
        <v>0.57847148254386149</v>
      </c>
      <c r="BR15">
        <f t="shared" si="5"/>
        <v>0.67578240601607631</v>
      </c>
      <c r="BS15">
        <f t="shared" si="5"/>
        <v>0.71898533381725083</v>
      </c>
      <c r="BT15">
        <f t="shared" si="5"/>
        <v>0.7077669434610252</v>
      </c>
      <c r="BU15">
        <f t="shared" si="5"/>
        <v>0.65206338195091462</v>
      </c>
      <c r="BW15">
        <f t="shared" si="26"/>
        <v>0.29297472828656945</v>
      </c>
      <c r="BX15">
        <f t="shared" si="6"/>
        <v>0.16538008654439612</v>
      </c>
      <c r="BY15">
        <f t="shared" si="6"/>
        <v>0.13939303423536517</v>
      </c>
      <c r="BZ15">
        <f t="shared" si="6"/>
        <v>0.10949828757785723</v>
      </c>
      <c r="CA15">
        <f t="shared" si="6"/>
        <v>7.565758249727593E-2</v>
      </c>
      <c r="CB15">
        <f t="shared" si="6"/>
        <v>3.8041300356971647E-2</v>
      </c>
      <c r="CC15">
        <f t="shared" si="6"/>
        <v>2.9348206601204473E-3</v>
      </c>
      <c r="CD15">
        <f t="shared" si="6"/>
        <v>4.6599326040616111E-2</v>
      </c>
      <c r="CE15">
        <f t="shared" si="6"/>
        <v>9.2050931209992956E-2</v>
      </c>
      <c r="CF15">
        <f t="shared" si="6"/>
        <v>0.13822321938757529</v>
      </c>
      <c r="CG15">
        <f t="shared" si="6"/>
        <v>0.18398039730762275</v>
      </c>
      <c r="CH15">
        <f t="shared" si="6"/>
        <v>0.22822682741232728</v>
      </c>
      <c r="CI15">
        <f t="shared" si="6"/>
        <v>0.2700085352203192</v>
      </c>
      <c r="CJ15">
        <f t="shared" si="6"/>
        <v>0.30858754374968128</v>
      </c>
      <c r="CK15">
        <f t="shared" si="6"/>
        <v>0.34347843084531571</v>
      </c>
      <c r="CL15">
        <f t="shared" si="6"/>
        <v>0.3744470455174273</v>
      </c>
      <c r="CN15">
        <f t="shared" si="27"/>
        <v>0.29297472828656945</v>
      </c>
      <c r="CO15">
        <f t="shared" si="7"/>
        <v>0.16538008654439612</v>
      </c>
      <c r="CP15">
        <f t="shared" si="7"/>
        <v>0.13939303423536517</v>
      </c>
      <c r="CQ15">
        <f t="shared" si="7"/>
        <v>0.10949828757785723</v>
      </c>
      <c r="CR15">
        <f t="shared" si="7"/>
        <v>7.565758249727593E-2</v>
      </c>
      <c r="CS15">
        <f t="shared" si="7"/>
        <v>3.8041300356971647E-2</v>
      </c>
      <c r="CT15">
        <f t="shared" si="7"/>
        <v>2.9348206601204473E-3</v>
      </c>
      <c r="CU15">
        <f t="shared" si="7"/>
        <v>4.6599326040616111E-2</v>
      </c>
      <c r="CV15">
        <f t="shared" si="7"/>
        <v>9.2050931209992956E-2</v>
      </c>
      <c r="CW15">
        <f t="shared" si="7"/>
        <v>0.13822321938757529</v>
      </c>
      <c r="CX15">
        <f t="shared" si="7"/>
        <v>0.18398039730762275</v>
      </c>
      <c r="CY15">
        <f t="shared" si="7"/>
        <v>0.22822682741232728</v>
      </c>
      <c r="CZ15">
        <f t="shared" si="7"/>
        <v>0.2700085352203192</v>
      </c>
      <c r="DA15">
        <f t="shared" si="7"/>
        <v>0.30858754374968128</v>
      </c>
      <c r="DB15">
        <f t="shared" si="7"/>
        <v>0.34347843084531571</v>
      </c>
      <c r="DC15">
        <f t="shared" si="7"/>
        <v>0.3744470455174273</v>
      </c>
    </row>
    <row r="16" spans="1:107">
      <c r="A16" s="1" t="s">
        <v>28</v>
      </c>
      <c r="B16" s="1">
        <f>'Raw data and fitting summary'!B18</f>
        <v>6.871947673600004E-2</v>
      </c>
      <c r="C16">
        <f>'Raw data and fitting summary'!C18</f>
        <v>6.109503010449167</v>
      </c>
      <c r="D16">
        <f>'Raw data and fitting summary'!D18</f>
        <v>5.0890598792798167</v>
      </c>
      <c r="E16">
        <f>'Raw data and fitting summary'!E18</f>
        <v>4.8850767168043854</v>
      </c>
      <c r="F16">
        <f>'Raw data and fitting summary'!F18</f>
        <v>4.651996122499888</v>
      </c>
      <c r="G16">
        <f>'Raw data and fitting summary'!G18</f>
        <v>4.3901625438930338</v>
      </c>
      <c r="H16">
        <f>'Raw data and fitting summary'!H18</f>
        <v>4.1015941914933034</v>
      </c>
      <c r="I16">
        <f>'Raw data and fitting summary'!I18</f>
        <v>3.7901802992623943</v>
      </c>
      <c r="J16">
        <f>'Raw data and fitting summary'!J18</f>
        <v>3.4616479051086091</v>
      </c>
      <c r="K16">
        <f>'Raw data and fitting summary'!K18</f>
        <v>3.1232447803852406</v>
      </c>
      <c r="L16">
        <f>'Raw data and fitting summary'!L18</f>
        <v>2.7831513034222577</v>
      </c>
      <c r="M16">
        <f>'Raw data and fitting summary'!M18</f>
        <v>2.4497116405218229</v>
      </c>
      <c r="N16">
        <f>'Raw data and fitting summary'!N18</f>
        <v>2.1306321242543191</v>
      </c>
      <c r="O16">
        <f>'Raw data and fitting summary'!O18</f>
        <v>1.832305592457393</v>
      </c>
      <c r="P16">
        <f>'Raw data and fitting summary'!P18</f>
        <v>1.5593794011995707</v>
      </c>
      <c r="Q16">
        <f>'Raw data and fitting summary'!Q18</f>
        <v>1.3146113652489879</v>
      </c>
      <c r="R16">
        <f>'Raw data and fitting summary'!R18</f>
        <v>1.0989838272045407</v>
      </c>
      <c r="X16">
        <f t="shared" si="8"/>
        <v>4.5574623088206403</v>
      </c>
      <c r="Y16">
        <f t="shared" si="9"/>
        <v>4.2779243528109756</v>
      </c>
      <c r="Z16">
        <f t="shared" si="10"/>
        <v>4.2133170150752699</v>
      </c>
      <c r="AA16">
        <f t="shared" si="11"/>
        <v>4.1352512430880255</v>
      </c>
      <c r="AB16">
        <f t="shared" si="12"/>
        <v>4.0416450244591218</v>
      </c>
      <c r="AC16">
        <f t="shared" si="13"/>
        <v>3.9304326352551913</v>
      </c>
      <c r="AD16">
        <f t="shared" si="14"/>
        <v>3.7997377358411293</v>
      </c>
      <c r="AE16">
        <f t="shared" si="15"/>
        <v>3.6481041104818135</v>
      </c>
      <c r="AF16">
        <f t="shared" si="16"/>
        <v>3.474772304932094</v>
      </c>
      <c r="AG16">
        <f t="shared" si="17"/>
        <v>3.2799713420059886</v>
      </c>
      <c r="AH16">
        <f t="shared" si="18"/>
        <v>3.0651735419259389</v>
      </c>
      <c r="AI16">
        <f t="shared" si="19"/>
        <v>2.8332451351429651</v>
      </c>
      <c r="AJ16">
        <f t="shared" si="20"/>
        <v>2.5884263689260405</v>
      </c>
      <c r="AK16">
        <f t="shared" si="21"/>
        <v>2.3361003368710782</v>
      </c>
      <c r="AL16">
        <f t="shared" si="22"/>
        <v>2.082358668546374</v>
      </c>
      <c r="AM16">
        <f t="shared" si="23"/>
        <v>1.8334301367185906</v>
      </c>
      <c r="AO16">
        <f t="shared" si="24"/>
        <v>4.5574623088206403</v>
      </c>
      <c r="AP16">
        <f t="shared" si="4"/>
        <v>4.2779243528109756</v>
      </c>
      <c r="AQ16">
        <f t="shared" si="4"/>
        <v>4.2133170150752699</v>
      </c>
      <c r="AR16">
        <f t="shared" si="4"/>
        <v>4.1352512430880255</v>
      </c>
      <c r="AS16">
        <f t="shared" si="4"/>
        <v>4.0416450244591218</v>
      </c>
      <c r="AT16">
        <f t="shared" si="4"/>
        <v>3.9304326352551913</v>
      </c>
      <c r="AU16">
        <f t="shared" si="4"/>
        <v>3.7997377358411293</v>
      </c>
      <c r="AV16">
        <f t="shared" si="4"/>
        <v>3.6481041104818135</v>
      </c>
      <c r="AW16">
        <f t="shared" si="4"/>
        <v>3.474772304932094</v>
      </c>
      <c r="AX16">
        <f t="shared" si="4"/>
        <v>3.2799713420059886</v>
      </c>
      <c r="AY16">
        <f t="shared" si="4"/>
        <v>3.0651735419259389</v>
      </c>
      <c r="AZ16">
        <f t="shared" si="4"/>
        <v>2.8332451351429651</v>
      </c>
      <c r="BA16">
        <f t="shared" si="4"/>
        <v>2.5884263689260405</v>
      </c>
      <c r="BB16">
        <f t="shared" si="4"/>
        <v>2.3361003368710782</v>
      </c>
      <c r="BC16">
        <f t="shared" si="4"/>
        <v>2.082358668546374</v>
      </c>
      <c r="BD16">
        <f t="shared" si="4"/>
        <v>1.8334301367185906</v>
      </c>
      <c r="BF16">
        <f t="shared" si="25"/>
        <v>2.4088303395115696</v>
      </c>
      <c r="BG16">
        <f t="shared" si="25"/>
        <v>0.65794084229988403</v>
      </c>
      <c r="BH16">
        <f t="shared" si="5"/>
        <v>0.45126109686719018</v>
      </c>
      <c r="BI16">
        <f t="shared" si="5"/>
        <v>0.26702527039838037</v>
      </c>
      <c r="BJ16">
        <f t="shared" si="5"/>
        <v>0.12146446135236728</v>
      </c>
      <c r="BK16">
        <f t="shared" si="5"/>
        <v>2.9296278333852423E-2</v>
      </c>
      <c r="BL16">
        <f t="shared" si="5"/>
        <v>9.1344593956541379E-5</v>
      </c>
      <c r="BM16">
        <f t="shared" si="5"/>
        <v>3.4765916522174575E-2</v>
      </c>
      <c r="BN16">
        <f t="shared" si="5"/>
        <v>0.12357160051403865</v>
      </c>
      <c r="BO16">
        <f t="shared" si="5"/>
        <v>0.24683015073833989</v>
      </c>
      <c r="BP16">
        <f t="shared" si="5"/>
        <v>0.37879335207996989</v>
      </c>
      <c r="BQ16">
        <f t="shared" si="5"/>
        <v>0.49366504307000847</v>
      </c>
      <c r="BR16">
        <f t="shared" si="5"/>
        <v>0.57171862860755041</v>
      </c>
      <c r="BS16">
        <f t="shared" si="5"/>
        <v>0.60329541191042202</v>
      </c>
      <c r="BT16">
        <f t="shared" si="5"/>
        <v>0.58943592172040848</v>
      </c>
      <c r="BU16">
        <f t="shared" si="5"/>
        <v>0.53941138155880752</v>
      </c>
      <c r="BW16">
        <f t="shared" si="26"/>
        <v>0.34054932250885839</v>
      </c>
      <c r="BX16">
        <f t="shared" si="6"/>
        <v>0.18960960025762333</v>
      </c>
      <c r="BY16">
        <f t="shared" si="6"/>
        <v>0.15943725556979355</v>
      </c>
      <c r="BZ16">
        <f t="shared" si="6"/>
        <v>0.12496093925987915</v>
      </c>
      <c r="CA16">
        <f t="shared" si="6"/>
        <v>8.6231600579655773E-2</v>
      </c>
      <c r="CB16">
        <f t="shared" si="6"/>
        <v>4.3547764870163999E-2</v>
      </c>
      <c r="CC16">
        <f t="shared" si="6"/>
        <v>2.5152884865142664E-3</v>
      </c>
      <c r="CD16">
        <f t="shared" si="6"/>
        <v>5.1110439758962553E-2</v>
      </c>
      <c r="CE16">
        <f t="shared" si="6"/>
        <v>0.10116562862202368</v>
      </c>
      <c r="CF16">
        <f t="shared" si="6"/>
        <v>0.15147084738852692</v>
      </c>
      <c r="CG16">
        <f t="shared" si="6"/>
        <v>0.20079186153270892</v>
      </c>
      <c r="CH16">
        <f t="shared" si="6"/>
        <v>0.24798878225310786</v>
      </c>
      <c r="CI16">
        <f t="shared" si="6"/>
        <v>0.29211600744987321</v>
      </c>
      <c r="CJ16">
        <f t="shared" si="6"/>
        <v>0.33248611945830653</v>
      </c>
      <c r="CK16">
        <f t="shared" si="6"/>
        <v>0.36869119373816861</v>
      </c>
      <c r="CL16">
        <f t="shared" si="6"/>
        <v>0.40058592624016548</v>
      </c>
      <c r="CN16">
        <f t="shared" si="27"/>
        <v>0.34054932250885839</v>
      </c>
      <c r="CO16">
        <f t="shared" si="7"/>
        <v>0.18960960025762333</v>
      </c>
      <c r="CP16">
        <f t="shared" si="7"/>
        <v>0.15943725556979355</v>
      </c>
      <c r="CQ16">
        <f t="shared" si="7"/>
        <v>0.12496093925987915</v>
      </c>
      <c r="CR16">
        <f t="shared" si="7"/>
        <v>8.6231600579655773E-2</v>
      </c>
      <c r="CS16">
        <f t="shared" si="7"/>
        <v>4.3547764870163999E-2</v>
      </c>
      <c r="CT16">
        <f t="shared" si="7"/>
        <v>2.5152884865142664E-3</v>
      </c>
      <c r="CU16">
        <f t="shared" si="7"/>
        <v>5.1110439758962553E-2</v>
      </c>
      <c r="CV16">
        <f t="shared" si="7"/>
        <v>0.10116562862202368</v>
      </c>
      <c r="CW16">
        <f t="shared" si="7"/>
        <v>0.15147084738852692</v>
      </c>
      <c r="CX16">
        <f t="shared" si="7"/>
        <v>0.20079186153270892</v>
      </c>
      <c r="CY16">
        <f t="shared" si="7"/>
        <v>0.24798878225310786</v>
      </c>
      <c r="CZ16">
        <f t="shared" si="7"/>
        <v>0.29211600744987321</v>
      </c>
      <c r="DA16">
        <f t="shared" si="7"/>
        <v>0.33248611945830653</v>
      </c>
      <c r="DB16">
        <f t="shared" si="7"/>
        <v>0.36869119373816861</v>
      </c>
      <c r="DC16">
        <f t="shared" si="7"/>
        <v>0.40058592624016548</v>
      </c>
    </row>
    <row r="17" spans="1:107">
      <c r="A17" s="1" t="s">
        <v>29</v>
      </c>
      <c r="B17" s="1">
        <f>'Raw data and fitting summary'!B19</f>
        <v>5.4975581388800036E-2</v>
      </c>
      <c r="C17">
        <f>'Raw data and fitting summary'!C19</f>
        <v>5.3210558298418222</v>
      </c>
      <c r="D17">
        <f>'Raw data and fitting summary'!D19</f>
        <v>4.3676081630361505</v>
      </c>
      <c r="E17">
        <f>'Raw data and fitting summary'!E19</f>
        <v>4.1803454854312205</v>
      </c>
      <c r="F17">
        <f>'Raw data and fitting summary'!F19</f>
        <v>3.9676998914714923</v>
      </c>
      <c r="G17">
        <f>'Raw data and fitting summary'!G19</f>
        <v>3.7304965161168209</v>
      </c>
      <c r="H17">
        <f>'Raw data and fitting summary'!H19</f>
        <v>3.4711027516513022</v>
      </c>
      <c r="I17">
        <f>'Raw data and fitting summary'!I19</f>
        <v>3.1935317195219377</v>
      </c>
      <c r="J17">
        <f>'Raw data and fitting summary'!J19</f>
        <v>2.9033220394987054</v>
      </c>
      <c r="K17">
        <f>'Raw data and fitting summary'!K19</f>
        <v>2.6071667571879411</v>
      </c>
      <c r="L17">
        <f>'Raw data and fitting summary'!L19</f>
        <v>2.3123285108568972</v>
      </c>
      <c r="M17">
        <f>'Raw data and fitting summary'!M19</f>
        <v>2.025942305053666</v>
      </c>
      <c r="N17">
        <f>'Raw data and fitting summary'!N19</f>
        <v>1.7543438509476841</v>
      </c>
      <c r="O17">
        <f>'Raw data and fitting summary'!O19</f>
        <v>1.5025529564330569</v>
      </c>
      <c r="P17">
        <f>'Raw data and fitting summary'!P19</f>
        <v>1.2739920129910025</v>
      </c>
      <c r="Q17">
        <f>'Raw data and fitting summary'!Q19</f>
        <v>1.0704521395133142</v>
      </c>
      <c r="R17">
        <f>'Raw data and fitting summary'!R19</f>
        <v>0.89226147416016199</v>
      </c>
      <c r="X17">
        <f t="shared" si="8"/>
        <v>3.838582268146089</v>
      </c>
      <c r="Y17">
        <f t="shared" si="9"/>
        <v>3.6031377666883966</v>
      </c>
      <c r="Z17">
        <f t="shared" si="10"/>
        <v>3.5487213910346878</v>
      </c>
      <c r="AA17">
        <f t="shared" si="11"/>
        <v>3.4829694730167593</v>
      </c>
      <c r="AB17">
        <f t="shared" si="12"/>
        <v>3.4041284104540068</v>
      </c>
      <c r="AC17">
        <f t="shared" si="13"/>
        <v>3.3104583203316724</v>
      </c>
      <c r="AD17">
        <f t="shared" si="14"/>
        <v>3.2003788310384786</v>
      </c>
      <c r="AE17">
        <f t="shared" si="15"/>
        <v>3.0726634258156107</v>
      </c>
      <c r="AF17">
        <f t="shared" si="16"/>
        <v>2.9266724443869405</v>
      </c>
      <c r="AG17">
        <f t="shared" si="17"/>
        <v>2.7625987842145459</v>
      </c>
      <c r="AH17">
        <f t="shared" si="18"/>
        <v>2.5816825262724303</v>
      </c>
      <c r="AI17">
        <f t="shared" si="19"/>
        <v>2.386337790665197</v>
      </c>
      <c r="AJ17">
        <f t="shared" si="20"/>
        <v>2.1801359811426355</v>
      </c>
      <c r="AK17">
        <f t="shared" si="21"/>
        <v>1.9676110787285803</v>
      </c>
      <c r="AL17">
        <f t="shared" si="22"/>
        <v>1.7538938381414462</v>
      </c>
      <c r="AM17">
        <f t="shared" si="23"/>
        <v>1.5442305247531154</v>
      </c>
      <c r="AO17">
        <f t="shared" si="24"/>
        <v>3.838582268146089</v>
      </c>
      <c r="AP17">
        <f t="shared" si="4"/>
        <v>3.6031377666883966</v>
      </c>
      <c r="AQ17">
        <f t="shared" si="4"/>
        <v>3.5487213910346878</v>
      </c>
      <c r="AR17">
        <f t="shared" si="4"/>
        <v>3.4829694730167593</v>
      </c>
      <c r="AS17">
        <f t="shared" si="4"/>
        <v>3.4041284104540068</v>
      </c>
      <c r="AT17">
        <f t="shared" si="4"/>
        <v>3.3104583203316724</v>
      </c>
      <c r="AU17">
        <f t="shared" si="4"/>
        <v>3.2003788310384786</v>
      </c>
      <c r="AV17">
        <f t="shared" si="4"/>
        <v>3.0726634258156107</v>
      </c>
      <c r="AW17">
        <f t="shared" si="4"/>
        <v>2.9266724443869405</v>
      </c>
      <c r="AX17">
        <f t="shared" si="4"/>
        <v>2.7625987842145459</v>
      </c>
      <c r="AY17">
        <f t="shared" si="4"/>
        <v>2.5816825262724303</v>
      </c>
      <c r="AZ17">
        <f t="shared" si="4"/>
        <v>2.386337790665197</v>
      </c>
      <c r="BA17">
        <f t="shared" si="4"/>
        <v>2.1801359811426355</v>
      </c>
      <c r="BB17">
        <f t="shared" si="4"/>
        <v>1.9676110787285803</v>
      </c>
      <c r="BC17">
        <f t="shared" si="4"/>
        <v>1.7538938381414462</v>
      </c>
      <c r="BD17">
        <f t="shared" si="4"/>
        <v>1.5442305247531154</v>
      </c>
      <c r="BF17">
        <f t="shared" si="25"/>
        <v>2.1977278611268329</v>
      </c>
      <c r="BG17">
        <f t="shared" si="25"/>
        <v>0.58441498689209204</v>
      </c>
      <c r="BH17">
        <f t="shared" si="5"/>
        <v>0.39894899662224015</v>
      </c>
      <c r="BI17">
        <f t="shared" si="5"/>
        <v>0.23496357857530054</v>
      </c>
      <c r="BJ17">
        <f t="shared" si="5"/>
        <v>0.10651614039393376</v>
      </c>
      <c r="BK17">
        <f t="shared" si="5"/>
        <v>2.5806633314007257E-2</v>
      </c>
      <c r="BL17">
        <f t="shared" si="5"/>
        <v>4.6882936119947546E-5</v>
      </c>
      <c r="BM17">
        <f t="shared" si="5"/>
        <v>2.8676505119731369E-2</v>
      </c>
      <c r="BN17">
        <f t="shared" si="5"/>
        <v>0.10208388415250486</v>
      </c>
      <c r="BO17">
        <f t="shared" si="5"/>
        <v>0.20274331906957169</v>
      </c>
      <c r="BP17">
        <f t="shared" si="5"/>
        <v>0.30884719348028111</v>
      </c>
      <c r="BQ17">
        <f t="shared" si="5"/>
        <v>0.3994163398396634</v>
      </c>
      <c r="BR17">
        <f t="shared" si="5"/>
        <v>0.45911875537458147</v>
      </c>
      <c r="BS17">
        <f t="shared" si="5"/>
        <v>0.48110740835467031</v>
      </c>
      <c r="BT17">
        <f t="shared" si="5"/>
        <v>0.46709255542370637</v>
      </c>
      <c r="BU17">
        <f t="shared" si="5"/>
        <v>0.42506364293107701</v>
      </c>
      <c r="BW17">
        <f t="shared" si="26"/>
        <v>0.38620341004485492</v>
      </c>
      <c r="BX17">
        <f t="shared" si="6"/>
        <v>0.21216796188461318</v>
      </c>
      <c r="BY17">
        <f t="shared" si="6"/>
        <v>0.17798638574226658</v>
      </c>
      <c r="BZ17">
        <f t="shared" si="6"/>
        <v>0.13917159544751501</v>
      </c>
      <c r="CA17">
        <f t="shared" si="6"/>
        <v>9.587420517408933E-2</v>
      </c>
      <c r="CB17">
        <f t="shared" si="6"/>
        <v>4.8526341604426225E-2</v>
      </c>
      <c r="CC17">
        <f t="shared" si="6"/>
        <v>2.1394690685162246E-3</v>
      </c>
      <c r="CD17">
        <f t="shared" si="6"/>
        <v>5.5112247210074815E-2</v>
      </c>
      <c r="CE17">
        <f t="shared" si="6"/>
        <v>0.10917029263448282</v>
      </c>
      <c r="CF17">
        <f t="shared" si="6"/>
        <v>0.16298793582712309</v>
      </c>
      <c r="CG17">
        <f t="shared" si="6"/>
        <v>0.21526280461028313</v>
      </c>
      <c r="CH17">
        <f t="shared" si="6"/>
        <v>0.26483842404446156</v>
      </c>
      <c r="CI17">
        <f t="shared" si="6"/>
        <v>0.31079851466624997</v>
      </c>
      <c r="CJ17">
        <f t="shared" si="6"/>
        <v>0.35251837786244661</v>
      </c>
      <c r="CK17">
        <f t="shared" si="6"/>
        <v>0.38967107573190213</v>
      </c>
      <c r="CL17">
        <f t="shared" si="6"/>
        <v>0.42219671230575323</v>
      </c>
      <c r="CN17">
        <f t="shared" si="27"/>
        <v>0.38620341004485492</v>
      </c>
      <c r="CO17">
        <f t="shared" si="7"/>
        <v>0.21216796188461318</v>
      </c>
      <c r="CP17">
        <f t="shared" si="7"/>
        <v>0.17798638574226658</v>
      </c>
      <c r="CQ17">
        <f t="shared" si="7"/>
        <v>0.13917159544751501</v>
      </c>
      <c r="CR17">
        <f t="shared" si="7"/>
        <v>9.587420517408933E-2</v>
      </c>
      <c r="CS17">
        <f t="shared" si="7"/>
        <v>4.8526341604426225E-2</v>
      </c>
      <c r="CT17">
        <f t="shared" si="7"/>
        <v>2.1394690685162246E-3</v>
      </c>
      <c r="CU17">
        <f t="shared" si="7"/>
        <v>5.5112247210074815E-2</v>
      </c>
      <c r="CV17">
        <f t="shared" si="7"/>
        <v>0.10917029263448282</v>
      </c>
      <c r="CW17">
        <f t="shared" si="7"/>
        <v>0.16298793582712309</v>
      </c>
      <c r="CX17">
        <f t="shared" si="7"/>
        <v>0.21526280461028313</v>
      </c>
      <c r="CY17">
        <f t="shared" si="7"/>
        <v>0.26483842404446156</v>
      </c>
      <c r="CZ17">
        <f t="shared" si="7"/>
        <v>0.31079851466624997</v>
      </c>
      <c r="DA17">
        <f t="shared" si="7"/>
        <v>0.35251837786244661</v>
      </c>
      <c r="DB17">
        <f t="shared" si="7"/>
        <v>0.38967107573190213</v>
      </c>
      <c r="DC17">
        <f t="shared" si="7"/>
        <v>0.42219671230575323</v>
      </c>
    </row>
    <row r="18" spans="1:107">
      <c r="A18" s="1" t="s">
        <v>30</v>
      </c>
      <c r="B18" s="1">
        <f>'Raw data and fitting summary'!B20</f>
        <v>4.3980465111040035E-2</v>
      </c>
      <c r="C18">
        <f>'Raw data and fitting summary'!C20</f>
        <v>4.5819200275316785</v>
      </c>
      <c r="D18">
        <f>'Raw data and fitting summary'!D20</f>
        <v>3.7101460529194172</v>
      </c>
      <c r="E18">
        <f>'Raw data and fitting summary'!E20</f>
        <v>3.5416824728264564</v>
      </c>
      <c r="F18">
        <f>'Raw data and fitting summary'!F20</f>
        <v>3.3514611398555374</v>
      </c>
      <c r="G18">
        <f>'Raw data and fitting summary'!G20</f>
        <v>3.1406110611900919</v>
      </c>
      <c r="H18">
        <f>'Raw data and fitting summary'!H20</f>
        <v>2.9116367385893978</v>
      </c>
      <c r="I18">
        <f>'Raw data and fitting summary'!I20</f>
        <v>2.6684490653805009</v>
      </c>
      <c r="J18">
        <f>'Raw data and fitting summary'!J20</f>
        <v>2.4161906941864748</v>
      </c>
      <c r="K18">
        <f>'Raw data and fitting summary'!K20</f>
        <v>2.1608493330630703</v>
      </c>
      <c r="L18">
        <f>'Raw data and fitting summary'!L20</f>
        <v>1.9087103467351616</v>
      </c>
      <c r="M18">
        <f>'Raw data and fitting summary'!M20</f>
        <v>1.6657500232666673</v>
      </c>
      <c r="N18">
        <f>'Raw data and fitting summary'!N20</f>
        <v>1.437090424074561</v>
      </c>
      <c r="O18">
        <f>'Raw data and fitting summary'!O20</f>
        <v>1.2266164474059011</v>
      </c>
      <c r="P18">
        <f>'Raw data and fitting summary'!P20</f>
        <v>1.0368053671498028</v>
      </c>
      <c r="Q18">
        <f>'Raw data and fitting summary'!Q20</f>
        <v>0.86876127650614909</v>
      </c>
      <c r="R18">
        <f>'Raw data and fitting summary'!R20</f>
        <v>0.72240348328728088</v>
      </c>
      <c r="X18">
        <f t="shared" si="8"/>
        <v>3.2063772100033203</v>
      </c>
      <c r="Y18">
        <f t="shared" si="9"/>
        <v>3.0097098388337189</v>
      </c>
      <c r="Z18">
        <f t="shared" si="10"/>
        <v>2.9642557064070356</v>
      </c>
      <c r="AA18">
        <f t="shared" si="11"/>
        <v>2.9093329675624893</v>
      </c>
      <c r="AB18">
        <f t="shared" si="12"/>
        <v>2.8434768340854424</v>
      </c>
      <c r="AC18">
        <f t="shared" si="13"/>
        <v>2.7652339774142298</v>
      </c>
      <c r="AD18">
        <f t="shared" si="14"/>
        <v>2.6732843092548531</v>
      </c>
      <c r="AE18">
        <f t="shared" si="15"/>
        <v>2.5666033171419187</v>
      </c>
      <c r="AF18">
        <f t="shared" si="16"/>
        <v>2.4446566912734613</v>
      </c>
      <c r="AG18">
        <f t="shared" si="17"/>
        <v>2.3076055593740072</v>
      </c>
      <c r="AH18">
        <f t="shared" si="18"/>
        <v>2.1564857641312587</v>
      </c>
      <c r="AI18">
        <f t="shared" si="19"/>
        <v>1.9933138260063887</v>
      </c>
      <c r="AJ18">
        <f t="shared" si="20"/>
        <v>1.8210729473358616</v>
      </c>
      <c r="AK18">
        <f t="shared" si="21"/>
        <v>1.6435503736207184</v>
      </c>
      <c r="AL18">
        <f t="shared" si="22"/>
        <v>1.465031836896914</v>
      </c>
      <c r="AM18">
        <f t="shared" si="23"/>
        <v>1.2898995555333546</v>
      </c>
      <c r="AO18">
        <f t="shared" si="24"/>
        <v>3.2063772100033203</v>
      </c>
      <c r="AP18">
        <f t="shared" si="4"/>
        <v>3.0097098388337189</v>
      </c>
      <c r="AQ18">
        <f t="shared" si="4"/>
        <v>2.9642557064070356</v>
      </c>
      <c r="AR18">
        <f t="shared" si="4"/>
        <v>2.9093329675624893</v>
      </c>
      <c r="AS18">
        <f t="shared" si="4"/>
        <v>2.8434768340854424</v>
      </c>
      <c r="AT18">
        <f t="shared" si="4"/>
        <v>2.7652339774142298</v>
      </c>
      <c r="AU18">
        <f t="shared" si="4"/>
        <v>2.6732843092548531</v>
      </c>
      <c r="AV18">
        <f t="shared" si="4"/>
        <v>2.5666033171419187</v>
      </c>
      <c r="AW18">
        <f t="shared" si="4"/>
        <v>2.4446566912734613</v>
      </c>
      <c r="AX18">
        <f t="shared" si="4"/>
        <v>2.3076055593740072</v>
      </c>
      <c r="AY18">
        <f t="shared" si="4"/>
        <v>2.1564857641312587</v>
      </c>
      <c r="AZ18">
        <f t="shared" si="4"/>
        <v>1.9933138260063887</v>
      </c>
      <c r="BA18">
        <f t="shared" si="4"/>
        <v>1.8210729473358616</v>
      </c>
      <c r="BB18">
        <f t="shared" si="4"/>
        <v>1.6435503736207184</v>
      </c>
      <c r="BC18">
        <f t="shared" si="4"/>
        <v>1.465031836896914</v>
      </c>
      <c r="BD18">
        <f t="shared" si="4"/>
        <v>1.2898995555333546</v>
      </c>
      <c r="BF18">
        <f t="shared" si="25"/>
        <v>1.892118042853854</v>
      </c>
      <c r="BG18">
        <f t="shared" si="25"/>
        <v>0.49061089000270625</v>
      </c>
      <c r="BH18">
        <f t="shared" si="5"/>
        <v>0.33342167057758837</v>
      </c>
      <c r="BI18">
        <f t="shared" si="5"/>
        <v>0.19547732073519125</v>
      </c>
      <c r="BJ18">
        <f t="shared" si="5"/>
        <v>8.8288748917077456E-2</v>
      </c>
      <c r="BK18">
        <f t="shared" si="5"/>
        <v>2.1433768479713258E-2</v>
      </c>
      <c r="BL18">
        <f t="shared" si="5"/>
        <v>2.3379583324460384E-5</v>
      </c>
      <c r="BM18">
        <f t="shared" si="5"/>
        <v>2.2623957144336525E-2</v>
      </c>
      <c r="BN18">
        <f t="shared" si="5"/>
        <v>8.0546616574361213E-2</v>
      </c>
      <c r="BO18">
        <f t="shared" si="5"/>
        <v>0.15911739066618988</v>
      </c>
      <c r="BP18">
        <f t="shared" si="5"/>
        <v>0.24082156736191937</v>
      </c>
      <c r="BQ18">
        <f t="shared" si="5"/>
        <v>0.30938447285661558</v>
      </c>
      <c r="BR18">
        <f t="shared" si="5"/>
        <v>0.35337853030897903</v>
      </c>
      <c r="BS18">
        <f t="shared" si="5"/>
        <v>0.3681395028773915</v>
      </c>
      <c r="BT18">
        <f t="shared" si="5"/>
        <v>0.35553858118871678</v>
      </c>
      <c r="BU18">
        <f t="shared" si="5"/>
        <v>0.32205179201472089</v>
      </c>
      <c r="BW18">
        <f t="shared" si="26"/>
        <v>0.42900218141424906</v>
      </c>
      <c r="BX18">
        <f t="shared" si="6"/>
        <v>0.23272549567672665</v>
      </c>
      <c r="BY18">
        <f t="shared" si="6"/>
        <v>0.19479654375678604</v>
      </c>
      <c r="BZ18">
        <f t="shared" si="6"/>
        <v>0.15196891425716527</v>
      </c>
      <c r="CA18">
        <f t="shared" si="6"/>
        <v>0.10449679896907543</v>
      </c>
      <c r="CB18">
        <f t="shared" si="6"/>
        <v>5.2944077199597102E-2</v>
      </c>
      <c r="CC18">
        <f t="shared" si="6"/>
        <v>1.8087278848765468E-3</v>
      </c>
      <c r="CD18">
        <f t="shared" si="6"/>
        <v>5.8603767068663423E-2</v>
      </c>
      <c r="CE18">
        <f t="shared" si="6"/>
        <v>0.11609293003123117</v>
      </c>
      <c r="CF18">
        <f t="shared" si="6"/>
        <v>0.1728610901540103</v>
      </c>
      <c r="CG18">
        <f t="shared" si="6"/>
        <v>0.22756270828538694</v>
      </c>
      <c r="CH18">
        <f t="shared" si="6"/>
        <v>0.27904457124356746</v>
      </c>
      <c r="CI18">
        <f t="shared" si="6"/>
        <v>0.3264320085582626</v>
      </c>
      <c r="CJ18">
        <f t="shared" si="6"/>
        <v>0.36916727117664483</v>
      </c>
      <c r="CK18">
        <f t="shared" si="6"/>
        <v>0.4070017765987437</v>
      </c>
      <c r="CL18">
        <f t="shared" si="6"/>
        <v>0.43995369237213389</v>
      </c>
      <c r="CN18">
        <f t="shared" si="27"/>
        <v>0.42900218141424906</v>
      </c>
      <c r="CO18">
        <f t="shared" si="7"/>
        <v>0.23272549567672665</v>
      </c>
      <c r="CP18">
        <f t="shared" si="7"/>
        <v>0.19479654375678604</v>
      </c>
      <c r="CQ18">
        <f t="shared" si="7"/>
        <v>0.15196891425716527</v>
      </c>
      <c r="CR18">
        <f t="shared" si="7"/>
        <v>0.10449679896907543</v>
      </c>
      <c r="CS18">
        <f t="shared" si="7"/>
        <v>5.2944077199597102E-2</v>
      </c>
      <c r="CT18">
        <f t="shared" si="7"/>
        <v>1.8087278848765468E-3</v>
      </c>
      <c r="CU18">
        <f t="shared" si="7"/>
        <v>5.8603767068663423E-2</v>
      </c>
      <c r="CV18">
        <f t="shared" si="7"/>
        <v>0.11609293003123117</v>
      </c>
      <c r="CW18">
        <f t="shared" si="7"/>
        <v>0.1728610901540103</v>
      </c>
      <c r="CX18">
        <f t="shared" si="7"/>
        <v>0.22756270828538694</v>
      </c>
      <c r="CY18">
        <f t="shared" si="7"/>
        <v>0.27904457124356746</v>
      </c>
      <c r="CZ18">
        <f t="shared" si="7"/>
        <v>0.3264320085582626</v>
      </c>
      <c r="DA18">
        <f t="shared" si="7"/>
        <v>0.36916727117664483</v>
      </c>
      <c r="DB18">
        <f t="shared" si="7"/>
        <v>0.4070017765987437</v>
      </c>
      <c r="DC18">
        <f t="shared" si="7"/>
        <v>0.43995369237213389</v>
      </c>
    </row>
    <row r="19" spans="1:107">
      <c r="A19" s="3"/>
      <c r="B19" s="3"/>
    </row>
    <row r="20" spans="1:107">
      <c r="B20">
        <f t="shared" ref="B20:R20" si="28">B4/B4</f>
        <v>1</v>
      </c>
      <c r="C20">
        <f t="shared" si="28"/>
        <v>1</v>
      </c>
      <c r="D20">
        <f t="shared" si="28"/>
        <v>1</v>
      </c>
      <c r="E20">
        <f t="shared" si="28"/>
        <v>1</v>
      </c>
      <c r="F20">
        <f t="shared" si="28"/>
        <v>1</v>
      </c>
      <c r="G20">
        <f t="shared" si="28"/>
        <v>1</v>
      </c>
      <c r="H20">
        <f t="shared" si="28"/>
        <v>1</v>
      </c>
      <c r="I20">
        <f t="shared" si="28"/>
        <v>1</v>
      </c>
      <c r="J20">
        <f t="shared" si="28"/>
        <v>1</v>
      </c>
      <c r="K20">
        <f t="shared" si="28"/>
        <v>1</v>
      </c>
      <c r="L20">
        <f t="shared" si="28"/>
        <v>1</v>
      </c>
      <c r="M20">
        <f t="shared" si="28"/>
        <v>1</v>
      </c>
      <c r="N20">
        <f t="shared" si="28"/>
        <v>1</v>
      </c>
      <c r="O20">
        <f t="shared" si="28"/>
        <v>1</v>
      </c>
      <c r="P20">
        <f t="shared" si="28"/>
        <v>1</v>
      </c>
      <c r="Q20">
        <f t="shared" si="28"/>
        <v>1</v>
      </c>
      <c r="R20">
        <f t="shared" si="28"/>
        <v>1</v>
      </c>
      <c r="AM20">
        <f t="shared" ref="AM20:AM34" si="29">B4*B20</f>
        <v>1</v>
      </c>
      <c r="AN20">
        <f>IFERROR(AM20, NA())</f>
        <v>1</v>
      </c>
      <c r="AO20">
        <f>IFERROR(X4, NA())</f>
        <v>15.072543510080587</v>
      </c>
      <c r="AP20">
        <f t="shared" ref="AP20:BD34" si="30">IFERROR(Y4, NA())</f>
        <v>14.148049193030497</v>
      </c>
      <c r="AQ20">
        <f t="shared" si="30"/>
        <v>13.934378329048327</v>
      </c>
      <c r="AR20">
        <f t="shared" si="30"/>
        <v>13.676197423712379</v>
      </c>
      <c r="AS20">
        <f t="shared" si="30"/>
        <v>13.36662079806095</v>
      </c>
      <c r="AT20">
        <f t="shared" si="30"/>
        <v>12.99881664268878</v>
      </c>
      <c r="AU20">
        <f t="shared" si="30"/>
        <v>12.566579484270278</v>
      </c>
      <c r="AV20">
        <f t="shared" si="30"/>
        <v>12.065093292843944</v>
      </c>
      <c r="AW20">
        <f t="shared" si="30"/>
        <v>11.491846383972625</v>
      </c>
      <c r="AX20">
        <f t="shared" si="30"/>
        <v>10.847596187141237</v>
      </c>
      <c r="AY20">
        <f t="shared" si="30"/>
        <v>10.137211993439823</v>
      </c>
      <c r="AZ20">
        <f t="shared" si="30"/>
        <v>9.3701730657246625</v>
      </c>
      <c r="BA20">
        <f t="shared" si="30"/>
        <v>8.5605028466759965</v>
      </c>
      <c r="BB20">
        <f t="shared" si="30"/>
        <v>7.7260044264666634</v>
      </c>
      <c r="BC20">
        <f t="shared" si="30"/>
        <v>6.8868241816311908</v>
      </c>
      <c r="BD20">
        <f t="shared" si="30"/>
        <v>6.0635620518242037</v>
      </c>
      <c r="BE20">
        <f t="shared" ref="BE20:BE34" si="31">IFERROR(AO52,NA())</f>
        <v>13.636363636363631</v>
      </c>
      <c r="BF20">
        <f t="shared" ref="BF20:BF34" si="32">IFERROR(AP52,NA())</f>
        <v>13.229483335473507</v>
      </c>
      <c r="BG20">
        <f t="shared" ref="BG20:BG34" si="33">IFERROR(AQ52,NA())</f>
        <v>13.131529059732367</v>
      </c>
      <c r="BH20">
        <f t="shared" ref="BH20:BH34" si="34">IFERROR(AR52,NA())</f>
        <v>13.011107350435086</v>
      </c>
      <c r="BI20">
        <f t="shared" ref="BI20:BI34" si="35">IFERROR(AS52,NA())</f>
        <v>12.863650909596135</v>
      </c>
      <c r="BJ20">
        <f t="shared" ref="BJ20:BJ34" si="36">IFERROR(AT52,NA())</f>
        <v>12.683964790899816</v>
      </c>
      <c r="BK20">
        <f t="shared" ref="BK20:BK34" si="37">IFERROR(AU52,NA())</f>
        <v>12.466295229202256</v>
      </c>
      <c r="BL20">
        <f t="shared" ref="BL20:BL34" si="38">IFERROR(AV52,NA())</f>
        <v>12.204493536800637</v>
      </c>
      <c r="BM20">
        <f t="shared" ref="BM20:BM34" si="39">IFERROR(AW52,NA())</f>
        <v>11.892309103434544</v>
      </c>
      <c r="BN20">
        <f t="shared" ref="BN20:BN34" si="40">IFERROR(AX52,NA())</f>
        <v>11.52384194252971</v>
      </c>
      <c r="BO20">
        <f t="shared" ref="BO20:BO34" si="41">IFERROR(AY52,NA())</f>
        <v>11.094169587183101</v>
      </c>
      <c r="BP20">
        <f t="shared" ref="BP20:BP34" si="42">IFERROR(AZ52,NA())</f>
        <v>10.60013046314416</v>
      </c>
      <c r="BQ20">
        <f t="shared" ref="BQ20:BQ34" si="43">IFERROR(BA52,NA())</f>
        <v>10.041194644696187</v>
      </c>
      <c r="BR20">
        <f t="shared" ref="BR20:BR34" si="44">IFERROR(BB52,NA())</f>
        <v>9.4202898550724612</v>
      </c>
      <c r="BS20">
        <f t="shared" ref="BS20:BS34" si="45">IFERROR(BC52,NA())</f>
        <v>8.7443946188340789</v>
      </c>
      <c r="BT20">
        <f t="shared" ref="BT20:BT34" si="46">IFERROR(BD52,NA())</f>
        <v>8.0246913580246897</v>
      </c>
    </row>
    <row r="21" spans="1:107">
      <c r="B21">
        <f t="shared" ref="B21:R21" si="47">B5/B5</f>
        <v>1</v>
      </c>
      <c r="C21">
        <f t="shared" si="47"/>
        <v>1</v>
      </c>
      <c r="D21">
        <f t="shared" si="47"/>
        <v>1</v>
      </c>
      <c r="E21">
        <f t="shared" si="47"/>
        <v>1</v>
      </c>
      <c r="F21">
        <f t="shared" si="47"/>
        <v>1</v>
      </c>
      <c r="G21">
        <f t="shared" si="47"/>
        <v>1</v>
      </c>
      <c r="H21">
        <f t="shared" si="47"/>
        <v>1</v>
      </c>
      <c r="I21">
        <f t="shared" si="47"/>
        <v>1</v>
      </c>
      <c r="J21">
        <f t="shared" si="47"/>
        <v>1</v>
      </c>
      <c r="K21">
        <f t="shared" si="47"/>
        <v>1</v>
      </c>
      <c r="L21">
        <f t="shared" si="47"/>
        <v>1</v>
      </c>
      <c r="M21">
        <f t="shared" si="47"/>
        <v>1</v>
      </c>
      <c r="N21">
        <f t="shared" si="47"/>
        <v>1</v>
      </c>
      <c r="O21">
        <f t="shared" si="47"/>
        <v>1</v>
      </c>
      <c r="P21">
        <f t="shared" si="47"/>
        <v>1</v>
      </c>
      <c r="Q21">
        <f t="shared" si="47"/>
        <v>1</v>
      </c>
      <c r="R21">
        <f t="shared" si="47"/>
        <v>1</v>
      </c>
      <c r="W21">
        <f t="shared" ref="W21:W35" si="48">C4*C20</f>
        <v>13.636363636363631</v>
      </c>
      <c r="X21">
        <f>IFERROR(W21, NA())</f>
        <v>13.636363636363631</v>
      </c>
      <c r="Y21">
        <f>AO20</f>
        <v>15.072543510080587</v>
      </c>
      <c r="AA21">
        <f t="shared" ref="AA21:AA35" si="49">X4-C4</f>
        <v>1.4361798737169558</v>
      </c>
      <c r="AB21">
        <f>IFERROR(AA21,"")</f>
        <v>1.4361798737169558</v>
      </c>
      <c r="AC21">
        <v>1</v>
      </c>
      <c r="AM21">
        <f t="shared" si="29"/>
        <v>0.8</v>
      </c>
      <c r="AN21">
        <f t="shared" ref="AN21:AN34" si="50">IFERROR(AM21, NA())</f>
        <v>0.8</v>
      </c>
      <c r="AO21">
        <f t="shared" ref="AO21:AO34" si="51">IFERROR(X5, NA())</f>
        <v>14.457206194395381</v>
      </c>
      <c r="AP21">
        <f t="shared" si="30"/>
        <v>13.570454402423383</v>
      </c>
      <c r="AQ21">
        <f t="shared" si="30"/>
        <v>13.365506661767743</v>
      </c>
      <c r="AR21">
        <f t="shared" si="30"/>
        <v>13.117866004343124</v>
      </c>
      <c r="AS21">
        <f t="shared" si="30"/>
        <v>12.820927859363513</v>
      </c>
      <c r="AT21">
        <f t="shared" si="30"/>
        <v>12.468139326372077</v>
      </c>
      <c r="AU21">
        <f t="shared" si="30"/>
        <v>12.053548270791016</v>
      </c>
      <c r="AV21">
        <f t="shared" si="30"/>
        <v>11.572535277314254</v>
      </c>
      <c r="AW21">
        <f t="shared" si="30"/>
        <v>11.022691201142925</v>
      </c>
      <c r="AX21">
        <f t="shared" si="30"/>
        <v>10.40474254966669</v>
      </c>
      <c r="AY21">
        <f t="shared" si="30"/>
        <v>9.7233598249320146</v>
      </c>
      <c r="AZ21">
        <f t="shared" si="30"/>
        <v>8.9876352984319272</v>
      </c>
      <c r="BA21">
        <f t="shared" si="30"/>
        <v>8.2110199051229547</v>
      </c>
      <c r="BB21">
        <f t="shared" si="30"/>
        <v>7.4105899231630605</v>
      </c>
      <c r="BC21">
        <f t="shared" si="30"/>
        <v>6.6056692522931728</v>
      </c>
      <c r="BD21">
        <f t="shared" si="30"/>
        <v>5.8160168386380695</v>
      </c>
      <c r="BE21">
        <f t="shared" si="31"/>
        <v>13.33333333333333</v>
      </c>
      <c r="BF21">
        <f t="shared" si="32"/>
        <v>12.850289150718007</v>
      </c>
      <c r="BG21">
        <f t="shared" si="33"/>
        <v>12.734947730397778</v>
      </c>
      <c r="BH21">
        <f t="shared" si="34"/>
        <v>12.593650372807305</v>
      </c>
      <c r="BI21">
        <f t="shared" si="35"/>
        <v>12.421377597399996</v>
      </c>
      <c r="BJ21">
        <f t="shared" si="36"/>
        <v>12.212553075630407</v>
      </c>
      <c r="BK21">
        <f t="shared" si="37"/>
        <v>11.961193031720541</v>
      </c>
      <c r="BL21">
        <f t="shared" si="38"/>
        <v>11.661178537307874</v>
      </c>
      <c r="BM21">
        <f t="shared" si="39"/>
        <v>11.306681262915706</v>
      </c>
      <c r="BN21">
        <f t="shared" si="40"/>
        <v>10.892759387324176</v>
      </c>
      <c r="BO21">
        <f t="shared" si="41"/>
        <v>10.416110250520802</v>
      </c>
      <c r="BP21">
        <f t="shared" si="42"/>
        <v>9.8759179539123814</v>
      </c>
      <c r="BQ21">
        <f t="shared" si="43"/>
        <v>9.2746730083234237</v>
      </c>
      <c r="BR21">
        <f t="shared" si="44"/>
        <v>8.6187845303867388</v>
      </c>
      <c r="BS21">
        <f t="shared" si="45"/>
        <v>7.9187817258883229</v>
      </c>
      <c r="BT21">
        <f t="shared" si="46"/>
        <v>7.1889400921658977</v>
      </c>
    </row>
    <row r="22" spans="1:107">
      <c r="B22">
        <f t="shared" ref="B22:R22" si="52">B6/B6</f>
        <v>1</v>
      </c>
      <c r="C22">
        <f t="shared" si="52"/>
        <v>1</v>
      </c>
      <c r="D22">
        <f t="shared" si="52"/>
        <v>1</v>
      </c>
      <c r="E22">
        <f t="shared" si="52"/>
        <v>1</v>
      </c>
      <c r="F22">
        <f t="shared" si="52"/>
        <v>1</v>
      </c>
      <c r="G22">
        <f t="shared" si="52"/>
        <v>1</v>
      </c>
      <c r="H22">
        <f t="shared" si="52"/>
        <v>1</v>
      </c>
      <c r="I22">
        <f t="shared" si="52"/>
        <v>1</v>
      </c>
      <c r="J22">
        <f t="shared" si="52"/>
        <v>1</v>
      </c>
      <c r="K22">
        <f t="shared" si="52"/>
        <v>1</v>
      </c>
      <c r="L22">
        <f t="shared" si="52"/>
        <v>1</v>
      </c>
      <c r="M22">
        <f t="shared" si="52"/>
        <v>1</v>
      </c>
      <c r="N22">
        <f t="shared" si="52"/>
        <v>1</v>
      </c>
      <c r="O22">
        <f t="shared" si="52"/>
        <v>1</v>
      </c>
      <c r="P22">
        <f t="shared" si="52"/>
        <v>1</v>
      </c>
      <c r="Q22">
        <f t="shared" si="52"/>
        <v>1</v>
      </c>
      <c r="R22">
        <f t="shared" si="52"/>
        <v>1</v>
      </c>
      <c r="W22">
        <f t="shared" si="48"/>
        <v>13.33333333333333</v>
      </c>
      <c r="X22">
        <f>IFERROR(W22, NA())</f>
        <v>13.33333333333333</v>
      </c>
      <c r="Y22">
        <f t="shared" ref="Y22:Y34" si="53">AO21</f>
        <v>14.457206194395381</v>
      </c>
      <c r="AA22">
        <f t="shared" si="49"/>
        <v>1.1238728610620505</v>
      </c>
      <c r="AB22">
        <f t="shared" ref="AB22:AB85" si="54">IFERROR(AA22,"")</f>
        <v>1.1238728610620505</v>
      </c>
      <c r="AC22">
        <v>1</v>
      </c>
      <c r="AM22">
        <f t="shared" si="29"/>
        <v>0.64000000000000012</v>
      </c>
      <c r="AN22">
        <f t="shared" si="50"/>
        <v>0.64000000000000012</v>
      </c>
      <c r="AO22">
        <f t="shared" si="51"/>
        <v>13.755257386682578</v>
      </c>
      <c r="AP22">
        <f t="shared" si="30"/>
        <v>12.911560549778818</v>
      </c>
      <c r="AQ22">
        <f t="shared" si="30"/>
        <v>12.716563751252814</v>
      </c>
      <c r="AR22">
        <f t="shared" si="30"/>
        <v>12.480946928992685</v>
      </c>
      <c r="AS22">
        <f t="shared" si="30"/>
        <v>12.198426187626897</v>
      </c>
      <c r="AT22">
        <f t="shared" si="30"/>
        <v>11.862766793334757</v>
      </c>
      <c r="AU22">
        <f t="shared" si="30"/>
        <v>11.468305608853294</v>
      </c>
      <c r="AV22">
        <f t="shared" si="30"/>
        <v>11.010647507928061</v>
      </c>
      <c r="AW22">
        <f t="shared" si="30"/>
        <v>10.48750031831328</v>
      </c>
      <c r="AX22">
        <f t="shared" si="30"/>
        <v>9.8995552728795211</v>
      </c>
      <c r="AY22">
        <f t="shared" si="30"/>
        <v>9.2512561041785855</v>
      </c>
      <c r="AZ22">
        <f t="shared" si="30"/>
        <v>8.5512536215670316</v>
      </c>
      <c r="BA22">
        <f t="shared" si="30"/>
        <v>7.8123456692431654</v>
      </c>
      <c r="BB22">
        <f t="shared" si="30"/>
        <v>7.0507794112932478</v>
      </c>
      <c r="BC22">
        <f t="shared" si="30"/>
        <v>6.2849405033603487</v>
      </c>
      <c r="BD22">
        <f t="shared" si="30"/>
        <v>5.5336285244212977</v>
      </c>
      <c r="BE22">
        <f t="shared" si="31"/>
        <v>12.97297297297297</v>
      </c>
      <c r="BF22">
        <f t="shared" si="32"/>
        <v>12.405807501065595</v>
      </c>
      <c r="BG22">
        <f t="shared" si="33"/>
        <v>12.271681079064933</v>
      </c>
      <c r="BH22">
        <f t="shared" si="34"/>
        <v>12.108047127935007</v>
      </c>
      <c r="BI22">
        <f t="shared" si="35"/>
        <v>11.909540786136496</v>
      </c>
      <c r="BJ22">
        <f t="shared" si="36"/>
        <v>11.670377128416446</v>
      </c>
      <c r="BK22">
        <f t="shared" si="37"/>
        <v>11.38459968419704</v>
      </c>
      <c r="BL22">
        <f t="shared" si="38"/>
        <v>11.046475069805222</v>
      </c>
      <c r="BM22">
        <f t="shared" si="39"/>
        <v>10.651052405908873</v>
      </c>
      <c r="BN22">
        <f t="shared" si="40"/>
        <v>10.194879033839154</v>
      </c>
      <c r="BO22">
        <f t="shared" si="41"/>
        <v>9.6768190558898297</v>
      </c>
      <c r="BP22">
        <f t="shared" si="42"/>
        <v>9.0988626421697276</v>
      </c>
      <c r="BQ22">
        <f t="shared" si="43"/>
        <v>8.4667571234735401</v>
      </c>
      <c r="BR22">
        <f t="shared" si="44"/>
        <v>7.7902621722846428</v>
      </c>
      <c r="BS22">
        <f t="shared" si="45"/>
        <v>7.0828603859250832</v>
      </c>
      <c r="BT22">
        <f t="shared" si="46"/>
        <v>6.3608562691131487</v>
      </c>
    </row>
    <row r="23" spans="1:107">
      <c r="B23">
        <f t="shared" ref="B23:R23" si="55">B7/B7</f>
        <v>1</v>
      </c>
      <c r="C23">
        <f t="shared" si="55"/>
        <v>1</v>
      </c>
      <c r="D23">
        <f t="shared" si="55"/>
        <v>1</v>
      </c>
      <c r="E23">
        <f t="shared" si="55"/>
        <v>1</v>
      </c>
      <c r="F23">
        <f t="shared" si="55"/>
        <v>1</v>
      </c>
      <c r="G23">
        <f t="shared" si="55"/>
        <v>1</v>
      </c>
      <c r="H23">
        <f t="shared" si="55"/>
        <v>1</v>
      </c>
      <c r="I23">
        <f t="shared" si="55"/>
        <v>1</v>
      </c>
      <c r="J23">
        <f t="shared" si="55"/>
        <v>1</v>
      </c>
      <c r="K23">
        <f t="shared" si="55"/>
        <v>1</v>
      </c>
      <c r="L23">
        <f t="shared" si="55"/>
        <v>1</v>
      </c>
      <c r="M23">
        <f t="shared" si="55"/>
        <v>1</v>
      </c>
      <c r="N23">
        <f t="shared" si="55"/>
        <v>1</v>
      </c>
      <c r="O23">
        <f t="shared" si="55"/>
        <v>1</v>
      </c>
      <c r="P23">
        <f t="shared" si="55"/>
        <v>1</v>
      </c>
      <c r="Q23">
        <f t="shared" si="55"/>
        <v>1</v>
      </c>
      <c r="R23">
        <f t="shared" si="55"/>
        <v>1</v>
      </c>
      <c r="W23">
        <f t="shared" si="48"/>
        <v>12.97297297297297</v>
      </c>
      <c r="X23">
        <f>IFERROR(W23, NA())</f>
        <v>12.97297297297297</v>
      </c>
      <c r="Y23">
        <f t="shared" si="53"/>
        <v>13.755257386682578</v>
      </c>
      <c r="AA23">
        <f t="shared" si="49"/>
        <v>0.78228441370960766</v>
      </c>
      <c r="AB23">
        <f t="shared" si="54"/>
        <v>0.78228441370960766</v>
      </c>
      <c r="AC23">
        <v>1</v>
      </c>
      <c r="AM23">
        <f t="shared" si="29"/>
        <v>0.51200000000000012</v>
      </c>
      <c r="AN23">
        <f t="shared" si="50"/>
        <v>0.51200000000000012</v>
      </c>
      <c r="AO23">
        <f t="shared" si="51"/>
        <v>12.96819251797773</v>
      </c>
      <c r="AP23">
        <f t="shared" si="30"/>
        <v>12.172771341899281</v>
      </c>
      <c r="AQ23">
        <f t="shared" si="30"/>
        <v>11.988932104828892</v>
      </c>
      <c r="AR23">
        <f t="shared" si="30"/>
        <v>11.76679708942004</v>
      </c>
      <c r="AS23">
        <f t="shared" si="30"/>
        <v>11.500441959787896</v>
      </c>
      <c r="AT23">
        <f t="shared" si="30"/>
        <v>11.183988728613713</v>
      </c>
      <c r="AU23">
        <f t="shared" si="30"/>
        <v>10.812098298836821</v>
      </c>
      <c r="AV23">
        <f t="shared" si="30"/>
        <v>10.38062702982541</v>
      </c>
      <c r="AW23">
        <f t="shared" si="30"/>
        <v>9.8874139056034096</v>
      </c>
      <c r="AX23">
        <f t="shared" si="30"/>
        <v>9.3331106072472441</v>
      </c>
      <c r="AY23">
        <f t="shared" si="30"/>
        <v>8.7219066004724741</v>
      </c>
      <c r="AZ23">
        <f t="shared" si="30"/>
        <v>8.0619577022164677</v>
      </c>
      <c r="BA23">
        <f t="shared" si="30"/>
        <v>7.3653294742286786</v>
      </c>
      <c r="BB23">
        <f t="shared" si="30"/>
        <v>6.6473394308106473</v>
      </c>
      <c r="BC23">
        <f t="shared" si="30"/>
        <v>5.9253212150375942</v>
      </c>
      <c r="BD23">
        <f t="shared" si="30"/>
        <v>5.2169987089551224</v>
      </c>
      <c r="BE23">
        <f t="shared" si="31"/>
        <v>12.549019607843135</v>
      </c>
      <c r="BF23">
        <f t="shared" si="32"/>
        <v>11.891653528026701</v>
      </c>
      <c r="BG23">
        <f t="shared" si="33"/>
        <v>11.737933957260276</v>
      </c>
      <c r="BH23">
        <f t="shared" si="34"/>
        <v>11.551284297911911</v>
      </c>
      <c r="BI23">
        <f t="shared" si="35"/>
        <v>11.326157014421755</v>
      </c>
      <c r="BJ23">
        <f t="shared" si="36"/>
        <v>11.056794529234148</v>
      </c>
      <c r="BK23">
        <f t="shared" si="37"/>
        <v>10.737588345917187</v>
      </c>
      <c r="BL23">
        <f t="shared" si="38"/>
        <v>10.363596141287701</v>
      </c>
      <c r="BM23">
        <f t="shared" si="39"/>
        <v>9.9312136134020434</v>
      </c>
      <c r="BN23">
        <f t="shared" si="40"/>
        <v>9.4389568742531242</v>
      </c>
      <c r="BO23">
        <f t="shared" si="41"/>
        <v>8.888255822234882</v>
      </c>
      <c r="BP23">
        <f t="shared" si="42"/>
        <v>8.2841022236973085</v>
      </c>
      <c r="BQ23">
        <f t="shared" si="43"/>
        <v>7.6353624961761986</v>
      </c>
      <c r="BR23">
        <f t="shared" si="44"/>
        <v>6.9545834494288092</v>
      </c>
      <c r="BS23">
        <f t="shared" si="45"/>
        <v>6.257207320130358</v>
      </c>
      <c r="BT23">
        <f t="shared" si="46"/>
        <v>5.5602584094453107</v>
      </c>
    </row>
    <row r="24" spans="1:107">
      <c r="B24">
        <f t="shared" ref="B24:R24" si="56">B8/B8</f>
        <v>1</v>
      </c>
      <c r="C24">
        <f t="shared" si="56"/>
        <v>1</v>
      </c>
      <c r="D24">
        <f t="shared" si="56"/>
        <v>1</v>
      </c>
      <c r="E24">
        <f t="shared" si="56"/>
        <v>1</v>
      </c>
      <c r="F24">
        <f t="shared" si="56"/>
        <v>1</v>
      </c>
      <c r="G24">
        <f t="shared" si="56"/>
        <v>1</v>
      </c>
      <c r="H24">
        <f t="shared" si="56"/>
        <v>1</v>
      </c>
      <c r="I24">
        <f t="shared" si="56"/>
        <v>1</v>
      </c>
      <c r="J24">
        <f t="shared" si="56"/>
        <v>1</v>
      </c>
      <c r="K24">
        <f t="shared" si="56"/>
        <v>1</v>
      </c>
      <c r="L24">
        <f t="shared" si="56"/>
        <v>1</v>
      </c>
      <c r="M24">
        <f t="shared" si="56"/>
        <v>1</v>
      </c>
      <c r="N24">
        <f t="shared" si="56"/>
        <v>1</v>
      </c>
      <c r="O24">
        <f t="shared" si="56"/>
        <v>1</v>
      </c>
      <c r="P24">
        <f t="shared" si="56"/>
        <v>1</v>
      </c>
      <c r="Q24">
        <f t="shared" si="56"/>
        <v>1</v>
      </c>
      <c r="R24">
        <f t="shared" si="56"/>
        <v>1</v>
      </c>
      <c r="W24">
        <f t="shared" si="48"/>
        <v>12.549019607843135</v>
      </c>
      <c r="X24">
        <f>IFERROR(W24, NA())</f>
        <v>12.549019607843135</v>
      </c>
      <c r="Y24">
        <f t="shared" si="53"/>
        <v>12.96819251797773</v>
      </c>
      <c r="AA24">
        <f t="shared" si="49"/>
        <v>0.4191729101345949</v>
      </c>
      <c r="AB24">
        <f t="shared" si="54"/>
        <v>0.4191729101345949</v>
      </c>
      <c r="AC24">
        <v>1</v>
      </c>
      <c r="AM24">
        <f t="shared" si="29"/>
        <v>0.40960000000000013</v>
      </c>
      <c r="AN24">
        <f t="shared" si="50"/>
        <v>0.40960000000000013</v>
      </c>
      <c r="AO24">
        <f t="shared" si="51"/>
        <v>12.102568368246473</v>
      </c>
      <c r="AP24">
        <f t="shared" si="30"/>
        <v>11.360241390011449</v>
      </c>
      <c r="AQ24">
        <f t="shared" si="30"/>
        <v>11.188673383727902</v>
      </c>
      <c r="AR24">
        <f t="shared" si="30"/>
        <v>10.981365834334245</v>
      </c>
      <c r="AS24">
        <f t="shared" si="30"/>
        <v>10.73278985413212</v>
      </c>
      <c r="AT24">
        <f t="shared" si="30"/>
        <v>10.437459810232117</v>
      </c>
      <c r="AU24">
        <f t="shared" si="30"/>
        <v>10.090392989190409</v>
      </c>
      <c r="AV24">
        <f t="shared" si="30"/>
        <v>9.6877223375243755</v>
      </c>
      <c r="AW24">
        <f t="shared" si="30"/>
        <v>9.2274310866242821</v>
      </c>
      <c r="AX24">
        <f t="shared" si="30"/>
        <v>8.7101274179904262</v>
      </c>
      <c r="AY24">
        <f t="shared" si="30"/>
        <v>8.1397211513743777</v>
      </c>
      <c r="AZ24">
        <f t="shared" si="30"/>
        <v>7.5238237046315248</v>
      </c>
      <c r="BA24">
        <f t="shared" si="30"/>
        <v>6.8736952657773998</v>
      </c>
      <c r="BB24">
        <f t="shared" si="30"/>
        <v>6.2036309082240448</v>
      </c>
      <c r="BC24">
        <f t="shared" si="30"/>
        <v>5.5298072579814308</v>
      </c>
      <c r="BD24">
        <f t="shared" si="30"/>
        <v>4.8687651316599139</v>
      </c>
      <c r="BE24">
        <f t="shared" si="31"/>
        <v>12.056514913657766</v>
      </c>
      <c r="BF24">
        <f t="shared" si="32"/>
        <v>11.305940522438981</v>
      </c>
      <c r="BG24">
        <f t="shared" si="33"/>
        <v>11.132675258500237</v>
      </c>
      <c r="BH24">
        <f t="shared" si="34"/>
        <v>10.923421383798091</v>
      </c>
      <c r="BI24">
        <f t="shared" si="35"/>
        <v>10.672662258177567</v>
      </c>
      <c r="BJ24">
        <f t="shared" si="36"/>
        <v>10.374951753980362</v>
      </c>
      <c r="BK24">
        <f t="shared" si="37"/>
        <v>10.025383177696218</v>
      </c>
      <c r="BL24">
        <f t="shared" si="38"/>
        <v>9.6202098408271493</v>
      </c>
      <c r="BM24">
        <f t="shared" si="39"/>
        <v>9.1575830731469257</v>
      </c>
      <c r="BN24">
        <f t="shared" si="40"/>
        <v>8.6383221720396577</v>
      </c>
      <c r="BO24">
        <f t="shared" si="41"/>
        <v>8.0665750989739013</v>
      </c>
      <c r="BP24">
        <f t="shared" si="42"/>
        <v>7.4501902843071397</v>
      </c>
      <c r="BQ24">
        <f t="shared" si="43"/>
        <v>6.8006266603092422</v>
      </c>
      <c r="BR24">
        <f t="shared" si="44"/>
        <v>6.1323014556845381</v>
      </c>
      <c r="BS24">
        <f t="shared" si="45"/>
        <v>5.4614080192549626</v>
      </c>
      <c r="BT24">
        <f t="shared" si="46"/>
        <v>4.8043886242240506</v>
      </c>
    </row>
    <row r="25" spans="1:107">
      <c r="B25">
        <f t="shared" ref="B25:R25" si="57">B9/B9</f>
        <v>1</v>
      </c>
      <c r="C25">
        <f t="shared" si="57"/>
        <v>1</v>
      </c>
      <c r="D25">
        <f t="shared" si="57"/>
        <v>1</v>
      </c>
      <c r="E25">
        <f t="shared" si="57"/>
        <v>1</v>
      </c>
      <c r="F25">
        <f t="shared" si="57"/>
        <v>1</v>
      </c>
      <c r="G25">
        <f t="shared" si="57"/>
        <v>1</v>
      </c>
      <c r="H25">
        <f t="shared" si="57"/>
        <v>1</v>
      </c>
      <c r="I25">
        <f t="shared" si="57"/>
        <v>1</v>
      </c>
      <c r="J25">
        <f t="shared" si="57"/>
        <v>1</v>
      </c>
      <c r="K25">
        <f t="shared" si="57"/>
        <v>1</v>
      </c>
      <c r="L25">
        <f t="shared" si="57"/>
        <v>1</v>
      </c>
      <c r="M25">
        <f t="shared" si="57"/>
        <v>1</v>
      </c>
      <c r="N25">
        <f t="shared" si="57"/>
        <v>1</v>
      </c>
      <c r="O25">
        <f t="shared" si="57"/>
        <v>1</v>
      </c>
      <c r="P25">
        <f t="shared" si="57"/>
        <v>1</v>
      </c>
      <c r="Q25">
        <f t="shared" si="57"/>
        <v>1</v>
      </c>
      <c r="R25">
        <f t="shared" si="57"/>
        <v>1</v>
      </c>
      <c r="W25">
        <f t="shared" si="48"/>
        <v>12.056514913657766</v>
      </c>
      <c r="X25">
        <f t="shared" ref="X25:X88" si="58">IFERROR(W25, NA())</f>
        <v>12.056514913657766</v>
      </c>
      <c r="Y25">
        <f t="shared" si="53"/>
        <v>12.102568368246473</v>
      </c>
      <c r="AA25">
        <f t="shared" si="49"/>
        <v>4.6053454588706799E-2</v>
      </c>
      <c r="AB25">
        <f t="shared" si="54"/>
        <v>4.6053454588706799E-2</v>
      </c>
      <c r="AC25">
        <v>1</v>
      </c>
      <c r="AM25">
        <f t="shared" si="29"/>
        <v>0.32768000000000014</v>
      </c>
      <c r="AN25">
        <f t="shared" si="50"/>
        <v>0.32768000000000014</v>
      </c>
      <c r="AO25">
        <f t="shared" si="51"/>
        <v>11.170530165615894</v>
      </c>
      <c r="AP25">
        <f t="shared" si="30"/>
        <v>10.485370978671655</v>
      </c>
      <c r="AQ25">
        <f t="shared" si="30"/>
        <v>10.327015699748113</v>
      </c>
      <c r="AR25">
        <f t="shared" si="30"/>
        <v>10.135673237255807</v>
      </c>
      <c r="AS25">
        <f t="shared" si="30"/>
        <v>9.9062404920064022</v>
      </c>
      <c r="AT25">
        <f t="shared" si="30"/>
        <v>9.6336542884982919</v>
      </c>
      <c r="AU25">
        <f t="shared" si="30"/>
        <v>9.3133156400422603</v>
      </c>
      <c r="AV25">
        <f t="shared" si="30"/>
        <v>8.9416553011471578</v>
      </c>
      <c r="AW25">
        <f t="shared" si="30"/>
        <v>8.5168118177887937</v>
      </c>
      <c r="AX25">
        <f t="shared" si="30"/>
        <v>8.0393465344346033</v>
      </c>
      <c r="AY25">
        <f t="shared" si="30"/>
        <v>7.5128681693457144</v>
      </c>
      <c r="AZ25">
        <f t="shared" si="30"/>
        <v>6.9444019728797102</v>
      </c>
      <c r="BA25">
        <f t="shared" si="30"/>
        <v>6.3443409679116387</v>
      </c>
      <c r="BB25">
        <f t="shared" si="30"/>
        <v>5.7258793413206979</v>
      </c>
      <c r="BC25">
        <f t="shared" si="30"/>
        <v>5.1039479312004259</v>
      </c>
      <c r="BD25">
        <f t="shared" si="30"/>
        <v>4.4938137193424446</v>
      </c>
      <c r="BE25">
        <f t="shared" si="31"/>
        <v>11.492704826038159</v>
      </c>
      <c r="BF25">
        <f t="shared" si="32"/>
        <v>10.650230757945636</v>
      </c>
      <c r="BG25">
        <f t="shared" si="33"/>
        <v>10.45856419089974</v>
      </c>
      <c r="BH25">
        <f t="shared" si="34"/>
        <v>10.228468766310893</v>
      </c>
      <c r="BI25">
        <f t="shared" si="35"/>
        <v>9.9547060078987872</v>
      </c>
      <c r="BJ25">
        <f t="shared" si="36"/>
        <v>9.6324431800662129</v>
      </c>
      <c r="BK25">
        <f t="shared" si="37"/>
        <v>9.257815129665973</v>
      </c>
      <c r="BL25">
        <f t="shared" si="38"/>
        <v>8.8286087955368817</v>
      </c>
      <c r="BM25">
        <f t="shared" si="39"/>
        <v>8.345000229855275</v>
      </c>
      <c r="BN25">
        <f t="shared" si="40"/>
        <v>7.8102204056089004</v>
      </c>
      <c r="BO25">
        <f t="shared" si="41"/>
        <v>7.2309837223197952</v>
      </c>
      <c r="BP25">
        <f t="shared" si="42"/>
        <v>6.6175081608643058</v>
      </c>
      <c r="BQ25">
        <f t="shared" si="43"/>
        <v>5.9830109814379249</v>
      </c>
      <c r="BR25">
        <f t="shared" si="44"/>
        <v>5.3426801696343764</v>
      </c>
      <c r="BS25">
        <f t="shared" si="45"/>
        <v>4.7122679913627294</v>
      </c>
      <c r="BT25">
        <f t="shared" si="46"/>
        <v>4.1065717899412855</v>
      </c>
    </row>
    <row r="26" spans="1:107">
      <c r="B26">
        <f t="shared" ref="B26:R26" si="59">B10/B10</f>
        <v>1</v>
      </c>
      <c r="C26">
        <f t="shared" si="59"/>
        <v>1</v>
      </c>
      <c r="D26">
        <f t="shared" si="59"/>
        <v>1</v>
      </c>
      <c r="E26">
        <f t="shared" si="59"/>
        <v>1</v>
      </c>
      <c r="F26">
        <f t="shared" si="59"/>
        <v>1</v>
      </c>
      <c r="G26">
        <f t="shared" si="59"/>
        <v>1</v>
      </c>
      <c r="H26">
        <f t="shared" si="59"/>
        <v>1</v>
      </c>
      <c r="I26">
        <f t="shared" si="59"/>
        <v>1</v>
      </c>
      <c r="J26">
        <f t="shared" si="59"/>
        <v>1</v>
      </c>
      <c r="K26">
        <f t="shared" si="59"/>
        <v>1</v>
      </c>
      <c r="L26">
        <f t="shared" si="59"/>
        <v>1</v>
      </c>
      <c r="M26">
        <f t="shared" si="59"/>
        <v>1</v>
      </c>
      <c r="N26">
        <f t="shared" si="59"/>
        <v>1</v>
      </c>
      <c r="O26">
        <f t="shared" si="59"/>
        <v>1</v>
      </c>
      <c r="P26">
        <f t="shared" si="59"/>
        <v>1</v>
      </c>
      <c r="Q26">
        <f t="shared" si="59"/>
        <v>1</v>
      </c>
      <c r="R26">
        <f t="shared" si="59"/>
        <v>1</v>
      </c>
      <c r="W26">
        <f t="shared" si="48"/>
        <v>11.492704826038159</v>
      </c>
      <c r="X26">
        <f t="shared" si="58"/>
        <v>11.492704826038159</v>
      </c>
      <c r="Y26">
        <f t="shared" si="53"/>
        <v>11.170530165615894</v>
      </c>
      <c r="AA26">
        <f t="shared" si="49"/>
        <v>-0.32217466042226484</v>
      </c>
      <c r="AB26">
        <f t="shared" si="54"/>
        <v>-0.32217466042226484</v>
      </c>
      <c r="AC26">
        <v>1</v>
      </c>
      <c r="AM26">
        <f t="shared" si="29"/>
        <v>0.2621440000000001</v>
      </c>
      <c r="AN26">
        <f t="shared" si="50"/>
        <v>0.2621440000000001</v>
      </c>
      <c r="AO26">
        <f t="shared" si="51"/>
        <v>10.189630435530567</v>
      </c>
      <c r="AP26">
        <f t="shared" si="30"/>
        <v>9.5646360260476335</v>
      </c>
      <c r="AQ26">
        <f t="shared" si="30"/>
        <v>9.4201861435601355</v>
      </c>
      <c r="AR26">
        <f t="shared" si="30"/>
        <v>9.2456457277952353</v>
      </c>
      <c r="AS26">
        <f t="shared" si="30"/>
        <v>9.0363597897744281</v>
      </c>
      <c r="AT26">
        <f t="shared" si="30"/>
        <v>8.7877097584516903</v>
      </c>
      <c r="AU26">
        <f t="shared" si="30"/>
        <v>8.4955004905306684</v>
      </c>
      <c r="AV26">
        <f t="shared" si="30"/>
        <v>8.1564761609118115</v>
      </c>
      <c r="AW26">
        <f t="shared" si="30"/>
        <v>7.7689387724277514</v>
      </c>
      <c r="AX26">
        <f t="shared" si="30"/>
        <v>7.3334003771105198</v>
      </c>
      <c r="AY26">
        <f t="shared" si="30"/>
        <v>6.8531528066710257</v>
      </c>
      <c r="AZ26">
        <f t="shared" si="30"/>
        <v>6.3346044144997995</v>
      </c>
      <c r="BA26">
        <f t="shared" si="30"/>
        <v>5.7872355977341892</v>
      </c>
      <c r="BB26">
        <f t="shared" si="30"/>
        <v>5.2230819434236073</v>
      </c>
      <c r="BC26">
        <f t="shared" si="30"/>
        <v>4.6557631920826275</v>
      </c>
      <c r="BD26">
        <f t="shared" si="30"/>
        <v>4.0992057106800646</v>
      </c>
      <c r="BE26">
        <f t="shared" si="31"/>
        <v>10.858001237076961</v>
      </c>
      <c r="BF26">
        <f t="shared" si="32"/>
        <v>9.9303206989454864</v>
      </c>
      <c r="BG26">
        <f t="shared" si="33"/>
        <v>9.722650938693647</v>
      </c>
      <c r="BH26">
        <f t="shared" si="34"/>
        <v>9.4749670771940977</v>
      </c>
      <c r="BI26">
        <f t="shared" si="35"/>
        <v>9.1825607021848228</v>
      </c>
      <c r="BJ26">
        <f t="shared" si="36"/>
        <v>8.8414898601155656</v>
      </c>
      <c r="BK26">
        <f t="shared" si="37"/>
        <v>8.4492005989081775</v>
      </c>
      <c r="BL26">
        <f t="shared" si="38"/>
        <v>8.0052197496564759</v>
      </c>
      <c r="BM26">
        <f t="shared" si="39"/>
        <v>7.5118148003592626</v>
      </c>
      <c r="BN26">
        <f t="shared" si="40"/>
        <v>6.9744718194559026</v>
      </c>
      <c r="BO26">
        <f t="shared" si="41"/>
        <v>6.4020262823569949</v>
      </c>
      <c r="BP26">
        <f t="shared" si="42"/>
        <v>5.8063179473758808</v>
      </c>
      <c r="BQ26">
        <f t="shared" si="43"/>
        <v>5.2013375835582716</v>
      </c>
      <c r="BR26">
        <f t="shared" si="44"/>
        <v>4.6019687659346449</v>
      </c>
      <c r="BS26">
        <f t="shared" si="45"/>
        <v>4.0225523203255422</v>
      </c>
      <c r="BT26">
        <f t="shared" si="46"/>
        <v>3.4755592107410234</v>
      </c>
    </row>
    <row r="27" spans="1:107">
      <c r="B27">
        <f t="shared" ref="B27:R27" si="60">B11/B11</f>
        <v>1</v>
      </c>
      <c r="C27">
        <f t="shared" si="60"/>
        <v>1</v>
      </c>
      <c r="D27">
        <f t="shared" si="60"/>
        <v>1</v>
      </c>
      <c r="E27">
        <f t="shared" si="60"/>
        <v>1</v>
      </c>
      <c r="F27">
        <f t="shared" si="60"/>
        <v>1</v>
      </c>
      <c r="G27">
        <f t="shared" si="60"/>
        <v>1</v>
      </c>
      <c r="H27">
        <f t="shared" si="60"/>
        <v>1</v>
      </c>
      <c r="I27">
        <f t="shared" si="60"/>
        <v>1</v>
      </c>
      <c r="J27">
        <f t="shared" si="60"/>
        <v>1</v>
      </c>
      <c r="K27">
        <f t="shared" si="60"/>
        <v>1</v>
      </c>
      <c r="L27">
        <f t="shared" si="60"/>
        <v>1</v>
      </c>
      <c r="M27">
        <f t="shared" si="60"/>
        <v>1</v>
      </c>
      <c r="N27">
        <f t="shared" si="60"/>
        <v>1</v>
      </c>
      <c r="O27">
        <f t="shared" si="60"/>
        <v>1</v>
      </c>
      <c r="P27">
        <f t="shared" si="60"/>
        <v>1</v>
      </c>
      <c r="Q27">
        <f t="shared" si="60"/>
        <v>1</v>
      </c>
      <c r="R27">
        <f t="shared" si="60"/>
        <v>1</v>
      </c>
      <c r="W27">
        <f t="shared" si="48"/>
        <v>10.858001237076961</v>
      </c>
      <c r="X27">
        <f t="shared" si="58"/>
        <v>10.858001237076961</v>
      </c>
      <c r="Y27">
        <f t="shared" si="53"/>
        <v>10.189630435530567</v>
      </c>
      <c r="AA27">
        <f t="shared" si="49"/>
        <v>-0.66837080154639317</v>
      </c>
      <c r="AB27">
        <f t="shared" si="54"/>
        <v>-0.66837080154639317</v>
      </c>
      <c r="AC27">
        <v>1</v>
      </c>
      <c r="AM27">
        <f t="shared" si="29"/>
        <v>0.2097152000000001</v>
      </c>
      <c r="AN27">
        <f t="shared" si="50"/>
        <v>0.2097152000000001</v>
      </c>
      <c r="AO27">
        <f t="shared" si="51"/>
        <v>9.1817974876124069</v>
      </c>
      <c r="AP27">
        <f t="shared" si="30"/>
        <v>8.618619839996045</v>
      </c>
      <c r="AQ27">
        <f t="shared" si="30"/>
        <v>8.4884571636849522</v>
      </c>
      <c r="AR27">
        <f t="shared" si="30"/>
        <v>8.3311801396459995</v>
      </c>
      <c r="AS27">
        <f t="shared" si="30"/>
        <v>8.1425941931712877</v>
      </c>
      <c r="AT27">
        <f t="shared" si="30"/>
        <v>7.9185375654713273</v>
      </c>
      <c r="AU27">
        <f t="shared" si="30"/>
        <v>7.6552300452398923</v>
      </c>
      <c r="AV27">
        <f t="shared" si="30"/>
        <v>7.3497378335616768</v>
      </c>
      <c r="AW27">
        <f t="shared" si="30"/>
        <v>7.0005308782700215</v>
      </c>
      <c r="AX27">
        <f t="shared" si="30"/>
        <v>6.6080705855062938</v>
      </c>
      <c r="AY27">
        <f t="shared" si="30"/>
        <v>6.175323199465919</v>
      </c>
      <c r="AZ27">
        <f t="shared" si="30"/>
        <v>5.7080632380210758</v>
      </c>
      <c r="BA27">
        <f t="shared" si="30"/>
        <v>5.2148334139981047</v>
      </c>
      <c r="BB27">
        <f t="shared" si="30"/>
        <v>4.7064789021686932</v>
      </c>
      <c r="BC27">
        <f t="shared" si="30"/>
        <v>4.1952723457881431</v>
      </c>
      <c r="BD27">
        <f t="shared" si="30"/>
        <v>3.6937626868475193</v>
      </c>
      <c r="BE27">
        <f t="shared" si="31"/>
        <v>10.15684086541442</v>
      </c>
      <c r="BF27">
        <f t="shared" si="32"/>
        <v>9.1566340626958276</v>
      </c>
      <c r="BG27">
        <f t="shared" si="33"/>
        <v>8.9366229589646355</v>
      </c>
      <c r="BH27">
        <f t="shared" si="34"/>
        <v>8.6760433268516675</v>
      </c>
      <c r="BI27">
        <f t="shared" si="35"/>
        <v>8.3709370648423036</v>
      </c>
      <c r="BJ27">
        <f t="shared" si="36"/>
        <v>8.0184603686702793</v>
      </c>
      <c r="BK27">
        <f t="shared" si="37"/>
        <v>7.6175198569616844</v>
      </c>
      <c r="BL27">
        <f t="shared" si="38"/>
        <v>7.1694120524699487</v>
      </c>
      <c r="BM27">
        <f t="shared" si="39"/>
        <v>6.6783376481125929</v>
      </c>
      <c r="BN27">
        <f t="shared" si="40"/>
        <v>6.1516363100733695</v>
      </c>
      <c r="BO27">
        <f t="shared" si="41"/>
        <v>5.5996052962512781</v>
      </c>
      <c r="BP27">
        <f t="shared" si="42"/>
        <v>5.0348394030772763</v>
      </c>
      <c r="BQ27">
        <f t="shared" si="43"/>
        <v>4.4711495064407263</v>
      </c>
      <c r="BR27">
        <f t="shared" si="44"/>
        <v>3.9222421581367484</v>
      </c>
      <c r="BS27">
        <f t="shared" si="45"/>
        <v>3.4004200927141537</v>
      </c>
      <c r="BT27">
        <f t="shared" si="46"/>
        <v>2.9155565614121866</v>
      </c>
    </row>
    <row r="28" spans="1:107">
      <c r="B28">
        <f t="shared" ref="B28:R28" si="61">B12/B12</f>
        <v>1</v>
      </c>
      <c r="C28">
        <f t="shared" si="61"/>
        <v>1</v>
      </c>
      <c r="D28">
        <f t="shared" si="61"/>
        <v>1</v>
      </c>
      <c r="E28">
        <f t="shared" si="61"/>
        <v>1</v>
      </c>
      <c r="F28">
        <f t="shared" si="61"/>
        <v>1</v>
      </c>
      <c r="G28">
        <f t="shared" si="61"/>
        <v>1</v>
      </c>
      <c r="H28">
        <f t="shared" si="61"/>
        <v>1</v>
      </c>
      <c r="I28">
        <f t="shared" si="61"/>
        <v>1</v>
      </c>
      <c r="J28">
        <f t="shared" si="61"/>
        <v>1</v>
      </c>
      <c r="K28">
        <f t="shared" si="61"/>
        <v>1</v>
      </c>
      <c r="L28">
        <f t="shared" si="61"/>
        <v>1</v>
      </c>
      <c r="M28">
        <f t="shared" si="61"/>
        <v>1</v>
      </c>
      <c r="N28">
        <f t="shared" si="61"/>
        <v>1</v>
      </c>
      <c r="O28">
        <f t="shared" si="61"/>
        <v>1</v>
      </c>
      <c r="P28">
        <f t="shared" si="61"/>
        <v>1</v>
      </c>
      <c r="Q28">
        <f t="shared" si="61"/>
        <v>1</v>
      </c>
      <c r="R28">
        <f t="shared" si="61"/>
        <v>1</v>
      </c>
      <c r="W28">
        <f t="shared" si="48"/>
        <v>10.15684086541442</v>
      </c>
      <c r="X28">
        <f t="shared" si="58"/>
        <v>10.15684086541442</v>
      </c>
      <c r="Y28">
        <f t="shared" si="53"/>
        <v>9.1817974876124069</v>
      </c>
      <c r="AA28">
        <f t="shared" si="49"/>
        <v>-0.97504337780201311</v>
      </c>
      <c r="AB28">
        <f t="shared" si="54"/>
        <v>-0.97504337780201311</v>
      </c>
      <c r="AC28">
        <v>1</v>
      </c>
      <c r="AM28">
        <f t="shared" si="29"/>
        <v>0.16777216000000009</v>
      </c>
      <c r="AN28">
        <f t="shared" si="50"/>
        <v>0.16777216000000009</v>
      </c>
      <c r="AO28">
        <f t="shared" si="51"/>
        <v>8.1715152288324813</v>
      </c>
      <c r="AP28">
        <f t="shared" si="30"/>
        <v>7.6703045747918148</v>
      </c>
      <c r="AQ28">
        <f t="shared" si="30"/>
        <v>7.5544638264920758</v>
      </c>
      <c r="AR28">
        <f t="shared" si="30"/>
        <v>7.414492148962303</v>
      </c>
      <c r="AS28">
        <f t="shared" si="30"/>
        <v>7.2466565006983368</v>
      </c>
      <c r="AT28">
        <f t="shared" si="30"/>
        <v>7.0472530453464621</v>
      </c>
      <c r="AU28">
        <f t="shared" si="30"/>
        <v>6.81291751198928</v>
      </c>
      <c r="AV28">
        <f t="shared" si="30"/>
        <v>6.5410389105077975</v>
      </c>
      <c r="AW28">
        <f t="shared" si="30"/>
        <v>6.2302555418885444</v>
      </c>
      <c r="AX28">
        <f t="shared" si="30"/>
        <v>5.8809780432988008</v>
      </c>
      <c r="AY28">
        <f t="shared" si="30"/>
        <v>5.495846280151417</v>
      </c>
      <c r="AZ28">
        <f t="shared" si="30"/>
        <v>5.0799993944058377</v>
      </c>
      <c r="BA28">
        <f t="shared" si="30"/>
        <v>4.6410401357469837</v>
      </c>
      <c r="BB28">
        <f t="shared" si="30"/>
        <v>4.1886203736400391</v>
      </c>
      <c r="BC28">
        <f t="shared" si="30"/>
        <v>3.7336623802647217</v>
      </c>
      <c r="BD28">
        <f t="shared" si="30"/>
        <v>3.2873343251133393</v>
      </c>
      <c r="BE28">
        <f t="shared" si="31"/>
        <v>9.3982227278593857</v>
      </c>
      <c r="BF28">
        <f t="shared" si="32"/>
        <v>8.344015162968498</v>
      </c>
      <c r="BG28">
        <f t="shared" si="33"/>
        <v>8.1164088418431639</v>
      </c>
      <c r="BH28">
        <f t="shared" si="34"/>
        <v>7.8487868595730657</v>
      </c>
      <c r="BI28">
        <f t="shared" si="35"/>
        <v>7.5380952660151577</v>
      </c>
      <c r="BJ28">
        <f t="shared" si="36"/>
        <v>7.1826898092856775</v>
      </c>
      <c r="BK28">
        <f t="shared" si="37"/>
        <v>6.7829380938113442</v>
      </c>
      <c r="BL28">
        <f t="shared" si="38"/>
        <v>6.3417513567912511</v>
      </c>
      <c r="BM28">
        <f t="shared" si="39"/>
        <v>5.8649079236826571</v>
      </c>
      <c r="BN28">
        <f t="shared" si="40"/>
        <v>5.3610305143447556</v>
      </c>
      <c r="BO28">
        <f t="shared" si="41"/>
        <v>4.8411297833285749</v>
      </c>
      <c r="BP28">
        <f t="shared" si="42"/>
        <v>4.3177255880968195</v>
      </c>
      <c r="BQ28">
        <f t="shared" si="43"/>
        <v>3.8036770556886084</v>
      </c>
      <c r="BR28">
        <f t="shared" si="44"/>
        <v>3.3109447545009361</v>
      </c>
      <c r="BS28">
        <f t="shared" si="45"/>
        <v>2.8495307629882891</v>
      </c>
      <c r="BT28">
        <f t="shared" si="46"/>
        <v>2.4267842732775669</v>
      </c>
    </row>
    <row r="29" spans="1:107">
      <c r="B29">
        <f t="shared" ref="B29:R29" si="62">B13/B13</f>
        <v>1</v>
      </c>
      <c r="C29">
        <f t="shared" si="62"/>
        <v>1</v>
      </c>
      <c r="D29">
        <f t="shared" si="62"/>
        <v>1</v>
      </c>
      <c r="E29">
        <f t="shared" si="62"/>
        <v>1</v>
      </c>
      <c r="F29">
        <f t="shared" si="62"/>
        <v>1</v>
      </c>
      <c r="G29">
        <f t="shared" si="62"/>
        <v>1</v>
      </c>
      <c r="H29">
        <f t="shared" si="62"/>
        <v>1</v>
      </c>
      <c r="I29">
        <f t="shared" si="62"/>
        <v>1</v>
      </c>
      <c r="J29">
        <f t="shared" si="62"/>
        <v>1</v>
      </c>
      <c r="K29">
        <f t="shared" si="62"/>
        <v>1</v>
      </c>
      <c r="L29">
        <f t="shared" si="62"/>
        <v>1</v>
      </c>
      <c r="M29">
        <f t="shared" si="62"/>
        <v>1</v>
      </c>
      <c r="N29">
        <f t="shared" si="62"/>
        <v>1</v>
      </c>
      <c r="O29">
        <f t="shared" si="62"/>
        <v>1</v>
      </c>
      <c r="P29">
        <f t="shared" si="62"/>
        <v>1</v>
      </c>
      <c r="Q29">
        <f t="shared" si="62"/>
        <v>1</v>
      </c>
      <c r="R29">
        <f t="shared" si="62"/>
        <v>1</v>
      </c>
      <c r="W29">
        <f t="shared" si="48"/>
        <v>9.3982227278593857</v>
      </c>
      <c r="X29">
        <f t="shared" si="58"/>
        <v>9.3982227278593857</v>
      </c>
      <c r="Y29">
        <f t="shared" si="53"/>
        <v>8.1715152288324813</v>
      </c>
      <c r="AA29">
        <f t="shared" si="49"/>
        <v>-1.2267074990269045</v>
      </c>
      <c r="AB29">
        <f t="shared" si="54"/>
        <v>-1.2267074990269045</v>
      </c>
      <c r="AC29">
        <v>1</v>
      </c>
      <c r="AM29">
        <f t="shared" si="29"/>
        <v>0.13421772800000006</v>
      </c>
      <c r="AN29">
        <f t="shared" si="50"/>
        <v>0.13421772800000006</v>
      </c>
      <c r="AO29">
        <f t="shared" si="51"/>
        <v>7.1835050253846049</v>
      </c>
      <c r="AP29">
        <f t="shared" si="30"/>
        <v>6.742895279058299</v>
      </c>
      <c r="AQ29">
        <f t="shared" si="30"/>
        <v>6.6410607264383215</v>
      </c>
      <c r="AR29">
        <f t="shared" si="30"/>
        <v>6.518012892494518</v>
      </c>
      <c r="AS29">
        <f t="shared" si="30"/>
        <v>6.3704700942520498</v>
      </c>
      <c r="AT29">
        <f t="shared" si="30"/>
        <v>6.1951763227193117</v>
      </c>
      <c r="AU29">
        <f t="shared" si="30"/>
        <v>5.9891740778042024</v>
      </c>
      <c r="AV29">
        <f t="shared" si="30"/>
        <v>5.7501680617417676</v>
      </c>
      <c r="AW29">
        <f t="shared" si="30"/>
        <v>5.4769612172626516</v>
      </c>
      <c r="AX29">
        <f t="shared" si="30"/>
        <v>5.169914531781326</v>
      </c>
      <c r="AY29">
        <f t="shared" si="30"/>
        <v>4.8313486870720412</v>
      </c>
      <c r="AZ29">
        <f t="shared" si="30"/>
        <v>4.4657814562843274</v>
      </c>
      <c r="BA29">
        <f t="shared" si="30"/>
        <v>4.0798963478054304</v>
      </c>
      <c r="BB29">
        <f t="shared" si="30"/>
        <v>3.6821782326618235</v>
      </c>
      <c r="BC29">
        <f t="shared" si="30"/>
        <v>3.2822287813998399</v>
      </c>
      <c r="BD29">
        <f t="shared" si="30"/>
        <v>2.8898658306661384</v>
      </c>
      <c r="BE29">
        <f t="shared" si="31"/>
        <v>8.5957025422089295</v>
      </c>
      <c r="BF29">
        <f t="shared" si="32"/>
        <v>7.5108170856996024</v>
      </c>
      <c r="BG29">
        <f t="shared" si="33"/>
        <v>7.2810763010472588</v>
      </c>
      <c r="BH29">
        <f t="shared" si="34"/>
        <v>7.0129367668991893</v>
      </c>
      <c r="BI29">
        <f t="shared" si="35"/>
        <v>6.7043128673042691</v>
      </c>
      <c r="BJ29">
        <f t="shared" si="36"/>
        <v>6.3547402181714467</v>
      </c>
      <c r="BK29">
        <f t="shared" si="37"/>
        <v>5.965901700491731</v>
      </c>
      <c r="BL29">
        <f t="shared" si="38"/>
        <v>5.5420155469566028</v>
      </c>
      <c r="BM29">
        <f t="shared" si="39"/>
        <v>5.0899545347029793</v>
      </c>
      <c r="BN29">
        <f t="shared" si="40"/>
        <v>4.6189918265080525</v>
      </c>
      <c r="BO29">
        <f t="shared" si="41"/>
        <v>4.1401434501819043</v>
      </c>
      <c r="BP29">
        <f t="shared" si="42"/>
        <v>3.6651839155048727</v>
      </c>
      <c r="BQ29">
        <f t="shared" si="43"/>
        <v>3.2055113790051624</v>
      </c>
      <c r="BR29">
        <f t="shared" si="44"/>
        <v>2.7710880634394832</v>
      </c>
      <c r="BS29">
        <f t="shared" si="45"/>
        <v>2.3696567407990226</v>
      </c>
      <c r="BT29">
        <f t="shared" si="46"/>
        <v>2.0063470377961976</v>
      </c>
    </row>
    <row r="30" spans="1:107">
      <c r="B30">
        <f t="shared" ref="B30:R30" si="63">B14/B14</f>
        <v>1</v>
      </c>
      <c r="C30">
        <f t="shared" si="63"/>
        <v>1</v>
      </c>
      <c r="D30">
        <f t="shared" si="63"/>
        <v>1</v>
      </c>
      <c r="E30">
        <f t="shared" si="63"/>
        <v>1</v>
      </c>
      <c r="F30">
        <f t="shared" si="63"/>
        <v>1</v>
      </c>
      <c r="G30">
        <f t="shared" si="63"/>
        <v>1</v>
      </c>
      <c r="H30">
        <f t="shared" si="63"/>
        <v>1</v>
      </c>
      <c r="I30">
        <f t="shared" si="63"/>
        <v>1</v>
      </c>
      <c r="J30">
        <f t="shared" si="63"/>
        <v>1</v>
      </c>
      <c r="K30">
        <f t="shared" si="63"/>
        <v>1</v>
      </c>
      <c r="L30">
        <f t="shared" si="63"/>
        <v>1</v>
      </c>
      <c r="M30">
        <f t="shared" si="63"/>
        <v>1</v>
      </c>
      <c r="N30">
        <f t="shared" si="63"/>
        <v>1</v>
      </c>
      <c r="O30">
        <f t="shared" si="63"/>
        <v>1</v>
      </c>
      <c r="P30">
        <f t="shared" si="63"/>
        <v>1</v>
      </c>
      <c r="Q30">
        <f t="shared" si="63"/>
        <v>1</v>
      </c>
      <c r="R30">
        <f t="shared" si="63"/>
        <v>1</v>
      </c>
      <c r="W30">
        <f t="shared" si="48"/>
        <v>8.5957025422089295</v>
      </c>
      <c r="X30">
        <f t="shared" si="58"/>
        <v>8.5957025422089295</v>
      </c>
      <c r="Y30">
        <f t="shared" si="53"/>
        <v>7.1835050253846049</v>
      </c>
      <c r="AA30">
        <f t="shared" si="49"/>
        <v>-1.4121975168243246</v>
      </c>
      <c r="AB30">
        <f t="shared" si="54"/>
        <v>-1.4121975168243246</v>
      </c>
      <c r="AC30">
        <v>1</v>
      </c>
      <c r="AM30">
        <f t="shared" si="29"/>
        <v>0.10737418240000006</v>
      </c>
      <c r="AN30">
        <f t="shared" si="50"/>
        <v>0.10737418240000006</v>
      </c>
      <c r="AO30">
        <f t="shared" si="51"/>
        <v>6.240359973044562</v>
      </c>
      <c r="AP30">
        <f t="shared" si="30"/>
        <v>5.8575992712712948</v>
      </c>
      <c r="AQ30">
        <f t="shared" si="30"/>
        <v>5.7691348985455884</v>
      </c>
      <c r="AR30">
        <f t="shared" si="30"/>
        <v>5.6622424031691239</v>
      </c>
      <c r="AS30">
        <f t="shared" si="30"/>
        <v>5.534070964684747</v>
      </c>
      <c r="AT30">
        <f t="shared" si="30"/>
        <v>5.3817920658002381</v>
      </c>
      <c r="AU30">
        <f t="shared" si="30"/>
        <v>5.2028365059470936</v>
      </c>
      <c r="AV30">
        <f t="shared" si="30"/>
        <v>4.9952103442499336</v>
      </c>
      <c r="AW30">
        <f t="shared" si="30"/>
        <v>4.757873688867277</v>
      </c>
      <c r="AX30">
        <f t="shared" si="30"/>
        <v>4.4911401320363522</v>
      </c>
      <c r="AY30">
        <f t="shared" si="30"/>
        <v>4.1970256658951195</v>
      </c>
      <c r="AZ30">
        <f t="shared" si="30"/>
        <v>3.8794549108941867</v>
      </c>
      <c r="BA30">
        <f t="shared" si="30"/>
        <v>3.5442338765055124</v>
      </c>
      <c r="BB30">
        <f t="shared" si="30"/>
        <v>3.1987334282526745</v>
      </c>
      <c r="BC30">
        <f t="shared" si="30"/>
        <v>2.8512946030445314</v>
      </c>
      <c r="BD30">
        <f t="shared" si="30"/>
        <v>2.5104462227605411</v>
      </c>
      <c r="BE30">
        <f t="shared" si="31"/>
        <v>7.7666984258113709</v>
      </c>
      <c r="BF30">
        <f t="shared" si="32"/>
        <v>6.6773519204436456</v>
      </c>
      <c r="BG30">
        <f t="shared" si="33"/>
        <v>6.4511447347411348</v>
      </c>
      <c r="BH30">
        <f t="shared" si="34"/>
        <v>6.1890628305458018</v>
      </c>
      <c r="BI30">
        <f t="shared" si="35"/>
        <v>5.8899586332103793</v>
      </c>
      <c r="BJ30">
        <f t="shared" si="36"/>
        <v>5.5544172212633773</v>
      </c>
      <c r="BK30">
        <f t="shared" si="37"/>
        <v>5.1851782068116563</v>
      </c>
      <c r="BL30">
        <f t="shared" si="38"/>
        <v>4.7873680101125702</v>
      </c>
      <c r="BM30">
        <f t="shared" si="39"/>
        <v>4.3684318905753869</v>
      </c>
      <c r="BN30">
        <f t="shared" si="40"/>
        <v>3.9377030364118033</v>
      </c>
      <c r="BO30">
        <f t="shared" si="41"/>
        <v>3.5056323722059806</v>
      </c>
      <c r="BP30">
        <f t="shared" si="42"/>
        <v>3.0828008958460162</v>
      </c>
      <c r="BQ30">
        <f t="shared" si="43"/>
        <v>2.6789059499487342</v>
      </c>
      <c r="BR30">
        <f t="shared" si="44"/>
        <v>2.3019214792049163</v>
      </c>
      <c r="BS30">
        <f t="shared" si="45"/>
        <v>1.9575758294372341</v>
      </c>
      <c r="BT30">
        <f t="shared" si="46"/>
        <v>1.6491957503497627</v>
      </c>
    </row>
    <row r="31" spans="1:107">
      <c r="B31">
        <f t="shared" ref="B31:R31" si="64">B15/B15</f>
        <v>1</v>
      </c>
      <c r="C31">
        <f t="shared" si="64"/>
        <v>1</v>
      </c>
      <c r="D31">
        <f t="shared" si="64"/>
        <v>1</v>
      </c>
      <c r="E31">
        <f t="shared" si="64"/>
        <v>1</v>
      </c>
      <c r="F31">
        <f t="shared" si="64"/>
        <v>1</v>
      </c>
      <c r="G31">
        <f t="shared" si="64"/>
        <v>1</v>
      </c>
      <c r="H31">
        <f t="shared" si="64"/>
        <v>1</v>
      </c>
      <c r="I31">
        <f t="shared" si="64"/>
        <v>1</v>
      </c>
      <c r="J31">
        <f t="shared" si="64"/>
        <v>1</v>
      </c>
      <c r="K31">
        <f t="shared" si="64"/>
        <v>1</v>
      </c>
      <c r="L31">
        <f t="shared" si="64"/>
        <v>1</v>
      </c>
      <c r="M31">
        <f t="shared" si="64"/>
        <v>1</v>
      </c>
      <c r="N31">
        <f t="shared" si="64"/>
        <v>1</v>
      </c>
      <c r="O31">
        <f t="shared" si="64"/>
        <v>1</v>
      </c>
      <c r="P31">
        <f t="shared" si="64"/>
        <v>1</v>
      </c>
      <c r="Q31">
        <f t="shared" si="64"/>
        <v>1</v>
      </c>
      <c r="R31">
        <f t="shared" si="64"/>
        <v>1</v>
      </c>
      <c r="W31">
        <f t="shared" si="48"/>
        <v>7.7666984258113709</v>
      </c>
      <c r="X31">
        <f t="shared" si="58"/>
        <v>7.7666984258113709</v>
      </c>
      <c r="Y31">
        <f t="shared" si="53"/>
        <v>6.240359973044562</v>
      </c>
      <c r="AA31">
        <f t="shared" si="49"/>
        <v>-1.5263384527668089</v>
      </c>
      <c r="AB31">
        <f t="shared" si="54"/>
        <v>-1.5263384527668089</v>
      </c>
      <c r="AC31">
        <v>1</v>
      </c>
      <c r="AM31">
        <f t="shared" si="29"/>
        <v>8.589934592000005E-2</v>
      </c>
      <c r="AN31">
        <f t="shared" si="50"/>
        <v>8.589934592000005E-2</v>
      </c>
      <c r="AO31">
        <f t="shared" si="51"/>
        <v>5.3605977253076809</v>
      </c>
      <c r="AP31">
        <f t="shared" si="30"/>
        <v>5.0317984002485696</v>
      </c>
      <c r="AQ31">
        <f t="shared" si="30"/>
        <v>4.9558056823200189</v>
      </c>
      <c r="AR31">
        <f t="shared" si="30"/>
        <v>4.8639828275419825</v>
      </c>
      <c r="AS31">
        <f t="shared" si="30"/>
        <v>4.7538809224344876</v>
      </c>
      <c r="AT31">
        <f t="shared" si="30"/>
        <v>4.6230702123955281</v>
      </c>
      <c r="AU31">
        <f t="shared" si="30"/>
        <v>4.4693437012289152</v>
      </c>
      <c r="AV31">
        <f t="shared" si="30"/>
        <v>4.2909885526612355</v>
      </c>
      <c r="AW31">
        <f t="shared" si="30"/>
        <v>4.0871114781860447</v>
      </c>
      <c r="AX31">
        <f t="shared" si="30"/>
        <v>3.8579818599929645</v>
      </c>
      <c r="AY31">
        <f t="shared" si="30"/>
        <v>3.6053314768440639</v>
      </c>
      <c r="AZ31">
        <f t="shared" si="30"/>
        <v>3.3325316585265816</v>
      </c>
      <c r="BA31">
        <f t="shared" si="30"/>
        <v>3.0445698867407627</v>
      </c>
      <c r="BB31">
        <f t="shared" si="30"/>
        <v>2.7477778867604568</v>
      </c>
      <c r="BC31">
        <f t="shared" si="30"/>
        <v>2.4493207810583195</v>
      </c>
      <c r="BD31">
        <f t="shared" si="30"/>
        <v>2.156525003263833</v>
      </c>
      <c r="BE31">
        <f t="shared" si="31"/>
        <v>6.931117387333301</v>
      </c>
      <c r="BF31">
        <f t="shared" si="32"/>
        <v>5.8639576551556321</v>
      </c>
      <c r="BG31">
        <f t="shared" si="33"/>
        <v>5.6466104734594706</v>
      </c>
      <c r="BH31">
        <f t="shared" si="34"/>
        <v>5.3965806179659337</v>
      </c>
      <c r="BI31">
        <f t="shared" si="35"/>
        <v>5.113548060505801</v>
      </c>
      <c r="BJ31">
        <f t="shared" si="36"/>
        <v>4.7989378149166351</v>
      </c>
      <c r="BK31">
        <f t="shared" si="37"/>
        <v>4.4562269789973694</v>
      </c>
      <c r="BL31">
        <f t="shared" si="38"/>
        <v>4.0910313780592231</v>
      </c>
      <c r="BM31">
        <f t="shared" si="39"/>
        <v>3.7108890606599685</v>
      </c>
      <c r="BN31">
        <f t="shared" si="40"/>
        <v>3.3247191869658712</v>
      </c>
      <c r="BO31">
        <f t="shared" si="41"/>
        <v>2.9420211593086147</v>
      </c>
      <c r="BP31">
        <f t="shared" si="42"/>
        <v>2.5719585308499187</v>
      </c>
      <c r="BQ31">
        <f t="shared" si="43"/>
        <v>2.2225100312459962</v>
      </c>
      <c r="BR31">
        <f t="shared" si="44"/>
        <v>1.8998478579153575</v>
      </c>
      <c r="BS31">
        <f t="shared" si="45"/>
        <v>1.6080319225435848</v>
      </c>
      <c r="BT31">
        <f t="shared" si="46"/>
        <v>1.3490205872072305</v>
      </c>
    </row>
    <row r="32" spans="1:107">
      <c r="B32">
        <f t="shared" ref="B32:R32" si="65">B16/B16</f>
        <v>1</v>
      </c>
      <c r="C32">
        <f t="shared" si="65"/>
        <v>1</v>
      </c>
      <c r="D32">
        <f t="shared" si="65"/>
        <v>1</v>
      </c>
      <c r="E32">
        <f t="shared" si="65"/>
        <v>1</v>
      </c>
      <c r="F32">
        <f t="shared" si="65"/>
        <v>1</v>
      </c>
      <c r="G32">
        <f t="shared" si="65"/>
        <v>1</v>
      </c>
      <c r="H32">
        <f t="shared" si="65"/>
        <v>1</v>
      </c>
      <c r="I32">
        <f t="shared" si="65"/>
        <v>1</v>
      </c>
      <c r="J32">
        <f t="shared" si="65"/>
        <v>1</v>
      </c>
      <c r="K32">
        <f t="shared" si="65"/>
        <v>1</v>
      </c>
      <c r="L32">
        <f t="shared" si="65"/>
        <v>1</v>
      </c>
      <c r="M32">
        <f t="shared" si="65"/>
        <v>1</v>
      </c>
      <c r="N32">
        <f t="shared" si="65"/>
        <v>1</v>
      </c>
      <c r="O32">
        <f t="shared" si="65"/>
        <v>1</v>
      </c>
      <c r="P32">
        <f t="shared" si="65"/>
        <v>1</v>
      </c>
      <c r="Q32">
        <f t="shared" si="65"/>
        <v>1</v>
      </c>
      <c r="R32">
        <f t="shared" si="65"/>
        <v>1</v>
      </c>
      <c r="W32">
        <f t="shared" si="48"/>
        <v>6.931117387333301</v>
      </c>
      <c r="X32">
        <f t="shared" si="58"/>
        <v>6.931117387333301</v>
      </c>
      <c r="Y32">
        <f t="shared" si="53"/>
        <v>5.3605977253076809</v>
      </c>
      <c r="AA32">
        <f t="shared" si="49"/>
        <v>-1.5705196620256201</v>
      </c>
      <c r="AB32">
        <f t="shared" si="54"/>
        <v>-1.5705196620256201</v>
      </c>
      <c r="AC32">
        <v>1</v>
      </c>
      <c r="AM32">
        <f t="shared" si="29"/>
        <v>6.871947673600004E-2</v>
      </c>
      <c r="AN32">
        <f t="shared" si="50"/>
        <v>6.871947673600004E-2</v>
      </c>
      <c r="AO32">
        <f t="shared" si="51"/>
        <v>4.5574623088206403</v>
      </c>
      <c r="AP32">
        <f t="shared" si="30"/>
        <v>4.2779243528109756</v>
      </c>
      <c r="AQ32">
        <f t="shared" si="30"/>
        <v>4.2133170150752699</v>
      </c>
      <c r="AR32">
        <f t="shared" si="30"/>
        <v>4.1352512430880255</v>
      </c>
      <c r="AS32">
        <f t="shared" si="30"/>
        <v>4.0416450244591218</v>
      </c>
      <c r="AT32">
        <f t="shared" si="30"/>
        <v>3.9304326352551913</v>
      </c>
      <c r="AU32">
        <f t="shared" si="30"/>
        <v>3.7997377358411293</v>
      </c>
      <c r="AV32">
        <f t="shared" si="30"/>
        <v>3.6481041104818135</v>
      </c>
      <c r="AW32">
        <f t="shared" si="30"/>
        <v>3.474772304932094</v>
      </c>
      <c r="AX32">
        <f t="shared" si="30"/>
        <v>3.2799713420059886</v>
      </c>
      <c r="AY32">
        <f t="shared" si="30"/>
        <v>3.0651735419259389</v>
      </c>
      <c r="AZ32">
        <f t="shared" si="30"/>
        <v>2.8332451351429651</v>
      </c>
      <c r="BA32">
        <f t="shared" si="30"/>
        <v>2.5884263689260405</v>
      </c>
      <c r="BB32">
        <f t="shared" si="30"/>
        <v>2.3361003368710782</v>
      </c>
      <c r="BC32">
        <f t="shared" si="30"/>
        <v>2.082358668546374</v>
      </c>
      <c r="BD32">
        <f t="shared" si="30"/>
        <v>1.8334301367185906</v>
      </c>
      <c r="BE32">
        <f t="shared" si="31"/>
        <v>6.109503010449167</v>
      </c>
      <c r="BF32">
        <f t="shared" si="32"/>
        <v>5.0890598792798167</v>
      </c>
      <c r="BG32">
        <f t="shared" si="33"/>
        <v>4.8850767168043854</v>
      </c>
      <c r="BH32">
        <f t="shared" si="34"/>
        <v>4.651996122499888</v>
      </c>
      <c r="BI32">
        <f t="shared" si="35"/>
        <v>4.3901625438930338</v>
      </c>
      <c r="BJ32">
        <f t="shared" si="36"/>
        <v>4.1015941914933034</v>
      </c>
      <c r="BK32">
        <f t="shared" si="37"/>
        <v>3.7901802992623943</v>
      </c>
      <c r="BL32">
        <f t="shared" si="38"/>
        <v>3.4616479051086091</v>
      </c>
      <c r="BM32">
        <f t="shared" si="39"/>
        <v>3.1232447803852406</v>
      </c>
      <c r="BN32">
        <f t="shared" si="40"/>
        <v>2.7831513034222577</v>
      </c>
      <c r="BO32">
        <f t="shared" si="41"/>
        <v>2.4497116405218229</v>
      </c>
      <c r="BP32">
        <f t="shared" si="42"/>
        <v>2.1306321242543191</v>
      </c>
      <c r="BQ32">
        <f t="shared" si="43"/>
        <v>1.832305592457393</v>
      </c>
      <c r="BR32">
        <f t="shared" si="44"/>
        <v>1.5593794011995707</v>
      </c>
      <c r="BS32">
        <f t="shared" si="45"/>
        <v>1.3146113652489879</v>
      </c>
      <c r="BT32">
        <f t="shared" si="46"/>
        <v>1.0989838272045407</v>
      </c>
    </row>
    <row r="33" spans="2:72">
      <c r="B33">
        <f t="shared" ref="B33:R33" si="66">B17/B17</f>
        <v>1</v>
      </c>
      <c r="C33">
        <f t="shared" si="66"/>
        <v>1</v>
      </c>
      <c r="D33">
        <f t="shared" si="66"/>
        <v>1</v>
      </c>
      <c r="E33">
        <f t="shared" si="66"/>
        <v>1</v>
      </c>
      <c r="F33">
        <f t="shared" si="66"/>
        <v>1</v>
      </c>
      <c r="G33">
        <f t="shared" si="66"/>
        <v>1</v>
      </c>
      <c r="H33">
        <f t="shared" si="66"/>
        <v>1</v>
      </c>
      <c r="I33">
        <f t="shared" si="66"/>
        <v>1</v>
      </c>
      <c r="J33">
        <f t="shared" si="66"/>
        <v>1</v>
      </c>
      <c r="K33">
        <f t="shared" si="66"/>
        <v>1</v>
      </c>
      <c r="L33">
        <f t="shared" si="66"/>
        <v>1</v>
      </c>
      <c r="M33">
        <f t="shared" si="66"/>
        <v>1</v>
      </c>
      <c r="N33">
        <f t="shared" si="66"/>
        <v>1</v>
      </c>
      <c r="O33">
        <f t="shared" si="66"/>
        <v>1</v>
      </c>
      <c r="P33">
        <f t="shared" si="66"/>
        <v>1</v>
      </c>
      <c r="Q33">
        <f t="shared" si="66"/>
        <v>1</v>
      </c>
      <c r="R33">
        <f t="shared" si="66"/>
        <v>1</v>
      </c>
      <c r="W33">
        <f t="shared" si="48"/>
        <v>6.109503010449167</v>
      </c>
      <c r="X33">
        <f t="shared" si="58"/>
        <v>6.109503010449167</v>
      </c>
      <c r="Y33">
        <f t="shared" si="53"/>
        <v>4.5574623088206403</v>
      </c>
      <c r="AA33">
        <f t="shared" si="49"/>
        <v>-1.5520407016285267</v>
      </c>
      <c r="AB33">
        <f t="shared" si="54"/>
        <v>-1.5520407016285267</v>
      </c>
      <c r="AC33">
        <v>1</v>
      </c>
      <c r="AM33">
        <f t="shared" si="29"/>
        <v>5.4975581388800036E-2</v>
      </c>
      <c r="AN33">
        <f t="shared" si="50"/>
        <v>5.4975581388800036E-2</v>
      </c>
      <c r="AO33">
        <f t="shared" si="51"/>
        <v>3.838582268146089</v>
      </c>
      <c r="AP33">
        <f t="shared" si="30"/>
        <v>3.6031377666883966</v>
      </c>
      <c r="AQ33">
        <f t="shared" si="30"/>
        <v>3.5487213910346878</v>
      </c>
      <c r="AR33">
        <f t="shared" si="30"/>
        <v>3.4829694730167593</v>
      </c>
      <c r="AS33">
        <f t="shared" si="30"/>
        <v>3.4041284104540068</v>
      </c>
      <c r="AT33">
        <f t="shared" si="30"/>
        <v>3.3104583203316724</v>
      </c>
      <c r="AU33">
        <f t="shared" si="30"/>
        <v>3.2003788310384786</v>
      </c>
      <c r="AV33">
        <f t="shared" si="30"/>
        <v>3.0726634258156107</v>
      </c>
      <c r="AW33">
        <f t="shared" si="30"/>
        <v>2.9266724443869405</v>
      </c>
      <c r="AX33">
        <f t="shared" si="30"/>
        <v>2.7625987842145459</v>
      </c>
      <c r="AY33">
        <f t="shared" si="30"/>
        <v>2.5816825262724303</v>
      </c>
      <c r="AZ33">
        <f t="shared" si="30"/>
        <v>2.386337790665197</v>
      </c>
      <c r="BA33">
        <f t="shared" si="30"/>
        <v>2.1801359811426355</v>
      </c>
      <c r="BB33">
        <f t="shared" si="30"/>
        <v>1.9676110787285803</v>
      </c>
      <c r="BC33">
        <f t="shared" si="30"/>
        <v>1.7538938381414462</v>
      </c>
      <c r="BD33">
        <f t="shared" si="30"/>
        <v>1.5442305247531154</v>
      </c>
      <c r="BE33">
        <f t="shared" si="31"/>
        <v>5.3210558298418222</v>
      </c>
      <c r="BF33">
        <f t="shared" si="32"/>
        <v>4.3676081630361505</v>
      </c>
      <c r="BG33">
        <f t="shared" si="33"/>
        <v>4.1803454854312205</v>
      </c>
      <c r="BH33">
        <f t="shared" si="34"/>
        <v>3.9676998914714923</v>
      </c>
      <c r="BI33">
        <f t="shared" si="35"/>
        <v>3.7304965161168209</v>
      </c>
      <c r="BJ33">
        <f t="shared" si="36"/>
        <v>3.4711027516513022</v>
      </c>
      <c r="BK33">
        <f t="shared" si="37"/>
        <v>3.1935317195219377</v>
      </c>
      <c r="BL33">
        <f t="shared" si="38"/>
        <v>2.9033220394987054</v>
      </c>
      <c r="BM33">
        <f t="shared" si="39"/>
        <v>2.6071667571879411</v>
      </c>
      <c r="BN33">
        <f t="shared" si="40"/>
        <v>2.3123285108568972</v>
      </c>
      <c r="BO33">
        <f t="shared" si="41"/>
        <v>2.025942305053666</v>
      </c>
      <c r="BP33">
        <f t="shared" si="42"/>
        <v>1.7543438509476841</v>
      </c>
      <c r="BQ33">
        <f t="shared" si="43"/>
        <v>1.5025529564330569</v>
      </c>
      <c r="BR33">
        <f t="shared" si="44"/>
        <v>1.2739920129910025</v>
      </c>
      <c r="BS33">
        <f t="shared" si="45"/>
        <v>1.0704521395133142</v>
      </c>
      <c r="BT33">
        <f t="shared" si="46"/>
        <v>0.89226147416016199</v>
      </c>
    </row>
    <row r="34" spans="2:72">
      <c r="B34">
        <f t="shared" ref="B34:R34" si="67">B18/B18</f>
        <v>1</v>
      </c>
      <c r="C34">
        <f t="shared" si="67"/>
        <v>1</v>
      </c>
      <c r="D34">
        <f t="shared" si="67"/>
        <v>1</v>
      </c>
      <c r="E34">
        <f t="shared" si="67"/>
        <v>1</v>
      </c>
      <c r="F34">
        <f t="shared" si="67"/>
        <v>1</v>
      </c>
      <c r="G34">
        <f t="shared" si="67"/>
        <v>1</v>
      </c>
      <c r="H34">
        <f t="shared" si="67"/>
        <v>1</v>
      </c>
      <c r="I34">
        <f t="shared" si="67"/>
        <v>1</v>
      </c>
      <c r="J34">
        <f t="shared" si="67"/>
        <v>1</v>
      </c>
      <c r="K34">
        <f t="shared" si="67"/>
        <v>1</v>
      </c>
      <c r="L34">
        <f t="shared" si="67"/>
        <v>1</v>
      </c>
      <c r="M34">
        <f t="shared" si="67"/>
        <v>1</v>
      </c>
      <c r="N34">
        <f t="shared" si="67"/>
        <v>1</v>
      </c>
      <c r="O34">
        <f t="shared" si="67"/>
        <v>1</v>
      </c>
      <c r="P34">
        <f t="shared" si="67"/>
        <v>1</v>
      </c>
      <c r="Q34">
        <f t="shared" si="67"/>
        <v>1</v>
      </c>
      <c r="R34">
        <f t="shared" si="67"/>
        <v>1</v>
      </c>
      <c r="W34">
        <f t="shared" si="48"/>
        <v>5.3210558298418222</v>
      </c>
      <c r="X34">
        <f t="shared" si="58"/>
        <v>5.3210558298418222</v>
      </c>
      <c r="Y34">
        <f t="shared" si="53"/>
        <v>3.838582268146089</v>
      </c>
      <c r="AA34">
        <f t="shared" si="49"/>
        <v>-1.4824735616957332</v>
      </c>
      <c r="AB34">
        <f t="shared" si="54"/>
        <v>-1.4824735616957332</v>
      </c>
      <c r="AC34">
        <v>1</v>
      </c>
      <c r="AM34">
        <f t="shared" si="29"/>
        <v>4.3980465111040035E-2</v>
      </c>
      <c r="AN34">
        <f t="shared" si="50"/>
        <v>4.3980465111040035E-2</v>
      </c>
      <c r="AO34">
        <f t="shared" si="51"/>
        <v>3.2063772100033203</v>
      </c>
      <c r="AP34">
        <f t="shared" si="30"/>
        <v>3.0097098388337189</v>
      </c>
      <c r="AQ34">
        <f t="shared" si="30"/>
        <v>2.9642557064070356</v>
      </c>
      <c r="AR34">
        <f t="shared" si="30"/>
        <v>2.9093329675624893</v>
      </c>
      <c r="AS34">
        <f t="shared" si="30"/>
        <v>2.8434768340854424</v>
      </c>
      <c r="AT34">
        <f t="shared" si="30"/>
        <v>2.7652339774142298</v>
      </c>
      <c r="AU34">
        <f t="shared" si="30"/>
        <v>2.6732843092548531</v>
      </c>
      <c r="AV34">
        <f t="shared" si="30"/>
        <v>2.5666033171419187</v>
      </c>
      <c r="AW34">
        <f t="shared" si="30"/>
        <v>2.4446566912734613</v>
      </c>
      <c r="AX34">
        <f t="shared" si="30"/>
        <v>2.3076055593740072</v>
      </c>
      <c r="AY34">
        <f t="shared" si="30"/>
        <v>2.1564857641312587</v>
      </c>
      <c r="AZ34">
        <f t="shared" si="30"/>
        <v>1.9933138260063887</v>
      </c>
      <c r="BA34">
        <f t="shared" si="30"/>
        <v>1.8210729473358616</v>
      </c>
      <c r="BB34">
        <f t="shared" si="30"/>
        <v>1.6435503736207184</v>
      </c>
      <c r="BC34">
        <f t="shared" si="30"/>
        <v>1.465031836896914</v>
      </c>
      <c r="BD34">
        <f t="shared" si="30"/>
        <v>1.2898995555333546</v>
      </c>
      <c r="BE34">
        <f t="shared" si="31"/>
        <v>4.5819200275316785</v>
      </c>
      <c r="BF34">
        <f t="shared" si="32"/>
        <v>3.7101460529194172</v>
      </c>
      <c r="BG34">
        <f t="shared" si="33"/>
        <v>3.5416824728264564</v>
      </c>
      <c r="BH34">
        <f t="shared" si="34"/>
        <v>3.3514611398555374</v>
      </c>
      <c r="BI34">
        <f t="shared" si="35"/>
        <v>3.1406110611900919</v>
      </c>
      <c r="BJ34">
        <f t="shared" si="36"/>
        <v>2.9116367385893978</v>
      </c>
      <c r="BK34">
        <f t="shared" si="37"/>
        <v>2.6684490653805009</v>
      </c>
      <c r="BL34">
        <f t="shared" si="38"/>
        <v>2.4161906941864748</v>
      </c>
      <c r="BM34">
        <f t="shared" si="39"/>
        <v>2.1608493330630703</v>
      </c>
      <c r="BN34">
        <f t="shared" si="40"/>
        <v>1.9087103467351616</v>
      </c>
      <c r="BO34">
        <f t="shared" si="41"/>
        <v>1.6657500232666673</v>
      </c>
      <c r="BP34">
        <f t="shared" si="42"/>
        <v>1.437090424074561</v>
      </c>
      <c r="BQ34">
        <f t="shared" si="43"/>
        <v>1.2266164474059011</v>
      </c>
      <c r="BR34">
        <f t="shared" si="44"/>
        <v>1.0368053671498028</v>
      </c>
      <c r="BS34">
        <f t="shared" si="45"/>
        <v>0.86876127650614909</v>
      </c>
      <c r="BT34">
        <f t="shared" si="46"/>
        <v>0.72240348328728088</v>
      </c>
    </row>
    <row r="35" spans="2:72">
      <c r="W35">
        <f t="shared" si="48"/>
        <v>4.5819200275316785</v>
      </c>
      <c r="X35">
        <f t="shared" si="58"/>
        <v>4.5819200275316785</v>
      </c>
      <c r="Y35">
        <f>AO34</f>
        <v>3.2063772100033203</v>
      </c>
      <c r="AA35">
        <f t="shared" si="49"/>
        <v>-1.3755428175283582</v>
      </c>
      <c r="AB35">
        <f t="shared" si="54"/>
        <v>-1.3755428175283582</v>
      </c>
      <c r="AC35">
        <v>1</v>
      </c>
    </row>
    <row r="36" spans="2:72">
      <c r="C36">
        <f t="shared" ref="C36:R36" si="68">IFERROR(C20,0)</f>
        <v>1</v>
      </c>
      <c r="D36">
        <f t="shared" si="68"/>
        <v>1</v>
      </c>
      <c r="E36">
        <f t="shared" si="68"/>
        <v>1</v>
      </c>
      <c r="F36">
        <f t="shared" si="68"/>
        <v>1</v>
      </c>
      <c r="G36">
        <f t="shared" si="68"/>
        <v>1</v>
      </c>
      <c r="H36">
        <f t="shared" si="68"/>
        <v>1</v>
      </c>
      <c r="I36">
        <f t="shared" si="68"/>
        <v>1</v>
      </c>
      <c r="J36">
        <f t="shared" si="68"/>
        <v>1</v>
      </c>
      <c r="K36">
        <f t="shared" si="68"/>
        <v>1</v>
      </c>
      <c r="L36">
        <f t="shared" si="68"/>
        <v>1</v>
      </c>
      <c r="M36">
        <f t="shared" si="68"/>
        <v>1</v>
      </c>
      <c r="N36">
        <f t="shared" si="68"/>
        <v>1</v>
      </c>
      <c r="O36">
        <f t="shared" si="68"/>
        <v>1</v>
      </c>
      <c r="P36">
        <f t="shared" si="68"/>
        <v>1</v>
      </c>
      <c r="Q36">
        <f t="shared" si="68"/>
        <v>1</v>
      </c>
      <c r="R36">
        <f t="shared" si="68"/>
        <v>1</v>
      </c>
      <c r="W36">
        <f t="shared" ref="W36:W50" si="69">D4*D20</f>
        <v>13.229483335473507</v>
      </c>
      <c r="X36">
        <f t="shared" si="58"/>
        <v>13.229483335473507</v>
      </c>
      <c r="Y36">
        <f>AP20</f>
        <v>14.148049193030497</v>
      </c>
      <c r="AA36">
        <f t="shared" ref="AA36:AA50" si="70">Y4-D4</f>
        <v>0.91856585755698994</v>
      </c>
      <c r="AB36">
        <f t="shared" si="54"/>
        <v>0.91856585755698994</v>
      </c>
      <c r="AC36">
        <v>1</v>
      </c>
      <c r="AN36">
        <f t="shared" ref="AN36:AN50" si="71">1/AN20</f>
        <v>1</v>
      </c>
      <c r="AO36">
        <f t="shared" ref="AO36:BT44" si="72">1/AO20</f>
        <v>6.6345802838863613E-2</v>
      </c>
      <c r="AP36">
        <f t="shared" si="72"/>
        <v>7.068112263085799E-2</v>
      </c>
      <c r="AQ36">
        <f t="shared" si="72"/>
        <v>7.1764952578856581E-2</v>
      </c>
      <c r="AR36">
        <f t="shared" si="72"/>
        <v>7.3119740013854795E-2</v>
      </c>
      <c r="AS36">
        <f t="shared" si="72"/>
        <v>7.4813224307602608E-2</v>
      </c>
      <c r="AT36">
        <f t="shared" si="72"/>
        <v>7.6930079674787377E-2</v>
      </c>
      <c r="AU36">
        <f t="shared" si="72"/>
        <v>7.9576148883768308E-2</v>
      </c>
      <c r="AV36">
        <f t="shared" si="72"/>
        <v>8.2883735394994468E-2</v>
      </c>
      <c r="AW36">
        <f t="shared" si="72"/>
        <v>8.7018218534027192E-2</v>
      </c>
      <c r="AX36">
        <f t="shared" si="72"/>
        <v>9.2186322457818076E-2</v>
      </c>
      <c r="AY36">
        <f t="shared" si="72"/>
        <v>9.8646452362556702E-2</v>
      </c>
      <c r="AZ36">
        <f t="shared" si="72"/>
        <v>0.10672161474347996</v>
      </c>
      <c r="BA36">
        <f t="shared" si="72"/>
        <v>0.11681556771963406</v>
      </c>
      <c r="BB36">
        <f t="shared" si="72"/>
        <v>0.12943300893982665</v>
      </c>
      <c r="BC36">
        <f t="shared" si="72"/>
        <v>0.14520481046506739</v>
      </c>
      <c r="BD36">
        <f t="shared" si="72"/>
        <v>0.16491956237161837</v>
      </c>
      <c r="BE36">
        <f t="shared" si="72"/>
        <v>7.3333333333333361E-2</v>
      </c>
      <c r="BF36">
        <f t="shared" si="72"/>
        <v>7.5588741800566184E-2</v>
      </c>
      <c r="BG36">
        <f t="shared" si="72"/>
        <v>7.6152593917374389E-2</v>
      </c>
      <c r="BH36">
        <f t="shared" si="72"/>
        <v>7.6857409063384632E-2</v>
      </c>
      <c r="BI36">
        <f t="shared" si="72"/>
        <v>7.7738427995897461E-2</v>
      </c>
      <c r="BJ36">
        <f t="shared" si="72"/>
        <v>7.8839701661538489E-2</v>
      </c>
      <c r="BK36">
        <f t="shared" si="72"/>
        <v>8.0216293743589781E-2</v>
      </c>
      <c r="BL36">
        <f t="shared" si="72"/>
        <v>8.1937033846153876E-2</v>
      </c>
      <c r="BM36">
        <f t="shared" si="72"/>
        <v>8.4087958974359001E-2</v>
      </c>
      <c r="BN36">
        <f t="shared" si="72"/>
        <v>8.677661538461541E-2</v>
      </c>
      <c r="BO36">
        <f t="shared" si="72"/>
        <v>9.0137435897435933E-2</v>
      </c>
      <c r="BP36">
        <f t="shared" si="72"/>
        <v>9.4338461538461552E-2</v>
      </c>
      <c r="BQ36">
        <f t="shared" si="72"/>
        <v>9.958974358974361E-2</v>
      </c>
      <c r="BR36">
        <f t="shared" si="72"/>
        <v>0.10615384615384618</v>
      </c>
      <c r="BS36">
        <f t="shared" si="72"/>
        <v>0.11435897435897438</v>
      </c>
      <c r="BT36">
        <f t="shared" si="72"/>
        <v>0.12461538461538464</v>
      </c>
    </row>
    <row r="37" spans="2:72">
      <c r="C37">
        <f t="shared" ref="C37:R37" si="73">IFERROR(C21,0)</f>
        <v>1</v>
      </c>
      <c r="D37">
        <f t="shared" si="73"/>
        <v>1</v>
      </c>
      <c r="E37">
        <f t="shared" si="73"/>
        <v>1</v>
      </c>
      <c r="F37">
        <f t="shared" si="73"/>
        <v>1</v>
      </c>
      <c r="G37">
        <f t="shared" si="73"/>
        <v>1</v>
      </c>
      <c r="H37">
        <f t="shared" si="73"/>
        <v>1</v>
      </c>
      <c r="I37">
        <f t="shared" si="73"/>
        <v>1</v>
      </c>
      <c r="J37">
        <f t="shared" si="73"/>
        <v>1</v>
      </c>
      <c r="K37">
        <f t="shared" si="73"/>
        <v>1</v>
      </c>
      <c r="L37">
        <f t="shared" si="73"/>
        <v>1</v>
      </c>
      <c r="M37">
        <f t="shared" si="73"/>
        <v>1</v>
      </c>
      <c r="N37">
        <f t="shared" si="73"/>
        <v>1</v>
      </c>
      <c r="O37">
        <f t="shared" si="73"/>
        <v>1</v>
      </c>
      <c r="P37">
        <f t="shared" si="73"/>
        <v>1</v>
      </c>
      <c r="Q37">
        <f t="shared" si="73"/>
        <v>1</v>
      </c>
      <c r="R37">
        <f t="shared" si="73"/>
        <v>1</v>
      </c>
      <c r="W37">
        <f t="shared" si="69"/>
        <v>12.850289150718007</v>
      </c>
      <c r="X37">
        <f t="shared" si="58"/>
        <v>12.850289150718007</v>
      </c>
      <c r="Y37">
        <f t="shared" ref="Y37:Y49" si="74">AP21</f>
        <v>13.570454402423383</v>
      </c>
      <c r="AA37">
        <f t="shared" si="70"/>
        <v>0.72016525170537626</v>
      </c>
      <c r="AB37">
        <f t="shared" si="54"/>
        <v>0.72016525170537626</v>
      </c>
      <c r="AC37">
        <v>1</v>
      </c>
      <c r="AN37">
        <f t="shared" si="71"/>
        <v>1.25</v>
      </c>
      <c r="AO37">
        <f t="shared" ref="AO37:BC37" si="75">1/AO21</f>
        <v>6.9169657439600574E-2</v>
      </c>
      <c r="AP37">
        <f t="shared" si="75"/>
        <v>7.3689500023036966E-2</v>
      </c>
      <c r="AQ37">
        <f t="shared" si="75"/>
        <v>7.4819460668896068E-2</v>
      </c>
      <c r="AR37">
        <f t="shared" si="75"/>
        <v>7.6231911476219938E-2</v>
      </c>
      <c r="AS37">
        <f t="shared" si="75"/>
        <v>7.7997474985374765E-2</v>
      </c>
      <c r="AT37">
        <f t="shared" si="75"/>
        <v>8.0204429371818348E-2</v>
      </c>
      <c r="AU37">
        <f t="shared" si="75"/>
        <v>8.2963122354872756E-2</v>
      </c>
      <c r="AV37">
        <f t="shared" si="75"/>
        <v>8.6411488583690826E-2</v>
      </c>
      <c r="AW37">
        <f t="shared" si="75"/>
        <v>9.0721946369713383E-2</v>
      </c>
      <c r="AX37">
        <f t="shared" si="75"/>
        <v>9.6110018602241581E-2</v>
      </c>
      <c r="AY37">
        <f t="shared" si="75"/>
        <v>0.10284510889290184</v>
      </c>
      <c r="AZ37">
        <f t="shared" si="75"/>
        <v>0.11126397175622714</v>
      </c>
      <c r="BA37">
        <f t="shared" si="75"/>
        <v>0.12178755033538378</v>
      </c>
      <c r="BB37">
        <f t="shared" si="75"/>
        <v>0.13494202355932958</v>
      </c>
      <c r="BC37">
        <f t="shared" si="75"/>
        <v>0.15138511508926181</v>
      </c>
      <c r="BD37">
        <f t="shared" si="72"/>
        <v>0.17193897950167711</v>
      </c>
      <c r="BE37">
        <f t="shared" si="72"/>
        <v>7.5000000000000011E-2</v>
      </c>
      <c r="BF37">
        <f t="shared" si="72"/>
        <v>7.7819260584041039E-2</v>
      </c>
      <c r="BG37">
        <f t="shared" si="72"/>
        <v>7.8524075730051296E-2</v>
      </c>
      <c r="BH37">
        <f t="shared" si="72"/>
        <v>7.9405094662564124E-2</v>
      </c>
      <c r="BI37">
        <f t="shared" si="72"/>
        <v>8.0506368328205152E-2</v>
      </c>
      <c r="BJ37">
        <f t="shared" si="72"/>
        <v>8.1882960410256431E-2</v>
      </c>
      <c r="BK37">
        <f t="shared" si="72"/>
        <v>8.3603700512820539E-2</v>
      </c>
      <c r="BL37">
        <f t="shared" si="72"/>
        <v>8.5754625641025664E-2</v>
      </c>
      <c r="BM37">
        <f t="shared" si="72"/>
        <v>8.8443282051282074E-2</v>
      </c>
      <c r="BN37">
        <f t="shared" si="72"/>
        <v>9.1804102564102597E-2</v>
      </c>
      <c r="BO37">
        <f t="shared" si="72"/>
        <v>9.6005128205128243E-2</v>
      </c>
      <c r="BP37">
        <f t="shared" si="72"/>
        <v>0.10125641025641027</v>
      </c>
      <c r="BQ37">
        <f t="shared" si="72"/>
        <v>0.10782051282051283</v>
      </c>
      <c r="BR37">
        <f t="shared" si="72"/>
        <v>0.11602564102564104</v>
      </c>
      <c r="BS37">
        <f t="shared" si="72"/>
        <v>0.12628205128205131</v>
      </c>
      <c r="BT37">
        <f t="shared" si="72"/>
        <v>0.13910256410256411</v>
      </c>
    </row>
    <row r="38" spans="2:72">
      <c r="C38">
        <f t="shared" ref="C38:R38" si="76">IFERROR(C22,0)</f>
        <v>1</v>
      </c>
      <c r="D38">
        <f t="shared" si="76"/>
        <v>1</v>
      </c>
      <c r="E38">
        <f t="shared" si="76"/>
        <v>1</v>
      </c>
      <c r="F38">
        <f t="shared" si="76"/>
        <v>1</v>
      </c>
      <c r="G38">
        <f t="shared" si="76"/>
        <v>1</v>
      </c>
      <c r="H38">
        <f t="shared" si="76"/>
        <v>1</v>
      </c>
      <c r="I38">
        <f t="shared" si="76"/>
        <v>1</v>
      </c>
      <c r="J38">
        <f t="shared" si="76"/>
        <v>1</v>
      </c>
      <c r="K38">
        <f t="shared" si="76"/>
        <v>1</v>
      </c>
      <c r="L38">
        <f t="shared" si="76"/>
        <v>1</v>
      </c>
      <c r="M38">
        <f t="shared" si="76"/>
        <v>1</v>
      </c>
      <c r="N38">
        <f t="shared" si="76"/>
        <v>1</v>
      </c>
      <c r="O38">
        <f t="shared" si="76"/>
        <v>1</v>
      </c>
      <c r="P38">
        <f t="shared" si="76"/>
        <v>1</v>
      </c>
      <c r="Q38">
        <f t="shared" si="76"/>
        <v>1</v>
      </c>
      <c r="R38">
        <f t="shared" si="76"/>
        <v>1</v>
      </c>
      <c r="W38">
        <f t="shared" si="69"/>
        <v>12.405807501065595</v>
      </c>
      <c r="X38">
        <f t="shared" si="58"/>
        <v>12.405807501065595</v>
      </c>
      <c r="Y38">
        <f t="shared" si="74"/>
        <v>12.911560549778818</v>
      </c>
      <c r="AA38">
        <f t="shared" si="70"/>
        <v>0.50575304871322224</v>
      </c>
      <c r="AB38">
        <f t="shared" si="54"/>
        <v>0.50575304871322224</v>
      </c>
      <c r="AC38">
        <v>1</v>
      </c>
      <c r="AN38">
        <f t="shared" si="71"/>
        <v>1.5624999999999998</v>
      </c>
      <c r="AO38">
        <f t="shared" si="72"/>
        <v>7.2699475690521764E-2</v>
      </c>
      <c r="AP38">
        <f t="shared" si="72"/>
        <v>7.7449971763260683E-2</v>
      </c>
      <c r="AQ38">
        <f t="shared" si="72"/>
        <v>7.8637595781445427E-2</v>
      </c>
      <c r="AR38">
        <f t="shared" si="72"/>
        <v>8.0122125804176325E-2</v>
      </c>
      <c r="AS38">
        <f t="shared" si="72"/>
        <v>8.1977788332589951E-2</v>
      </c>
      <c r="AT38">
        <f t="shared" si="72"/>
        <v>8.4297366493107026E-2</v>
      </c>
      <c r="AU38">
        <f t="shared" si="72"/>
        <v>8.7196839193753331E-2</v>
      </c>
      <c r="AV38">
        <f t="shared" si="72"/>
        <v>9.0821180069561233E-2</v>
      </c>
      <c r="AW38">
        <f t="shared" si="72"/>
        <v>9.535160616432109E-2</v>
      </c>
      <c r="AX38">
        <f t="shared" si="72"/>
        <v>0.10101463878277092</v>
      </c>
      <c r="AY38">
        <f t="shared" si="72"/>
        <v>0.10809342955583322</v>
      </c>
      <c r="AZ38">
        <f t="shared" si="72"/>
        <v>0.1169419180221611</v>
      </c>
      <c r="BA38">
        <f t="shared" si="72"/>
        <v>0.12800252860507089</v>
      </c>
      <c r="BB38">
        <f t="shared" si="72"/>
        <v>0.14182829183370818</v>
      </c>
      <c r="BC38">
        <f t="shared" si="72"/>
        <v>0.15911049586950476</v>
      </c>
      <c r="BD38">
        <f t="shared" si="72"/>
        <v>0.18071325091425056</v>
      </c>
      <c r="BE38">
        <f t="shared" si="72"/>
        <v>7.7083333333333351E-2</v>
      </c>
      <c r="BF38">
        <f t="shared" si="72"/>
        <v>8.0607409063384636E-2</v>
      </c>
      <c r="BG38">
        <f t="shared" si="72"/>
        <v>8.148842799589745E-2</v>
      </c>
      <c r="BH38">
        <f t="shared" si="72"/>
        <v>8.2589701661538464E-2</v>
      </c>
      <c r="BI38">
        <f t="shared" si="72"/>
        <v>8.396629374358977E-2</v>
      </c>
      <c r="BJ38">
        <f t="shared" si="72"/>
        <v>8.5687033846153865E-2</v>
      </c>
      <c r="BK38">
        <f t="shared" si="72"/>
        <v>8.7837958974359004E-2</v>
      </c>
      <c r="BL38">
        <f t="shared" si="72"/>
        <v>9.0526615384615414E-2</v>
      </c>
      <c r="BM38">
        <f t="shared" si="72"/>
        <v>9.3887435897435922E-2</v>
      </c>
      <c r="BN38">
        <f t="shared" si="72"/>
        <v>9.8088461538461555E-2</v>
      </c>
      <c r="BO38">
        <f t="shared" si="72"/>
        <v>0.10333974358974363</v>
      </c>
      <c r="BP38">
        <f t="shared" si="72"/>
        <v>0.10990384615384617</v>
      </c>
      <c r="BQ38">
        <f t="shared" si="72"/>
        <v>0.11810897435897437</v>
      </c>
      <c r="BR38">
        <f t="shared" si="72"/>
        <v>0.12836538461538463</v>
      </c>
      <c r="BS38">
        <f t="shared" si="72"/>
        <v>0.14118589743589746</v>
      </c>
      <c r="BT38">
        <f t="shared" si="72"/>
        <v>0.15721153846153849</v>
      </c>
    </row>
    <row r="39" spans="2:72">
      <c r="C39">
        <f t="shared" ref="C39:R39" si="77">IFERROR(C23,0)</f>
        <v>1</v>
      </c>
      <c r="D39">
        <f t="shared" si="77"/>
        <v>1</v>
      </c>
      <c r="E39">
        <f t="shared" si="77"/>
        <v>1</v>
      </c>
      <c r="F39">
        <f t="shared" si="77"/>
        <v>1</v>
      </c>
      <c r="G39">
        <f t="shared" si="77"/>
        <v>1</v>
      </c>
      <c r="H39">
        <f t="shared" si="77"/>
        <v>1</v>
      </c>
      <c r="I39">
        <f t="shared" si="77"/>
        <v>1</v>
      </c>
      <c r="J39">
        <f t="shared" si="77"/>
        <v>1</v>
      </c>
      <c r="K39">
        <f t="shared" si="77"/>
        <v>1</v>
      </c>
      <c r="L39">
        <f t="shared" si="77"/>
        <v>1</v>
      </c>
      <c r="M39">
        <f t="shared" si="77"/>
        <v>1</v>
      </c>
      <c r="N39">
        <f t="shared" si="77"/>
        <v>1</v>
      </c>
      <c r="O39">
        <f t="shared" si="77"/>
        <v>1</v>
      </c>
      <c r="P39">
        <f t="shared" si="77"/>
        <v>1</v>
      </c>
      <c r="Q39">
        <f t="shared" si="77"/>
        <v>1</v>
      </c>
      <c r="R39">
        <f t="shared" si="77"/>
        <v>1</v>
      </c>
      <c r="W39">
        <f t="shared" si="69"/>
        <v>11.891653528026701</v>
      </c>
      <c r="X39">
        <f t="shared" si="58"/>
        <v>11.891653528026701</v>
      </c>
      <c r="Y39">
        <f t="shared" si="74"/>
        <v>12.172771341899281</v>
      </c>
      <c r="AA39">
        <f t="shared" si="70"/>
        <v>0.28111781387258006</v>
      </c>
      <c r="AB39">
        <f t="shared" si="54"/>
        <v>0.28111781387258006</v>
      </c>
      <c r="AC39">
        <v>1</v>
      </c>
      <c r="AN39">
        <f t="shared" si="71"/>
        <v>1.9531249999999996</v>
      </c>
      <c r="AO39">
        <f t="shared" si="72"/>
        <v>7.7111748504173253E-2</v>
      </c>
      <c r="AP39">
        <f t="shared" si="72"/>
        <v>8.215056143854034E-2</v>
      </c>
      <c r="AQ39">
        <f t="shared" si="72"/>
        <v>8.3410264672132126E-2</v>
      </c>
      <c r="AR39">
        <f t="shared" si="72"/>
        <v>8.4984893714121809E-2</v>
      </c>
      <c r="AS39">
        <f t="shared" si="72"/>
        <v>8.6953180016608955E-2</v>
      </c>
      <c r="AT39">
        <f t="shared" si="72"/>
        <v>8.9413537894717898E-2</v>
      </c>
      <c r="AU39">
        <f t="shared" si="72"/>
        <v>9.2488985242354049E-2</v>
      </c>
      <c r="AV39">
        <f t="shared" si="72"/>
        <v>9.6333294426899266E-2</v>
      </c>
      <c r="AW39">
        <f t="shared" si="72"/>
        <v>0.10113868090758076</v>
      </c>
      <c r="AX39">
        <f t="shared" si="72"/>
        <v>0.10714541400843262</v>
      </c>
      <c r="AY39">
        <f t="shared" si="72"/>
        <v>0.11465383038449747</v>
      </c>
      <c r="AZ39">
        <f t="shared" si="72"/>
        <v>0.12403935085457851</v>
      </c>
      <c r="BA39">
        <f t="shared" si="72"/>
        <v>0.13577125144217983</v>
      </c>
      <c r="BB39">
        <f t="shared" si="72"/>
        <v>0.15043612717668148</v>
      </c>
      <c r="BC39">
        <f t="shared" si="72"/>
        <v>0.16876722184480852</v>
      </c>
      <c r="BD39">
        <f t="shared" si="72"/>
        <v>0.19168109017996734</v>
      </c>
      <c r="BE39">
        <f t="shared" si="72"/>
        <v>7.9687500000000008E-2</v>
      </c>
      <c r="BF39">
        <f t="shared" si="72"/>
        <v>8.4092594662564121E-2</v>
      </c>
      <c r="BG39">
        <f t="shared" si="72"/>
        <v>8.519386832820515E-2</v>
      </c>
      <c r="BH39">
        <f t="shared" si="72"/>
        <v>8.6570460410256442E-2</v>
      </c>
      <c r="BI39">
        <f t="shared" si="72"/>
        <v>8.8291200512820536E-2</v>
      </c>
      <c r="BJ39">
        <f t="shared" si="72"/>
        <v>9.0442125641025661E-2</v>
      </c>
      <c r="BK39">
        <f t="shared" si="72"/>
        <v>9.3130782051282085E-2</v>
      </c>
      <c r="BL39">
        <f t="shared" si="72"/>
        <v>9.6491602564102594E-2</v>
      </c>
      <c r="BM39">
        <f t="shared" si="72"/>
        <v>0.10069262820512823</v>
      </c>
      <c r="BN39">
        <f t="shared" si="72"/>
        <v>0.1059439102564103</v>
      </c>
      <c r="BO39">
        <f t="shared" si="72"/>
        <v>0.11250801282051284</v>
      </c>
      <c r="BP39">
        <f t="shared" si="72"/>
        <v>0.12071314102564107</v>
      </c>
      <c r="BQ39">
        <f t="shared" si="72"/>
        <v>0.13096955128205132</v>
      </c>
      <c r="BR39">
        <f t="shared" si="72"/>
        <v>0.14379006410256412</v>
      </c>
      <c r="BS39">
        <f t="shared" si="72"/>
        <v>0.15981570512820514</v>
      </c>
      <c r="BT39">
        <f t="shared" si="72"/>
        <v>0.17984775641025641</v>
      </c>
    </row>
    <row r="40" spans="2:72">
      <c r="C40">
        <f t="shared" ref="C40:R40" si="78">IFERROR(C24,0)</f>
        <v>1</v>
      </c>
      <c r="D40">
        <f t="shared" si="78"/>
        <v>1</v>
      </c>
      <c r="E40">
        <f t="shared" si="78"/>
        <v>1</v>
      </c>
      <c r="F40">
        <f t="shared" si="78"/>
        <v>1</v>
      </c>
      <c r="G40">
        <f t="shared" si="78"/>
        <v>1</v>
      </c>
      <c r="H40">
        <f t="shared" si="78"/>
        <v>1</v>
      </c>
      <c r="I40">
        <f t="shared" si="78"/>
        <v>1</v>
      </c>
      <c r="J40">
        <f t="shared" si="78"/>
        <v>1</v>
      </c>
      <c r="K40">
        <f t="shared" si="78"/>
        <v>1</v>
      </c>
      <c r="L40">
        <f t="shared" si="78"/>
        <v>1</v>
      </c>
      <c r="M40">
        <f t="shared" si="78"/>
        <v>1</v>
      </c>
      <c r="N40">
        <f t="shared" si="78"/>
        <v>1</v>
      </c>
      <c r="O40">
        <f t="shared" si="78"/>
        <v>1</v>
      </c>
      <c r="P40">
        <f t="shared" si="78"/>
        <v>1</v>
      </c>
      <c r="Q40">
        <f t="shared" si="78"/>
        <v>1</v>
      </c>
      <c r="R40">
        <f t="shared" si="78"/>
        <v>1</v>
      </c>
      <c r="W40">
        <f t="shared" si="69"/>
        <v>11.305940522438981</v>
      </c>
      <c r="X40">
        <f t="shared" si="58"/>
        <v>11.305940522438981</v>
      </c>
      <c r="Y40">
        <f t="shared" si="74"/>
        <v>11.360241390011449</v>
      </c>
      <c r="AA40">
        <f t="shared" si="70"/>
        <v>5.4300867572468547E-2</v>
      </c>
      <c r="AB40">
        <f t="shared" si="54"/>
        <v>5.4300867572468547E-2</v>
      </c>
      <c r="AC40">
        <v>1</v>
      </c>
      <c r="AN40">
        <f t="shared" si="71"/>
        <v>2.4414062499999991</v>
      </c>
      <c r="AO40">
        <f t="shared" si="72"/>
        <v>8.2627089521237623E-2</v>
      </c>
      <c r="AP40">
        <f t="shared" si="72"/>
        <v>8.8026298532639907E-2</v>
      </c>
      <c r="AQ40">
        <f t="shared" si="72"/>
        <v>8.9376100785490492E-2</v>
      </c>
      <c r="AR40">
        <f t="shared" si="72"/>
        <v>9.1063353601553695E-2</v>
      </c>
      <c r="AS40">
        <f t="shared" si="72"/>
        <v>9.317241962163271E-2</v>
      </c>
      <c r="AT40">
        <f t="shared" si="72"/>
        <v>9.5808752146731499E-2</v>
      </c>
      <c r="AU40">
        <f t="shared" si="72"/>
        <v>9.9104167803104951E-2</v>
      </c>
      <c r="AV40">
        <f t="shared" si="72"/>
        <v>0.1032234373735718</v>
      </c>
      <c r="AW40">
        <f t="shared" si="72"/>
        <v>0.10837252433665534</v>
      </c>
      <c r="AX40">
        <f t="shared" si="72"/>
        <v>0.11480888304050975</v>
      </c>
      <c r="AY40">
        <f t="shared" si="72"/>
        <v>0.1228543314203278</v>
      </c>
      <c r="AZ40">
        <f t="shared" si="72"/>
        <v>0.13291114189510034</v>
      </c>
      <c r="BA40">
        <f t="shared" si="72"/>
        <v>0.14548215498856598</v>
      </c>
      <c r="BB40">
        <f t="shared" si="72"/>
        <v>0.16119592135539809</v>
      </c>
      <c r="BC40">
        <f t="shared" si="72"/>
        <v>0.1808381293139382</v>
      </c>
      <c r="BD40">
        <f t="shared" si="72"/>
        <v>0.20539088926211332</v>
      </c>
      <c r="BE40">
        <f t="shared" si="72"/>
        <v>8.2942708333333365E-2</v>
      </c>
      <c r="BF40">
        <f t="shared" si="72"/>
        <v>8.8449076661538492E-2</v>
      </c>
      <c r="BG40">
        <f t="shared" si="72"/>
        <v>8.9825668743589784E-2</v>
      </c>
      <c r="BH40">
        <f t="shared" si="72"/>
        <v>9.1546408846153879E-2</v>
      </c>
      <c r="BI40">
        <f t="shared" si="72"/>
        <v>9.3697333974359004E-2</v>
      </c>
      <c r="BJ40">
        <f t="shared" si="72"/>
        <v>9.6385990384615414E-2</v>
      </c>
      <c r="BK40">
        <f t="shared" si="72"/>
        <v>9.9746810897435936E-2</v>
      </c>
      <c r="BL40">
        <f t="shared" si="72"/>
        <v>0.10394783653846158</v>
      </c>
      <c r="BM40">
        <f t="shared" si="72"/>
        <v>0.10919911858974363</v>
      </c>
      <c r="BN40">
        <f t="shared" si="72"/>
        <v>0.1157632211538462</v>
      </c>
      <c r="BO40">
        <f t="shared" si="72"/>
        <v>0.12396834935897438</v>
      </c>
      <c r="BP40">
        <f t="shared" si="72"/>
        <v>0.13422475961538463</v>
      </c>
      <c r="BQ40">
        <f t="shared" si="72"/>
        <v>0.14704527243589746</v>
      </c>
      <c r="BR40">
        <f t="shared" si="72"/>
        <v>0.16307091346153851</v>
      </c>
      <c r="BS40">
        <f t="shared" si="72"/>
        <v>0.18310296474358981</v>
      </c>
      <c r="BT40">
        <f t="shared" si="72"/>
        <v>0.20814302884615385</v>
      </c>
    </row>
    <row r="41" spans="2:72">
      <c r="C41">
        <f t="shared" ref="C41:R41" si="79">IFERROR(C25,0)</f>
        <v>1</v>
      </c>
      <c r="D41">
        <f t="shared" si="79"/>
        <v>1</v>
      </c>
      <c r="E41">
        <f t="shared" si="79"/>
        <v>1</v>
      </c>
      <c r="F41">
        <f t="shared" si="79"/>
        <v>1</v>
      </c>
      <c r="G41">
        <f t="shared" si="79"/>
        <v>1</v>
      </c>
      <c r="H41">
        <f t="shared" si="79"/>
        <v>1</v>
      </c>
      <c r="I41">
        <f t="shared" si="79"/>
        <v>1</v>
      </c>
      <c r="J41">
        <f t="shared" si="79"/>
        <v>1</v>
      </c>
      <c r="K41">
        <f t="shared" si="79"/>
        <v>1</v>
      </c>
      <c r="L41">
        <f t="shared" si="79"/>
        <v>1</v>
      </c>
      <c r="M41">
        <f t="shared" si="79"/>
        <v>1</v>
      </c>
      <c r="N41">
        <f t="shared" si="79"/>
        <v>1</v>
      </c>
      <c r="O41">
        <f t="shared" si="79"/>
        <v>1</v>
      </c>
      <c r="P41">
        <f t="shared" si="79"/>
        <v>1</v>
      </c>
      <c r="Q41">
        <f t="shared" si="79"/>
        <v>1</v>
      </c>
      <c r="R41">
        <f t="shared" si="79"/>
        <v>1</v>
      </c>
      <c r="W41">
        <f t="shared" si="69"/>
        <v>10.650230757945636</v>
      </c>
      <c r="X41">
        <f t="shared" si="58"/>
        <v>10.650230757945636</v>
      </c>
      <c r="Y41">
        <f t="shared" si="74"/>
        <v>10.485370978671655</v>
      </c>
      <c r="AA41">
        <f t="shared" si="70"/>
        <v>-0.16485977927398032</v>
      </c>
      <c r="AB41">
        <f t="shared" si="54"/>
        <v>-0.16485977927398032</v>
      </c>
      <c r="AC41">
        <v>1</v>
      </c>
      <c r="AN41">
        <f t="shared" si="71"/>
        <v>3.0517578124999987</v>
      </c>
      <c r="AO41">
        <f t="shared" si="72"/>
        <v>8.9521265792568083E-2</v>
      </c>
      <c r="AP41">
        <f t="shared" si="72"/>
        <v>9.5370969900264363E-2</v>
      </c>
      <c r="AQ41">
        <f t="shared" si="72"/>
        <v>9.683339592718844E-2</v>
      </c>
      <c r="AR41">
        <f t="shared" si="72"/>
        <v>9.8661428460843512E-2</v>
      </c>
      <c r="AS41">
        <f t="shared" si="72"/>
        <v>0.1009464691279124</v>
      </c>
      <c r="AT41">
        <f t="shared" si="72"/>
        <v>0.10380276996174849</v>
      </c>
      <c r="AU41">
        <f t="shared" si="72"/>
        <v>0.10737314600404356</v>
      </c>
      <c r="AV41">
        <f t="shared" si="72"/>
        <v>0.11183611605691245</v>
      </c>
      <c r="AW41">
        <f t="shared" si="72"/>
        <v>0.11741482862299855</v>
      </c>
      <c r="AX41">
        <f t="shared" si="72"/>
        <v>0.12438821933060616</v>
      </c>
      <c r="AY41">
        <f t="shared" si="72"/>
        <v>0.13310495771511568</v>
      </c>
      <c r="AZ41">
        <f t="shared" si="72"/>
        <v>0.14400088069575259</v>
      </c>
      <c r="BA41">
        <f t="shared" si="72"/>
        <v>0.1576207844215487</v>
      </c>
      <c r="BB41">
        <f t="shared" si="72"/>
        <v>0.17464566407879384</v>
      </c>
      <c r="BC41">
        <f t="shared" si="72"/>
        <v>0.19592676365035025</v>
      </c>
      <c r="BD41">
        <f t="shared" si="72"/>
        <v>0.22252813811479585</v>
      </c>
      <c r="BE41">
        <f t="shared" si="72"/>
        <v>8.7011718750000008E-2</v>
      </c>
      <c r="BF41">
        <f t="shared" si="72"/>
        <v>9.3894679160256414E-2</v>
      </c>
      <c r="BG41">
        <f t="shared" si="72"/>
        <v>9.5615419262820536E-2</v>
      </c>
      <c r="BH41">
        <f t="shared" si="72"/>
        <v>9.7766344391025647E-2</v>
      </c>
      <c r="BI41">
        <f t="shared" si="72"/>
        <v>0.10045500080128206</v>
      </c>
      <c r="BJ41">
        <f t="shared" si="72"/>
        <v>0.10381582131410258</v>
      </c>
      <c r="BK41">
        <f t="shared" si="72"/>
        <v>0.10801684695512823</v>
      </c>
      <c r="BL41">
        <f t="shared" si="72"/>
        <v>0.11326812900641028</v>
      </c>
      <c r="BM41">
        <f t="shared" si="72"/>
        <v>0.11983223157051281</v>
      </c>
      <c r="BN41">
        <f t="shared" si="72"/>
        <v>0.12803735977564107</v>
      </c>
      <c r="BO41">
        <f t="shared" si="72"/>
        <v>0.13829377003205129</v>
      </c>
      <c r="BP41">
        <f t="shared" si="72"/>
        <v>0.15111428285256412</v>
      </c>
      <c r="BQ41">
        <f t="shared" si="72"/>
        <v>0.16713992387820512</v>
      </c>
      <c r="BR41">
        <f t="shared" si="72"/>
        <v>0.18717197516025641</v>
      </c>
      <c r="BS41">
        <f t="shared" si="72"/>
        <v>0.21221203926282053</v>
      </c>
      <c r="BT41">
        <f t="shared" si="72"/>
        <v>0.2435121193910256</v>
      </c>
    </row>
    <row r="42" spans="2:72">
      <c r="C42">
        <f t="shared" ref="C42:R42" si="80">IFERROR(C26,0)</f>
        <v>1</v>
      </c>
      <c r="D42">
        <f t="shared" si="80"/>
        <v>1</v>
      </c>
      <c r="E42">
        <f t="shared" si="80"/>
        <v>1</v>
      </c>
      <c r="F42">
        <f t="shared" si="80"/>
        <v>1</v>
      </c>
      <c r="G42">
        <f t="shared" si="80"/>
        <v>1</v>
      </c>
      <c r="H42">
        <f t="shared" si="80"/>
        <v>1</v>
      </c>
      <c r="I42">
        <f t="shared" si="80"/>
        <v>1</v>
      </c>
      <c r="J42">
        <f t="shared" si="80"/>
        <v>1</v>
      </c>
      <c r="K42">
        <f t="shared" si="80"/>
        <v>1</v>
      </c>
      <c r="L42">
        <f t="shared" si="80"/>
        <v>1</v>
      </c>
      <c r="M42">
        <f t="shared" si="80"/>
        <v>1</v>
      </c>
      <c r="N42">
        <f t="shared" si="80"/>
        <v>1</v>
      </c>
      <c r="O42">
        <f t="shared" si="80"/>
        <v>1</v>
      </c>
      <c r="P42">
        <f t="shared" si="80"/>
        <v>1</v>
      </c>
      <c r="Q42">
        <f t="shared" si="80"/>
        <v>1</v>
      </c>
      <c r="R42">
        <f t="shared" si="80"/>
        <v>1</v>
      </c>
      <c r="W42">
        <f t="shared" si="69"/>
        <v>9.9303206989454864</v>
      </c>
      <c r="X42">
        <f t="shared" si="58"/>
        <v>9.9303206989454864</v>
      </c>
      <c r="Y42">
        <f t="shared" si="74"/>
        <v>9.5646360260476335</v>
      </c>
      <c r="AA42">
        <f t="shared" si="70"/>
        <v>-0.36568467289785289</v>
      </c>
      <c r="AB42">
        <f t="shared" si="54"/>
        <v>-0.36568467289785289</v>
      </c>
      <c r="AC42">
        <v>1</v>
      </c>
      <c r="AN42">
        <f t="shared" si="71"/>
        <v>3.8146972656249987</v>
      </c>
      <c r="AO42">
        <f t="shared" si="72"/>
        <v>9.8138986131731151E-2</v>
      </c>
      <c r="AP42">
        <f t="shared" si="72"/>
        <v>0.10455180910979496</v>
      </c>
      <c r="AQ42">
        <f t="shared" si="72"/>
        <v>0.10615501485431091</v>
      </c>
      <c r="AR42">
        <f t="shared" si="72"/>
        <v>0.10815902203495582</v>
      </c>
      <c r="AS42">
        <f t="shared" si="72"/>
        <v>0.11066403101076198</v>
      </c>
      <c r="AT42">
        <f t="shared" si="72"/>
        <v>0.11379529223051972</v>
      </c>
      <c r="AU42">
        <f t="shared" si="72"/>
        <v>0.11770936875521684</v>
      </c>
      <c r="AV42">
        <f t="shared" si="72"/>
        <v>0.1226019644110883</v>
      </c>
      <c r="AW42">
        <f t="shared" si="72"/>
        <v>0.12871770898092758</v>
      </c>
      <c r="AX42">
        <f t="shared" si="72"/>
        <v>0.13636238969322664</v>
      </c>
      <c r="AY42">
        <f t="shared" si="72"/>
        <v>0.14591824058360053</v>
      </c>
      <c r="AZ42">
        <f t="shared" si="72"/>
        <v>0.15786305419656788</v>
      </c>
      <c r="BA42">
        <f t="shared" si="72"/>
        <v>0.17279407121277707</v>
      </c>
      <c r="BB42">
        <f t="shared" si="72"/>
        <v>0.19145784248303857</v>
      </c>
      <c r="BC42">
        <f t="shared" si="72"/>
        <v>0.21478755657086535</v>
      </c>
      <c r="BD42">
        <f t="shared" si="72"/>
        <v>0.24394969918064893</v>
      </c>
      <c r="BE42">
        <f t="shared" si="72"/>
        <v>9.2097981770833365E-2</v>
      </c>
      <c r="BF42">
        <f t="shared" si="72"/>
        <v>0.10070168228365386</v>
      </c>
      <c r="BG42">
        <f t="shared" si="72"/>
        <v>0.10285260741185899</v>
      </c>
      <c r="BH42">
        <f t="shared" si="72"/>
        <v>0.10554126382211541</v>
      </c>
      <c r="BI42">
        <f t="shared" si="72"/>
        <v>0.10890208433493592</v>
      </c>
      <c r="BJ42">
        <f t="shared" si="72"/>
        <v>0.11310310997596158</v>
      </c>
      <c r="BK42">
        <f t="shared" si="72"/>
        <v>0.11835439202724361</v>
      </c>
      <c r="BL42">
        <f t="shared" si="72"/>
        <v>0.12491849459134617</v>
      </c>
      <c r="BM42">
        <f t="shared" si="72"/>
        <v>0.13312362279647438</v>
      </c>
      <c r="BN42">
        <f t="shared" si="72"/>
        <v>0.14338003305288466</v>
      </c>
      <c r="BO42">
        <f t="shared" si="72"/>
        <v>0.15620054587339746</v>
      </c>
      <c r="BP42">
        <f t="shared" si="72"/>
        <v>0.17222618689903849</v>
      </c>
      <c r="BQ42">
        <f t="shared" si="72"/>
        <v>0.19225823818108975</v>
      </c>
      <c r="BR42">
        <f t="shared" si="72"/>
        <v>0.21729830228365388</v>
      </c>
      <c r="BS42">
        <f t="shared" si="72"/>
        <v>0.24859838241185903</v>
      </c>
      <c r="BT42">
        <f t="shared" si="72"/>
        <v>0.28772348257211539</v>
      </c>
    </row>
    <row r="43" spans="2:72">
      <c r="C43">
        <f t="shared" ref="C43:R43" si="81">IFERROR(C27,0)</f>
        <v>1</v>
      </c>
      <c r="D43">
        <f t="shared" si="81"/>
        <v>1</v>
      </c>
      <c r="E43">
        <f t="shared" si="81"/>
        <v>1</v>
      </c>
      <c r="F43">
        <f t="shared" si="81"/>
        <v>1</v>
      </c>
      <c r="G43">
        <f t="shared" si="81"/>
        <v>1</v>
      </c>
      <c r="H43">
        <f t="shared" si="81"/>
        <v>1</v>
      </c>
      <c r="I43">
        <f t="shared" si="81"/>
        <v>1</v>
      </c>
      <c r="J43">
        <f t="shared" si="81"/>
        <v>1</v>
      </c>
      <c r="K43">
        <f t="shared" si="81"/>
        <v>1</v>
      </c>
      <c r="L43">
        <f t="shared" si="81"/>
        <v>1</v>
      </c>
      <c r="M43">
        <f t="shared" si="81"/>
        <v>1</v>
      </c>
      <c r="N43">
        <f t="shared" si="81"/>
        <v>1</v>
      </c>
      <c r="O43">
        <f t="shared" si="81"/>
        <v>1</v>
      </c>
      <c r="P43">
        <f t="shared" si="81"/>
        <v>1</v>
      </c>
      <c r="Q43">
        <f t="shared" si="81"/>
        <v>1</v>
      </c>
      <c r="R43">
        <f t="shared" si="81"/>
        <v>1</v>
      </c>
      <c r="W43">
        <f t="shared" si="69"/>
        <v>9.1566340626958276</v>
      </c>
      <c r="X43">
        <f t="shared" si="58"/>
        <v>9.1566340626958276</v>
      </c>
      <c r="Y43">
        <f t="shared" si="74"/>
        <v>8.618619839996045</v>
      </c>
      <c r="AA43">
        <f t="shared" si="70"/>
        <v>-0.53801422269978261</v>
      </c>
      <c r="AB43">
        <f t="shared" si="54"/>
        <v>-0.53801422269978261</v>
      </c>
      <c r="AC43">
        <v>1</v>
      </c>
      <c r="AN43">
        <f t="shared" si="71"/>
        <v>4.7683715820312473</v>
      </c>
      <c r="AO43">
        <f t="shared" si="72"/>
        <v>0.10891113655568496</v>
      </c>
      <c r="AP43">
        <f t="shared" si="72"/>
        <v>0.11602785812170814</v>
      </c>
      <c r="AQ43">
        <f t="shared" si="72"/>
        <v>0.11780703851321395</v>
      </c>
      <c r="AR43">
        <f t="shared" si="72"/>
        <v>0.12003101400259616</v>
      </c>
      <c r="AS43">
        <f t="shared" si="72"/>
        <v>0.12281098336432397</v>
      </c>
      <c r="AT43">
        <f t="shared" si="72"/>
        <v>0.12628594506648375</v>
      </c>
      <c r="AU43">
        <f t="shared" si="72"/>
        <v>0.13062964719418343</v>
      </c>
      <c r="AV43">
        <f t="shared" si="72"/>
        <v>0.13605927485380806</v>
      </c>
      <c r="AW43">
        <f t="shared" si="72"/>
        <v>0.14284630942833881</v>
      </c>
      <c r="AX43">
        <f t="shared" si="72"/>
        <v>0.15133010264650229</v>
      </c>
      <c r="AY43">
        <f t="shared" si="72"/>
        <v>0.16193484416920662</v>
      </c>
      <c r="AZ43">
        <f t="shared" si="72"/>
        <v>0.17519077107258701</v>
      </c>
      <c r="BA43">
        <f t="shared" si="72"/>
        <v>0.19176067970181251</v>
      </c>
      <c r="BB43">
        <f t="shared" si="72"/>
        <v>0.21247306548834441</v>
      </c>
      <c r="BC43">
        <f t="shared" si="72"/>
        <v>0.23836354772150922</v>
      </c>
      <c r="BD43">
        <f t="shared" si="72"/>
        <v>0.27072665051296529</v>
      </c>
      <c r="BE43">
        <f t="shared" si="72"/>
        <v>9.8455810546874994E-2</v>
      </c>
      <c r="BF43">
        <f t="shared" si="72"/>
        <v>0.10921043618790063</v>
      </c>
      <c r="BG43">
        <f t="shared" si="72"/>
        <v>0.11189909259815704</v>
      </c>
      <c r="BH43">
        <f t="shared" si="72"/>
        <v>0.11525991311097758</v>
      </c>
      <c r="BI43">
        <f t="shared" si="72"/>
        <v>0.11946093875200321</v>
      </c>
      <c r="BJ43">
        <f t="shared" si="72"/>
        <v>0.12471222080328526</v>
      </c>
      <c r="BK43">
        <f t="shared" si="72"/>
        <v>0.13127632336738784</v>
      </c>
      <c r="BL43">
        <f t="shared" si="72"/>
        <v>0.13948145157251604</v>
      </c>
      <c r="BM43">
        <f t="shared" si="72"/>
        <v>0.14973786182892629</v>
      </c>
      <c r="BN43">
        <f t="shared" si="72"/>
        <v>0.16255837464943912</v>
      </c>
      <c r="BO43">
        <f t="shared" si="72"/>
        <v>0.17858401567508014</v>
      </c>
      <c r="BP43">
        <f t="shared" si="72"/>
        <v>0.19861606695713144</v>
      </c>
      <c r="BQ43">
        <f t="shared" si="72"/>
        <v>0.22365613105969551</v>
      </c>
      <c r="BR43">
        <f t="shared" si="72"/>
        <v>0.25495621118790063</v>
      </c>
      <c r="BS43">
        <f t="shared" si="72"/>
        <v>0.29408131134815702</v>
      </c>
      <c r="BT43">
        <f t="shared" si="72"/>
        <v>0.3429876865484775</v>
      </c>
    </row>
    <row r="44" spans="2:72">
      <c r="C44">
        <f t="shared" ref="C44:R44" si="82">IFERROR(C28,0)</f>
        <v>1</v>
      </c>
      <c r="D44">
        <f t="shared" si="82"/>
        <v>1</v>
      </c>
      <c r="E44">
        <f t="shared" si="82"/>
        <v>1</v>
      </c>
      <c r="F44">
        <f t="shared" si="82"/>
        <v>1</v>
      </c>
      <c r="G44">
        <f t="shared" si="82"/>
        <v>1</v>
      </c>
      <c r="H44">
        <f t="shared" si="82"/>
        <v>1</v>
      </c>
      <c r="I44">
        <f t="shared" si="82"/>
        <v>1</v>
      </c>
      <c r="J44">
        <f t="shared" si="82"/>
        <v>1</v>
      </c>
      <c r="K44">
        <f t="shared" si="82"/>
        <v>1</v>
      </c>
      <c r="L44">
        <f t="shared" si="82"/>
        <v>1</v>
      </c>
      <c r="M44">
        <f t="shared" si="82"/>
        <v>1</v>
      </c>
      <c r="N44">
        <f t="shared" si="82"/>
        <v>1</v>
      </c>
      <c r="O44">
        <f t="shared" si="82"/>
        <v>1</v>
      </c>
      <c r="P44">
        <f t="shared" si="82"/>
        <v>1</v>
      </c>
      <c r="Q44">
        <f t="shared" si="82"/>
        <v>1</v>
      </c>
      <c r="R44">
        <f t="shared" si="82"/>
        <v>1</v>
      </c>
      <c r="W44">
        <f t="shared" si="69"/>
        <v>8.344015162968498</v>
      </c>
      <c r="X44">
        <f t="shared" si="58"/>
        <v>8.344015162968498</v>
      </c>
      <c r="Y44">
        <f t="shared" si="74"/>
        <v>7.6703045747918148</v>
      </c>
      <c r="AA44">
        <f t="shared" si="70"/>
        <v>-0.67371058817668317</v>
      </c>
      <c r="AB44">
        <f t="shared" si="54"/>
        <v>-0.67371058817668317</v>
      </c>
      <c r="AC44">
        <v>1</v>
      </c>
      <c r="AN44">
        <f t="shared" si="71"/>
        <v>5.9604644775390598</v>
      </c>
      <c r="AO44">
        <f t="shared" si="72"/>
        <v>0.12237632458562726</v>
      </c>
      <c r="AP44">
        <f t="shared" si="72"/>
        <v>0.13037291938659967</v>
      </c>
      <c r="AQ44">
        <f t="shared" si="72"/>
        <v>0.13237206808684279</v>
      </c>
      <c r="AR44">
        <f t="shared" si="72"/>
        <v>0.13487100396214666</v>
      </c>
      <c r="AS44">
        <f t="shared" si="72"/>
        <v>0.13799467380627647</v>
      </c>
      <c r="AT44">
        <f t="shared" si="72"/>
        <v>0.14189926111143883</v>
      </c>
      <c r="AU44">
        <f t="shared" si="72"/>
        <v>0.1467799952428917</v>
      </c>
      <c r="AV44">
        <f t="shared" si="72"/>
        <v>0.15288091290720779</v>
      </c>
      <c r="AW44">
        <f t="shared" si="72"/>
        <v>0.1605070599876029</v>
      </c>
      <c r="AX44">
        <f t="shared" si="72"/>
        <v>0.17003974383809684</v>
      </c>
      <c r="AY44">
        <f t="shared" si="72"/>
        <v>0.18195559865121425</v>
      </c>
      <c r="AZ44">
        <f t="shared" si="72"/>
        <v>0.19685041716761092</v>
      </c>
      <c r="BA44">
        <f t="shared" si="72"/>
        <v>0.21546894031310682</v>
      </c>
      <c r="BB44">
        <f t="shared" si="72"/>
        <v>0.23874209424497675</v>
      </c>
      <c r="BC44">
        <f t="shared" ref="AO44:BT50" si="83">1/BC28</f>
        <v>0.26783353665981408</v>
      </c>
      <c r="BD44">
        <f t="shared" si="83"/>
        <v>0.30419783967836078</v>
      </c>
      <c r="BE44">
        <f t="shared" si="83"/>
        <v>0.10640309651692709</v>
      </c>
      <c r="BF44">
        <f t="shared" si="83"/>
        <v>0.11984637856820915</v>
      </c>
      <c r="BG44">
        <f t="shared" si="83"/>
        <v>0.12320719908102964</v>
      </c>
      <c r="BH44">
        <f t="shared" si="83"/>
        <v>0.12740822472205532</v>
      </c>
      <c r="BI44">
        <f t="shared" si="83"/>
        <v>0.13265950677333735</v>
      </c>
      <c r="BJ44">
        <f t="shared" si="83"/>
        <v>0.13922360933743991</v>
      </c>
      <c r="BK44">
        <f t="shared" si="83"/>
        <v>0.14742873754256813</v>
      </c>
      <c r="BL44">
        <f t="shared" si="83"/>
        <v>0.15768514779897835</v>
      </c>
      <c r="BM44">
        <f t="shared" si="83"/>
        <v>0.17050566061949121</v>
      </c>
      <c r="BN44">
        <f t="shared" si="83"/>
        <v>0.18653130164513224</v>
      </c>
      <c r="BO44">
        <f t="shared" si="83"/>
        <v>0.20656335292718353</v>
      </c>
      <c r="BP44">
        <f t="shared" si="83"/>
        <v>0.23160341702974763</v>
      </c>
      <c r="BQ44">
        <f t="shared" si="83"/>
        <v>0.26290349715795269</v>
      </c>
      <c r="BR44">
        <f t="shared" si="83"/>
        <v>0.30202859731820914</v>
      </c>
      <c r="BS44">
        <f t="shared" si="83"/>
        <v>0.35093497251852962</v>
      </c>
      <c r="BT44">
        <f t="shared" si="83"/>
        <v>0.41206794151893023</v>
      </c>
    </row>
    <row r="45" spans="2:72">
      <c r="C45">
        <f t="shared" ref="C45:R45" si="84">IFERROR(C29,0)</f>
        <v>1</v>
      </c>
      <c r="D45">
        <f t="shared" si="84"/>
        <v>1</v>
      </c>
      <c r="E45">
        <f t="shared" si="84"/>
        <v>1</v>
      </c>
      <c r="F45">
        <f t="shared" si="84"/>
        <v>1</v>
      </c>
      <c r="G45">
        <f t="shared" si="84"/>
        <v>1</v>
      </c>
      <c r="H45">
        <f t="shared" si="84"/>
        <v>1</v>
      </c>
      <c r="I45">
        <f t="shared" si="84"/>
        <v>1</v>
      </c>
      <c r="J45">
        <f t="shared" si="84"/>
        <v>1</v>
      </c>
      <c r="K45">
        <f t="shared" si="84"/>
        <v>1</v>
      </c>
      <c r="L45">
        <f t="shared" si="84"/>
        <v>1</v>
      </c>
      <c r="M45">
        <f t="shared" si="84"/>
        <v>1</v>
      </c>
      <c r="N45">
        <f t="shared" si="84"/>
        <v>1</v>
      </c>
      <c r="O45">
        <f t="shared" si="84"/>
        <v>1</v>
      </c>
      <c r="P45">
        <f t="shared" si="84"/>
        <v>1</v>
      </c>
      <c r="Q45">
        <f t="shared" si="84"/>
        <v>1</v>
      </c>
      <c r="R45">
        <f t="shared" si="84"/>
        <v>1</v>
      </c>
      <c r="W45">
        <f t="shared" si="69"/>
        <v>7.5108170856996024</v>
      </c>
      <c r="X45">
        <f t="shared" si="58"/>
        <v>7.5108170856996024</v>
      </c>
      <c r="Y45">
        <f t="shared" si="74"/>
        <v>6.742895279058299</v>
      </c>
      <c r="AA45">
        <f t="shared" si="70"/>
        <v>-0.76792180664130338</v>
      </c>
      <c r="AB45">
        <f t="shared" si="54"/>
        <v>-0.76792180664130338</v>
      </c>
      <c r="AC45">
        <v>1</v>
      </c>
      <c r="AN45">
        <f t="shared" si="71"/>
        <v>7.4505805969238246</v>
      </c>
      <c r="AO45">
        <f t="shared" si="83"/>
        <v>0.13920780962305515</v>
      </c>
      <c r="AP45">
        <f t="shared" si="83"/>
        <v>0.14830424596771408</v>
      </c>
      <c r="AQ45">
        <f t="shared" si="83"/>
        <v>0.15057835505387882</v>
      </c>
      <c r="AR45">
        <f t="shared" si="83"/>
        <v>0.15342099141158475</v>
      </c>
      <c r="AS45">
        <f t="shared" si="83"/>
        <v>0.15697428685871712</v>
      </c>
      <c r="AT45">
        <f t="shared" si="83"/>
        <v>0.16141590616763266</v>
      </c>
      <c r="AU45">
        <f t="shared" si="83"/>
        <v>0.16696793030377702</v>
      </c>
      <c r="AV45">
        <f t="shared" si="83"/>
        <v>0.17390796047395748</v>
      </c>
      <c r="AW45">
        <f t="shared" si="83"/>
        <v>0.18258299818668303</v>
      </c>
      <c r="AX45">
        <f t="shared" si="83"/>
        <v>0.19342679532759002</v>
      </c>
      <c r="AY45">
        <f t="shared" si="83"/>
        <v>0.20698154175372371</v>
      </c>
      <c r="AZ45">
        <f t="shared" si="83"/>
        <v>0.2239249747863909</v>
      </c>
      <c r="BA45">
        <f t="shared" si="83"/>
        <v>0.24510426607722482</v>
      </c>
      <c r="BB45">
        <f t="shared" si="83"/>
        <v>0.27157838019076719</v>
      </c>
      <c r="BC45">
        <f t="shared" si="83"/>
        <v>0.3046710228326952</v>
      </c>
      <c r="BD45">
        <f t="shared" si="83"/>
        <v>0.34603682613510522</v>
      </c>
      <c r="BE45">
        <f t="shared" si="83"/>
        <v>0.11633720397949221</v>
      </c>
      <c r="BF45">
        <f t="shared" si="83"/>
        <v>0.1331413065435948</v>
      </c>
      <c r="BG45">
        <f t="shared" si="83"/>
        <v>0.13734233218462044</v>
      </c>
      <c r="BH45">
        <f t="shared" si="83"/>
        <v>0.14259361423590247</v>
      </c>
      <c r="BI45">
        <f t="shared" si="83"/>
        <v>0.14915771680000506</v>
      </c>
      <c r="BJ45">
        <f t="shared" si="83"/>
        <v>0.15736284500513326</v>
      </c>
      <c r="BK45">
        <f t="shared" si="83"/>
        <v>0.16761925526154353</v>
      </c>
      <c r="BL45">
        <f t="shared" si="83"/>
        <v>0.18043976808205633</v>
      </c>
      <c r="BM45">
        <f t="shared" si="83"/>
        <v>0.19646540910769733</v>
      </c>
      <c r="BN45">
        <f t="shared" si="83"/>
        <v>0.21649746038974868</v>
      </c>
      <c r="BO45">
        <f t="shared" si="83"/>
        <v>0.24153752449231278</v>
      </c>
      <c r="BP45">
        <f t="shared" si="83"/>
        <v>0.27283760462051787</v>
      </c>
      <c r="BQ45">
        <f t="shared" si="83"/>
        <v>0.31196270478077426</v>
      </c>
      <c r="BR45">
        <f t="shared" si="83"/>
        <v>0.3608690799810948</v>
      </c>
      <c r="BS45">
        <f t="shared" si="83"/>
        <v>0.42200204898149546</v>
      </c>
      <c r="BT45">
        <f t="shared" si="83"/>
        <v>0.49841826023199626</v>
      </c>
    </row>
    <row r="46" spans="2:72">
      <c r="C46">
        <f t="shared" ref="C46:R46" si="85">IFERROR(C30,0)</f>
        <v>1</v>
      </c>
      <c r="D46">
        <f t="shared" si="85"/>
        <v>1</v>
      </c>
      <c r="E46">
        <f t="shared" si="85"/>
        <v>1</v>
      </c>
      <c r="F46">
        <f t="shared" si="85"/>
        <v>1</v>
      </c>
      <c r="G46">
        <f t="shared" si="85"/>
        <v>1</v>
      </c>
      <c r="H46">
        <f t="shared" si="85"/>
        <v>1</v>
      </c>
      <c r="I46">
        <f t="shared" si="85"/>
        <v>1</v>
      </c>
      <c r="J46">
        <f t="shared" si="85"/>
        <v>1</v>
      </c>
      <c r="K46">
        <f t="shared" si="85"/>
        <v>1</v>
      </c>
      <c r="L46">
        <f t="shared" si="85"/>
        <v>1</v>
      </c>
      <c r="M46">
        <f t="shared" si="85"/>
        <v>1</v>
      </c>
      <c r="N46">
        <f t="shared" si="85"/>
        <v>1</v>
      </c>
      <c r="O46">
        <f t="shared" si="85"/>
        <v>1</v>
      </c>
      <c r="P46">
        <f t="shared" si="85"/>
        <v>1</v>
      </c>
      <c r="Q46">
        <f t="shared" si="85"/>
        <v>1</v>
      </c>
      <c r="R46">
        <f t="shared" si="85"/>
        <v>1</v>
      </c>
      <c r="W46">
        <f t="shared" si="69"/>
        <v>6.6773519204436456</v>
      </c>
      <c r="X46">
        <f t="shared" si="58"/>
        <v>6.6773519204436456</v>
      </c>
      <c r="Y46">
        <f t="shared" si="74"/>
        <v>5.8575992712712948</v>
      </c>
      <c r="AA46">
        <f t="shared" si="70"/>
        <v>-0.8197526491723508</v>
      </c>
      <c r="AB46">
        <f t="shared" si="54"/>
        <v>-0.8197526491723508</v>
      </c>
      <c r="AC46">
        <v>1</v>
      </c>
      <c r="AN46">
        <f t="shared" si="71"/>
        <v>9.3132257461547798</v>
      </c>
      <c r="AO46">
        <f t="shared" si="83"/>
        <v>0.16024716591983998</v>
      </c>
      <c r="AP46">
        <f t="shared" si="83"/>
        <v>0.17071840419410708</v>
      </c>
      <c r="AQ46">
        <f t="shared" si="83"/>
        <v>0.17333621376267389</v>
      </c>
      <c r="AR46">
        <f t="shared" si="83"/>
        <v>0.17660847572338229</v>
      </c>
      <c r="AS46">
        <f t="shared" si="83"/>
        <v>0.1806988031742679</v>
      </c>
      <c r="AT46">
        <f t="shared" si="83"/>
        <v>0.18581171248787487</v>
      </c>
      <c r="AU46">
        <f t="shared" si="83"/>
        <v>0.19220284912988361</v>
      </c>
      <c r="AV46">
        <f t="shared" si="83"/>
        <v>0.20019176993239454</v>
      </c>
      <c r="AW46">
        <f t="shared" si="83"/>
        <v>0.21017792093553314</v>
      </c>
      <c r="AX46">
        <f t="shared" si="83"/>
        <v>0.22266060968945642</v>
      </c>
      <c r="AY46">
        <f t="shared" si="83"/>
        <v>0.23826397063186061</v>
      </c>
      <c r="AZ46">
        <f t="shared" si="83"/>
        <v>0.25776817180986572</v>
      </c>
      <c r="BA46">
        <f t="shared" si="83"/>
        <v>0.28214842328237216</v>
      </c>
      <c r="BB46">
        <f t="shared" si="83"/>
        <v>0.31262373762300522</v>
      </c>
      <c r="BC46">
        <f t="shared" si="83"/>
        <v>0.35071788054879649</v>
      </c>
      <c r="BD46">
        <f t="shared" si="83"/>
        <v>0.39833555920603564</v>
      </c>
      <c r="BE46">
        <f t="shared" si="83"/>
        <v>0.12875483830769857</v>
      </c>
      <c r="BF46">
        <f t="shared" si="83"/>
        <v>0.14975996651282678</v>
      </c>
      <c r="BG46">
        <f t="shared" si="83"/>
        <v>0.15501124856410883</v>
      </c>
      <c r="BH46">
        <f t="shared" si="83"/>
        <v>0.16157535112821142</v>
      </c>
      <c r="BI46">
        <f t="shared" si="83"/>
        <v>0.16978047933333962</v>
      </c>
      <c r="BJ46">
        <f t="shared" si="83"/>
        <v>0.18003688958974989</v>
      </c>
      <c r="BK46">
        <f t="shared" si="83"/>
        <v>0.1928574024102627</v>
      </c>
      <c r="BL46">
        <f t="shared" si="83"/>
        <v>0.20888304343590372</v>
      </c>
      <c r="BM46">
        <f t="shared" si="83"/>
        <v>0.22891509471795501</v>
      </c>
      <c r="BN46">
        <f t="shared" si="83"/>
        <v>0.25395515882051917</v>
      </c>
      <c r="BO46">
        <f t="shared" si="83"/>
        <v>0.28525523894872423</v>
      </c>
      <c r="BP46">
        <f t="shared" si="83"/>
        <v>0.32438033910898062</v>
      </c>
      <c r="BQ46">
        <f t="shared" si="83"/>
        <v>0.3732867143093011</v>
      </c>
      <c r="BR46">
        <f t="shared" si="83"/>
        <v>0.43441968330970177</v>
      </c>
      <c r="BS46">
        <f t="shared" si="83"/>
        <v>0.51083589456020262</v>
      </c>
      <c r="BT46">
        <f t="shared" si="83"/>
        <v>0.60635615862332848</v>
      </c>
    </row>
    <row r="47" spans="2:72">
      <c r="C47">
        <f t="shared" ref="C47:R47" si="86">IFERROR(C31,0)</f>
        <v>1</v>
      </c>
      <c r="D47">
        <f t="shared" si="86"/>
        <v>1</v>
      </c>
      <c r="E47">
        <f t="shared" si="86"/>
        <v>1</v>
      </c>
      <c r="F47">
        <f t="shared" si="86"/>
        <v>1</v>
      </c>
      <c r="G47">
        <f t="shared" si="86"/>
        <v>1</v>
      </c>
      <c r="H47">
        <f t="shared" si="86"/>
        <v>1</v>
      </c>
      <c r="I47">
        <f t="shared" si="86"/>
        <v>1</v>
      </c>
      <c r="J47">
        <f t="shared" si="86"/>
        <v>1</v>
      </c>
      <c r="K47">
        <f t="shared" si="86"/>
        <v>1</v>
      </c>
      <c r="L47">
        <f t="shared" si="86"/>
        <v>1</v>
      </c>
      <c r="M47">
        <f t="shared" si="86"/>
        <v>1</v>
      </c>
      <c r="N47">
        <f t="shared" si="86"/>
        <v>1</v>
      </c>
      <c r="O47">
        <f t="shared" si="86"/>
        <v>1</v>
      </c>
      <c r="P47">
        <f t="shared" si="86"/>
        <v>1</v>
      </c>
      <c r="Q47">
        <f t="shared" si="86"/>
        <v>1</v>
      </c>
      <c r="R47">
        <f t="shared" si="86"/>
        <v>1</v>
      </c>
      <c r="W47">
        <f t="shared" si="69"/>
        <v>5.8639576551556321</v>
      </c>
      <c r="X47">
        <f t="shared" si="58"/>
        <v>5.8639576551556321</v>
      </c>
      <c r="Y47">
        <f t="shared" si="74"/>
        <v>5.0317984002485696</v>
      </c>
      <c r="AA47">
        <f t="shared" si="70"/>
        <v>-0.83215925490706244</v>
      </c>
      <c r="AB47">
        <f t="shared" si="54"/>
        <v>-0.83215925490706244</v>
      </c>
      <c r="AC47">
        <v>1</v>
      </c>
      <c r="AN47">
        <f t="shared" si="71"/>
        <v>11.641532182693474</v>
      </c>
      <c r="AO47">
        <f t="shared" si="83"/>
        <v>0.18654636129082103</v>
      </c>
      <c r="AP47">
        <f t="shared" si="83"/>
        <v>0.19873610197709835</v>
      </c>
      <c r="AQ47">
        <f t="shared" si="83"/>
        <v>0.2017835371486677</v>
      </c>
      <c r="AR47">
        <f t="shared" si="83"/>
        <v>0.20559283111312932</v>
      </c>
      <c r="AS47">
        <f t="shared" si="83"/>
        <v>0.21035444856870641</v>
      </c>
      <c r="AT47">
        <f t="shared" si="83"/>
        <v>0.21630647038817777</v>
      </c>
      <c r="AU47">
        <f t="shared" si="83"/>
        <v>0.22374649766251686</v>
      </c>
      <c r="AV47">
        <f t="shared" si="83"/>
        <v>0.23304653175544091</v>
      </c>
      <c r="AW47">
        <f t="shared" si="83"/>
        <v>0.24467157437159587</v>
      </c>
      <c r="AX47">
        <f t="shared" si="83"/>
        <v>0.25920287764178956</v>
      </c>
      <c r="AY47">
        <f t="shared" si="83"/>
        <v>0.27736700672953174</v>
      </c>
      <c r="AZ47">
        <f t="shared" si="83"/>
        <v>0.30007216808920933</v>
      </c>
      <c r="BA47">
        <f t="shared" si="83"/>
        <v>0.32845361978880644</v>
      </c>
      <c r="BB47">
        <f t="shared" si="83"/>
        <v>0.36393043441330275</v>
      </c>
      <c r="BC47">
        <f t="shared" si="83"/>
        <v>0.40827645269392321</v>
      </c>
      <c r="BD47">
        <f t="shared" si="83"/>
        <v>0.4637089755446987</v>
      </c>
      <c r="BE47">
        <f t="shared" si="83"/>
        <v>0.14427688121795654</v>
      </c>
      <c r="BF47">
        <f t="shared" si="83"/>
        <v>0.17053329147436683</v>
      </c>
      <c r="BG47">
        <f t="shared" si="83"/>
        <v>0.17709739403846939</v>
      </c>
      <c r="BH47">
        <f t="shared" si="83"/>
        <v>0.18530252224359758</v>
      </c>
      <c r="BI47">
        <f t="shared" si="83"/>
        <v>0.19555893250000786</v>
      </c>
      <c r="BJ47">
        <f t="shared" si="83"/>
        <v>0.20837944532052069</v>
      </c>
      <c r="BK47">
        <f t="shared" si="83"/>
        <v>0.22440508634616171</v>
      </c>
      <c r="BL47">
        <f t="shared" si="83"/>
        <v>0.24443713762821295</v>
      </c>
      <c r="BM47">
        <f t="shared" si="83"/>
        <v>0.26947720173077705</v>
      </c>
      <c r="BN47">
        <f t="shared" si="83"/>
        <v>0.30077728185898223</v>
      </c>
      <c r="BO47">
        <f t="shared" si="83"/>
        <v>0.33990238201923861</v>
      </c>
      <c r="BP47">
        <f t="shared" si="83"/>
        <v>0.38880875721955915</v>
      </c>
      <c r="BQ47">
        <f t="shared" si="83"/>
        <v>0.44994172621995965</v>
      </c>
      <c r="BR47">
        <f t="shared" si="83"/>
        <v>0.52635793747046045</v>
      </c>
      <c r="BS47">
        <f t="shared" si="83"/>
        <v>0.62187820153358653</v>
      </c>
      <c r="BT47">
        <f t="shared" si="83"/>
        <v>0.7412785316124938</v>
      </c>
    </row>
    <row r="48" spans="2:72">
      <c r="C48">
        <f t="shared" ref="C48:R48" si="87">IFERROR(C32,0)</f>
        <v>1</v>
      </c>
      <c r="D48">
        <f t="shared" si="87"/>
        <v>1</v>
      </c>
      <c r="E48">
        <f t="shared" si="87"/>
        <v>1</v>
      </c>
      <c r="F48">
        <f t="shared" si="87"/>
        <v>1</v>
      </c>
      <c r="G48">
        <f t="shared" si="87"/>
        <v>1</v>
      </c>
      <c r="H48">
        <f t="shared" si="87"/>
        <v>1</v>
      </c>
      <c r="I48">
        <f t="shared" si="87"/>
        <v>1</v>
      </c>
      <c r="J48">
        <f t="shared" si="87"/>
        <v>1</v>
      </c>
      <c r="K48">
        <f t="shared" si="87"/>
        <v>1</v>
      </c>
      <c r="L48">
        <f t="shared" si="87"/>
        <v>1</v>
      </c>
      <c r="M48">
        <f t="shared" si="87"/>
        <v>1</v>
      </c>
      <c r="N48">
        <f t="shared" si="87"/>
        <v>1</v>
      </c>
      <c r="O48">
        <f t="shared" si="87"/>
        <v>1</v>
      </c>
      <c r="P48">
        <f t="shared" si="87"/>
        <v>1</v>
      </c>
      <c r="Q48">
        <f t="shared" si="87"/>
        <v>1</v>
      </c>
      <c r="R48">
        <f t="shared" si="87"/>
        <v>1</v>
      </c>
      <c r="W48">
        <f t="shared" si="69"/>
        <v>5.0890598792798167</v>
      </c>
      <c r="X48">
        <f t="shared" si="58"/>
        <v>5.0890598792798167</v>
      </c>
      <c r="Y48">
        <f t="shared" si="74"/>
        <v>4.2779243528109756</v>
      </c>
      <c r="AA48">
        <f t="shared" si="70"/>
        <v>-0.81113552646884113</v>
      </c>
      <c r="AB48">
        <f t="shared" si="54"/>
        <v>-0.81113552646884113</v>
      </c>
      <c r="AC48">
        <v>1</v>
      </c>
      <c r="AN48">
        <f t="shared" si="71"/>
        <v>14.551915228366843</v>
      </c>
      <c r="AO48">
        <f t="shared" si="83"/>
        <v>0.21942035550454733</v>
      </c>
      <c r="AP48">
        <f t="shared" si="83"/>
        <v>0.23375822420583742</v>
      </c>
      <c r="AQ48">
        <f t="shared" si="83"/>
        <v>0.23734269138115999</v>
      </c>
      <c r="AR48">
        <f t="shared" si="83"/>
        <v>0.24182327535031306</v>
      </c>
      <c r="AS48">
        <f t="shared" si="83"/>
        <v>0.24742400531175451</v>
      </c>
      <c r="AT48">
        <f t="shared" si="83"/>
        <v>0.2544249177635563</v>
      </c>
      <c r="AU48">
        <f t="shared" si="83"/>
        <v>0.26317605832830854</v>
      </c>
      <c r="AV48">
        <f t="shared" si="83"/>
        <v>0.27411498403424889</v>
      </c>
      <c r="AW48">
        <f t="shared" si="83"/>
        <v>0.28778864116667424</v>
      </c>
      <c r="AX48">
        <f t="shared" si="83"/>
        <v>0.30488071258220589</v>
      </c>
      <c r="AY48">
        <f t="shared" si="83"/>
        <v>0.32624580185162061</v>
      </c>
      <c r="AZ48">
        <f t="shared" si="83"/>
        <v>0.35295216343838887</v>
      </c>
      <c r="BA48">
        <f t="shared" si="83"/>
        <v>0.38633511542184923</v>
      </c>
      <c r="BB48">
        <f t="shared" si="83"/>
        <v>0.42806380540117472</v>
      </c>
      <c r="BC48">
        <f t="shared" si="83"/>
        <v>0.48022466787533152</v>
      </c>
      <c r="BD48">
        <f t="shared" si="83"/>
        <v>0.54542574596802751</v>
      </c>
      <c r="BE48">
        <f t="shared" si="83"/>
        <v>0.16367943485577899</v>
      </c>
      <c r="BF48">
        <f t="shared" si="83"/>
        <v>0.19649994767629184</v>
      </c>
      <c r="BG48">
        <f t="shared" si="83"/>
        <v>0.20470507588142003</v>
      </c>
      <c r="BH48">
        <f t="shared" si="83"/>
        <v>0.21496148613783031</v>
      </c>
      <c r="BI48">
        <f t="shared" si="83"/>
        <v>0.22778199895834311</v>
      </c>
      <c r="BJ48">
        <f t="shared" si="83"/>
        <v>0.24380763998398419</v>
      </c>
      <c r="BK48">
        <f t="shared" si="83"/>
        <v>0.26383969126603546</v>
      </c>
      <c r="BL48">
        <f t="shared" si="83"/>
        <v>0.2888797553685995</v>
      </c>
      <c r="BM48">
        <f t="shared" si="83"/>
        <v>0.32017983549680462</v>
      </c>
      <c r="BN48">
        <f t="shared" si="83"/>
        <v>0.35930493565706106</v>
      </c>
      <c r="BO48">
        <f t="shared" si="83"/>
        <v>0.40821131085738155</v>
      </c>
      <c r="BP48">
        <f t="shared" si="83"/>
        <v>0.46934427985778215</v>
      </c>
      <c r="BQ48">
        <f t="shared" si="83"/>
        <v>0.54576049110828284</v>
      </c>
      <c r="BR48">
        <f t="shared" si="83"/>
        <v>0.64128075517140881</v>
      </c>
      <c r="BS48">
        <f t="shared" si="83"/>
        <v>0.76068108525031619</v>
      </c>
      <c r="BT48">
        <f t="shared" si="83"/>
        <v>0.90993149784895055</v>
      </c>
    </row>
    <row r="49" spans="1:72">
      <c r="C49">
        <f t="shared" ref="C49:R49" si="88">IFERROR(C33,0)</f>
        <v>1</v>
      </c>
      <c r="D49">
        <f t="shared" si="88"/>
        <v>1</v>
      </c>
      <c r="E49">
        <f t="shared" si="88"/>
        <v>1</v>
      </c>
      <c r="F49">
        <f t="shared" si="88"/>
        <v>1</v>
      </c>
      <c r="G49">
        <f t="shared" si="88"/>
        <v>1</v>
      </c>
      <c r="H49">
        <f t="shared" si="88"/>
        <v>1</v>
      </c>
      <c r="I49">
        <f t="shared" si="88"/>
        <v>1</v>
      </c>
      <c r="J49">
        <f t="shared" si="88"/>
        <v>1</v>
      </c>
      <c r="K49">
        <f t="shared" si="88"/>
        <v>1</v>
      </c>
      <c r="L49">
        <f t="shared" si="88"/>
        <v>1</v>
      </c>
      <c r="M49">
        <f t="shared" si="88"/>
        <v>1</v>
      </c>
      <c r="N49">
        <f t="shared" si="88"/>
        <v>1</v>
      </c>
      <c r="O49">
        <f t="shared" si="88"/>
        <v>1</v>
      </c>
      <c r="P49">
        <f t="shared" si="88"/>
        <v>1</v>
      </c>
      <c r="Q49">
        <f t="shared" si="88"/>
        <v>1</v>
      </c>
      <c r="R49">
        <f t="shared" si="88"/>
        <v>1</v>
      </c>
      <c r="W49">
        <f t="shared" si="69"/>
        <v>4.3676081630361505</v>
      </c>
      <c r="X49">
        <f t="shared" si="58"/>
        <v>4.3676081630361505</v>
      </c>
      <c r="Y49">
        <f t="shared" si="74"/>
        <v>3.6031377666883966</v>
      </c>
      <c r="AA49">
        <f t="shared" si="70"/>
        <v>-0.76447039634775393</v>
      </c>
      <c r="AB49">
        <f t="shared" si="54"/>
        <v>-0.76447039634775393</v>
      </c>
      <c r="AC49">
        <v>1</v>
      </c>
      <c r="AN49">
        <f t="shared" si="71"/>
        <v>18.189894035458554</v>
      </c>
      <c r="AO49">
        <f t="shared" si="83"/>
        <v>0.26051284827170518</v>
      </c>
      <c r="AP49">
        <f t="shared" si="83"/>
        <v>0.27753587699176119</v>
      </c>
      <c r="AQ49">
        <f t="shared" si="83"/>
        <v>0.28179163417177522</v>
      </c>
      <c r="AR49">
        <f t="shared" si="83"/>
        <v>0.28711133064679267</v>
      </c>
      <c r="AS49">
        <f t="shared" si="83"/>
        <v>0.29376095124056456</v>
      </c>
      <c r="AT49">
        <f t="shared" si="83"/>
        <v>0.30207297698277946</v>
      </c>
      <c r="AU49">
        <f t="shared" si="83"/>
        <v>0.31246300916054798</v>
      </c>
      <c r="AV49">
        <f t="shared" si="83"/>
        <v>0.32545054938275875</v>
      </c>
      <c r="AW49">
        <f t="shared" si="83"/>
        <v>0.34168497466052211</v>
      </c>
      <c r="AX49">
        <f t="shared" si="83"/>
        <v>0.3619780062577263</v>
      </c>
      <c r="AY49">
        <f t="shared" si="83"/>
        <v>0.38734429575423157</v>
      </c>
      <c r="AZ49">
        <f t="shared" si="83"/>
        <v>0.4190521576248632</v>
      </c>
      <c r="BA49">
        <f t="shared" si="83"/>
        <v>0.45868698496315258</v>
      </c>
      <c r="BB49">
        <f t="shared" si="83"/>
        <v>0.50823051913601458</v>
      </c>
      <c r="BC49">
        <f t="shared" si="83"/>
        <v>0.57015993685209188</v>
      </c>
      <c r="BD49">
        <f t="shared" si="83"/>
        <v>0.64757170899718841</v>
      </c>
      <c r="BE49">
        <f t="shared" si="83"/>
        <v>0.18793262690305709</v>
      </c>
      <c r="BF49">
        <f t="shared" si="83"/>
        <v>0.22895826792869814</v>
      </c>
      <c r="BG49">
        <f t="shared" si="83"/>
        <v>0.23921467818510836</v>
      </c>
      <c r="BH49">
        <f t="shared" si="83"/>
        <v>0.25203519100562116</v>
      </c>
      <c r="BI49">
        <f t="shared" si="83"/>
        <v>0.26806083203126224</v>
      </c>
      <c r="BJ49">
        <f t="shared" si="83"/>
        <v>0.28809288331331351</v>
      </c>
      <c r="BK49">
        <f t="shared" si="83"/>
        <v>0.31313294741587755</v>
      </c>
      <c r="BL49">
        <f t="shared" si="83"/>
        <v>0.34443302754408273</v>
      </c>
      <c r="BM49">
        <f t="shared" si="83"/>
        <v>0.38355812770433911</v>
      </c>
      <c r="BN49">
        <f t="shared" si="83"/>
        <v>0.43246450290465965</v>
      </c>
      <c r="BO49">
        <f t="shared" si="83"/>
        <v>0.49359747190506031</v>
      </c>
      <c r="BP49">
        <f t="shared" si="83"/>
        <v>0.570013683155561</v>
      </c>
      <c r="BQ49">
        <f t="shared" si="83"/>
        <v>0.66553394721868686</v>
      </c>
      <c r="BR49">
        <f t="shared" si="83"/>
        <v>0.78493427729759435</v>
      </c>
      <c r="BS49">
        <f t="shared" si="83"/>
        <v>0.93418468989622871</v>
      </c>
      <c r="BT49">
        <f t="shared" si="83"/>
        <v>1.1207477056445214</v>
      </c>
    </row>
    <row r="50" spans="1:72">
      <c r="C50">
        <f t="shared" ref="C50:R50" si="89">IFERROR(C34,0)</f>
        <v>1</v>
      </c>
      <c r="D50">
        <f t="shared" si="89"/>
        <v>1</v>
      </c>
      <c r="E50">
        <f t="shared" si="89"/>
        <v>1</v>
      </c>
      <c r="F50">
        <f t="shared" si="89"/>
        <v>1</v>
      </c>
      <c r="G50">
        <f t="shared" si="89"/>
        <v>1</v>
      </c>
      <c r="H50">
        <f t="shared" si="89"/>
        <v>1</v>
      </c>
      <c r="I50">
        <f t="shared" si="89"/>
        <v>1</v>
      </c>
      <c r="J50">
        <f t="shared" si="89"/>
        <v>1</v>
      </c>
      <c r="K50">
        <f t="shared" si="89"/>
        <v>1</v>
      </c>
      <c r="L50">
        <f t="shared" si="89"/>
        <v>1</v>
      </c>
      <c r="M50">
        <f t="shared" si="89"/>
        <v>1</v>
      </c>
      <c r="N50">
        <f t="shared" si="89"/>
        <v>1</v>
      </c>
      <c r="O50">
        <f t="shared" si="89"/>
        <v>1</v>
      </c>
      <c r="P50">
        <f t="shared" si="89"/>
        <v>1</v>
      </c>
      <c r="Q50">
        <f t="shared" si="89"/>
        <v>1</v>
      </c>
      <c r="R50">
        <f t="shared" si="89"/>
        <v>1</v>
      </c>
      <c r="W50">
        <f t="shared" si="69"/>
        <v>3.7101460529194172</v>
      </c>
      <c r="X50">
        <f t="shared" si="58"/>
        <v>3.7101460529194172</v>
      </c>
      <c r="Y50">
        <f>AP34</f>
        <v>3.0097098388337189</v>
      </c>
      <c r="AA50">
        <f t="shared" si="70"/>
        <v>-0.70043621408569834</v>
      </c>
      <c r="AB50">
        <f t="shared" si="54"/>
        <v>-0.70043621408569834</v>
      </c>
      <c r="AC50">
        <v>1</v>
      </c>
      <c r="AN50">
        <f t="shared" si="71"/>
        <v>22.737367544323188</v>
      </c>
      <c r="AO50">
        <f t="shared" si="83"/>
        <v>0.31187846423065252</v>
      </c>
      <c r="AP50">
        <f t="shared" si="83"/>
        <v>0.33225794297416594</v>
      </c>
      <c r="AQ50">
        <f t="shared" si="83"/>
        <v>0.3373528126600443</v>
      </c>
      <c r="AR50">
        <f t="shared" si="83"/>
        <v>0.34372139976739224</v>
      </c>
      <c r="AS50">
        <f t="shared" si="83"/>
        <v>0.35168213365157713</v>
      </c>
      <c r="AT50">
        <f t="shared" si="83"/>
        <v>0.36163305100680848</v>
      </c>
      <c r="AU50">
        <f t="shared" si="83"/>
        <v>0.37407169770084736</v>
      </c>
      <c r="AV50">
        <f t="shared" si="83"/>
        <v>0.38962000606839614</v>
      </c>
      <c r="AW50">
        <f t="shared" si="83"/>
        <v>0.40905539152783199</v>
      </c>
      <c r="AX50">
        <f t="shared" si="83"/>
        <v>0.43334962335212684</v>
      </c>
      <c r="AY50">
        <f t="shared" si="83"/>
        <v>0.46371741313249543</v>
      </c>
      <c r="AZ50">
        <f t="shared" si="83"/>
        <v>0.50167715035795624</v>
      </c>
      <c r="BA50">
        <f t="shared" si="83"/>
        <v>0.54912682188978201</v>
      </c>
      <c r="BB50">
        <f t="shared" si="83"/>
        <v>0.6084389113045644</v>
      </c>
      <c r="BC50">
        <f t="shared" si="83"/>
        <v>0.68257902307304219</v>
      </c>
      <c r="BD50">
        <f t="shared" si="83"/>
        <v>0.7752541627836399</v>
      </c>
      <c r="BE50">
        <f t="shared" si="83"/>
        <v>0.21824911696215463</v>
      </c>
      <c r="BF50">
        <f t="shared" si="83"/>
        <v>0.26953116824420592</v>
      </c>
      <c r="BG50">
        <f t="shared" si="83"/>
        <v>0.28235168106471875</v>
      </c>
      <c r="BH50">
        <f t="shared" si="83"/>
        <v>0.29837732209035978</v>
      </c>
      <c r="BI50">
        <f t="shared" si="83"/>
        <v>0.31840937337241104</v>
      </c>
      <c r="BJ50">
        <f t="shared" si="83"/>
        <v>0.34344943747497519</v>
      </c>
      <c r="BK50">
        <f t="shared" si="83"/>
        <v>0.37474951760318032</v>
      </c>
      <c r="BL50">
        <f t="shared" si="83"/>
        <v>0.4138746177634367</v>
      </c>
      <c r="BM50">
        <f t="shared" si="83"/>
        <v>0.46278099296375713</v>
      </c>
      <c r="BN50">
        <f t="shared" si="83"/>
        <v>0.52391396196415785</v>
      </c>
      <c r="BO50">
        <f t="shared" si="83"/>
        <v>0.60033017321465865</v>
      </c>
      <c r="BP50">
        <f t="shared" si="83"/>
        <v>0.69585043727778451</v>
      </c>
      <c r="BQ50">
        <f t="shared" si="83"/>
        <v>0.81525076735669177</v>
      </c>
      <c r="BR50">
        <f t="shared" si="83"/>
        <v>0.96450117995532625</v>
      </c>
      <c r="BS50">
        <f t="shared" si="83"/>
        <v>1.1510641957036192</v>
      </c>
      <c r="BT50">
        <f t="shared" si="83"/>
        <v>1.3842679653889851</v>
      </c>
    </row>
    <row r="51" spans="1:72">
      <c r="W51">
        <f>E4*E20</f>
        <v>13.131529059732367</v>
      </c>
      <c r="X51">
        <f t="shared" si="58"/>
        <v>13.131529059732367</v>
      </c>
      <c r="Y51">
        <f>AQ20</f>
        <v>13.934378329048327</v>
      </c>
      <c r="AA51">
        <f t="shared" ref="AA51:AA65" si="90">Z4-E4</f>
        <v>0.8028492693159599</v>
      </c>
      <c r="AB51">
        <f t="shared" si="54"/>
        <v>0.8028492693159599</v>
      </c>
      <c r="AC51">
        <v>1</v>
      </c>
    </row>
    <row r="52" spans="1:72">
      <c r="A52" s="4" t="s">
        <v>54</v>
      </c>
      <c r="B52">
        <f>SUM(B36:R50)</f>
        <v>240</v>
      </c>
      <c r="W52">
        <f t="shared" ref="W52:W65" si="91">E5*E21</f>
        <v>12.734947730397778</v>
      </c>
      <c r="X52">
        <f t="shared" si="58"/>
        <v>12.734947730397778</v>
      </c>
      <c r="Y52">
        <f t="shared" ref="Y52:Y65" si="92">AQ21</f>
        <v>13.365506661767743</v>
      </c>
      <c r="AA52">
        <f t="shared" si="90"/>
        <v>0.63055893136996488</v>
      </c>
      <c r="AB52">
        <f t="shared" si="54"/>
        <v>0.63055893136996488</v>
      </c>
      <c r="AC52">
        <v>1</v>
      </c>
      <c r="AO52">
        <f t="shared" ref="AO52:AO66" si="93">C4*C20</f>
        <v>13.636363636363631</v>
      </c>
      <c r="AP52">
        <f t="shared" ref="AP52:AP66" si="94">D4*D20</f>
        <v>13.229483335473507</v>
      </c>
      <c r="AQ52">
        <f t="shared" ref="AQ52:AQ66" si="95">E4*E20</f>
        <v>13.131529059732367</v>
      </c>
      <c r="AR52">
        <f t="shared" ref="AR52:AR66" si="96">F4*F20</f>
        <v>13.011107350435086</v>
      </c>
      <c r="AS52">
        <f t="shared" ref="AS52:AS66" si="97">G4*G20</f>
        <v>12.863650909596135</v>
      </c>
      <c r="AT52">
        <f t="shared" ref="AT52:AT66" si="98">H4*H20</f>
        <v>12.683964790899816</v>
      </c>
      <c r="AU52">
        <f t="shared" ref="AU52:AU66" si="99">I4*I20</f>
        <v>12.466295229202256</v>
      </c>
      <c r="AV52">
        <f t="shared" ref="AV52:AV66" si="100">J4*J20</f>
        <v>12.204493536800637</v>
      </c>
      <c r="AW52">
        <f t="shared" ref="AW52:AW66" si="101">K4*K20</f>
        <v>11.892309103434544</v>
      </c>
      <c r="AX52">
        <f t="shared" ref="AX52:AX66" si="102">L4*L20</f>
        <v>11.52384194252971</v>
      </c>
      <c r="AY52">
        <f t="shared" ref="AY52:AY66" si="103">M4*M20</f>
        <v>11.094169587183101</v>
      </c>
      <c r="AZ52">
        <f t="shared" ref="AZ52:AZ66" si="104">N4*N20</f>
        <v>10.60013046314416</v>
      </c>
      <c r="BA52">
        <f t="shared" ref="BA52:BA66" si="105">O4*O20</f>
        <v>10.041194644696187</v>
      </c>
      <c r="BB52">
        <f t="shared" ref="BB52:BB66" si="106">P4*P20</f>
        <v>9.4202898550724612</v>
      </c>
      <c r="BC52">
        <f t="shared" ref="BC52:BC66" si="107">Q4*Q20</f>
        <v>8.7443946188340789</v>
      </c>
      <c r="BD52">
        <f t="shared" ref="BD52:BD66" si="108">R4*R20</f>
        <v>8.0246913580246897</v>
      </c>
    </row>
    <row r="53" spans="1:72">
      <c r="W53">
        <f t="shared" si="91"/>
        <v>12.271681079064933</v>
      </c>
      <c r="X53">
        <f t="shared" si="58"/>
        <v>12.271681079064933</v>
      </c>
      <c r="Y53">
        <f t="shared" si="92"/>
        <v>12.716563751252814</v>
      </c>
      <c r="AA53">
        <f t="shared" si="90"/>
        <v>0.44488267218788025</v>
      </c>
      <c r="AB53">
        <f t="shared" si="54"/>
        <v>0.44488267218788025</v>
      </c>
      <c r="AC53">
        <v>1</v>
      </c>
      <c r="AO53">
        <f t="shared" si="93"/>
        <v>13.33333333333333</v>
      </c>
      <c r="AP53">
        <f t="shared" si="94"/>
        <v>12.850289150718007</v>
      </c>
      <c r="AQ53">
        <f t="shared" si="95"/>
        <v>12.734947730397778</v>
      </c>
      <c r="AR53">
        <f t="shared" si="96"/>
        <v>12.593650372807305</v>
      </c>
      <c r="AS53">
        <f t="shared" si="97"/>
        <v>12.421377597399996</v>
      </c>
      <c r="AT53">
        <f t="shared" si="98"/>
        <v>12.212553075630407</v>
      </c>
      <c r="AU53">
        <f t="shared" si="99"/>
        <v>11.961193031720541</v>
      </c>
      <c r="AV53">
        <f t="shared" si="100"/>
        <v>11.661178537307874</v>
      </c>
      <c r="AW53">
        <f t="shared" si="101"/>
        <v>11.306681262915706</v>
      </c>
      <c r="AX53">
        <f t="shared" si="102"/>
        <v>10.892759387324176</v>
      </c>
      <c r="AY53">
        <f t="shared" si="103"/>
        <v>10.416110250520802</v>
      </c>
      <c r="AZ53">
        <f t="shared" si="104"/>
        <v>9.8759179539123814</v>
      </c>
      <c r="BA53">
        <f t="shared" si="105"/>
        <v>9.2746730083234237</v>
      </c>
      <c r="BB53">
        <f t="shared" si="106"/>
        <v>8.6187845303867388</v>
      </c>
      <c r="BC53">
        <f t="shared" si="107"/>
        <v>7.9187817258883229</v>
      </c>
      <c r="BD53">
        <f t="shared" si="108"/>
        <v>7.1889400921658977</v>
      </c>
    </row>
    <row r="54" spans="1:72">
      <c r="W54">
        <f t="shared" si="91"/>
        <v>11.737933957260276</v>
      </c>
      <c r="X54">
        <f t="shared" si="58"/>
        <v>11.737933957260276</v>
      </c>
      <c r="Y54">
        <f t="shared" si="92"/>
        <v>11.988932104828892</v>
      </c>
      <c r="AA54">
        <f t="shared" si="90"/>
        <v>0.25099814756861605</v>
      </c>
      <c r="AB54">
        <f t="shared" si="54"/>
        <v>0.25099814756861605</v>
      </c>
      <c r="AC54">
        <v>1</v>
      </c>
      <c r="AO54">
        <f t="shared" si="93"/>
        <v>12.97297297297297</v>
      </c>
      <c r="AP54">
        <f t="shared" si="94"/>
        <v>12.405807501065595</v>
      </c>
      <c r="AQ54">
        <f t="shared" si="95"/>
        <v>12.271681079064933</v>
      </c>
      <c r="AR54">
        <f t="shared" si="96"/>
        <v>12.108047127935007</v>
      </c>
      <c r="AS54">
        <f t="shared" si="97"/>
        <v>11.909540786136496</v>
      </c>
      <c r="AT54">
        <f t="shared" si="98"/>
        <v>11.670377128416446</v>
      </c>
      <c r="AU54">
        <f t="shared" si="99"/>
        <v>11.38459968419704</v>
      </c>
      <c r="AV54">
        <f t="shared" si="100"/>
        <v>11.046475069805222</v>
      </c>
      <c r="AW54">
        <f t="shared" si="101"/>
        <v>10.651052405908873</v>
      </c>
      <c r="AX54">
        <f t="shared" si="102"/>
        <v>10.194879033839154</v>
      </c>
      <c r="AY54">
        <f t="shared" si="103"/>
        <v>9.6768190558898297</v>
      </c>
      <c r="AZ54">
        <f t="shared" si="104"/>
        <v>9.0988626421697276</v>
      </c>
      <c r="BA54">
        <f t="shared" si="105"/>
        <v>8.4667571234735401</v>
      </c>
      <c r="BB54">
        <f t="shared" si="106"/>
        <v>7.7902621722846428</v>
      </c>
      <c r="BC54">
        <f t="shared" si="107"/>
        <v>7.0828603859250832</v>
      </c>
      <c r="BD54">
        <f t="shared" si="108"/>
        <v>6.3608562691131487</v>
      </c>
    </row>
    <row r="55" spans="1:72">
      <c r="W55">
        <f t="shared" si="91"/>
        <v>11.132675258500237</v>
      </c>
      <c r="X55">
        <f t="shared" si="58"/>
        <v>11.132675258500237</v>
      </c>
      <c r="Y55">
        <f t="shared" si="92"/>
        <v>11.188673383727902</v>
      </c>
      <c r="AA55">
        <f t="shared" si="90"/>
        <v>5.5998125227665341E-2</v>
      </c>
      <c r="AB55">
        <f t="shared" si="54"/>
        <v>5.5998125227665341E-2</v>
      </c>
      <c r="AC55">
        <v>1</v>
      </c>
      <c r="AO55">
        <f t="shared" si="93"/>
        <v>12.549019607843135</v>
      </c>
      <c r="AP55">
        <f t="shared" si="94"/>
        <v>11.891653528026701</v>
      </c>
      <c r="AQ55">
        <f t="shared" si="95"/>
        <v>11.737933957260276</v>
      </c>
      <c r="AR55">
        <f t="shared" si="96"/>
        <v>11.551284297911911</v>
      </c>
      <c r="AS55">
        <f t="shared" si="97"/>
        <v>11.326157014421755</v>
      </c>
      <c r="AT55">
        <f t="shared" si="98"/>
        <v>11.056794529234148</v>
      </c>
      <c r="AU55">
        <f t="shared" si="99"/>
        <v>10.737588345917187</v>
      </c>
      <c r="AV55">
        <f t="shared" si="100"/>
        <v>10.363596141287701</v>
      </c>
      <c r="AW55">
        <f t="shared" si="101"/>
        <v>9.9312136134020434</v>
      </c>
      <c r="AX55">
        <f t="shared" si="102"/>
        <v>9.4389568742531242</v>
      </c>
      <c r="AY55">
        <f t="shared" si="103"/>
        <v>8.888255822234882</v>
      </c>
      <c r="AZ55">
        <f t="shared" si="104"/>
        <v>8.2841022236973085</v>
      </c>
      <c r="BA55">
        <f t="shared" si="105"/>
        <v>7.6353624961761986</v>
      </c>
      <c r="BB55">
        <f t="shared" si="106"/>
        <v>6.9545834494288092</v>
      </c>
      <c r="BC55">
        <f t="shared" si="107"/>
        <v>6.257207320130358</v>
      </c>
      <c r="BD55">
        <f t="shared" si="108"/>
        <v>5.5602584094453107</v>
      </c>
    </row>
    <row r="56" spans="1:72">
      <c r="W56">
        <f t="shared" si="91"/>
        <v>10.45856419089974</v>
      </c>
      <c r="X56">
        <f t="shared" si="58"/>
        <v>10.45856419089974</v>
      </c>
      <c r="Y56">
        <f t="shared" si="92"/>
        <v>10.327015699748113</v>
      </c>
      <c r="AA56">
        <f t="shared" si="90"/>
        <v>-0.13154849115162648</v>
      </c>
      <c r="AB56">
        <f t="shared" si="54"/>
        <v>-0.13154849115162648</v>
      </c>
      <c r="AC56">
        <v>1</v>
      </c>
      <c r="AO56">
        <f t="shared" si="93"/>
        <v>12.056514913657766</v>
      </c>
      <c r="AP56">
        <f t="shared" si="94"/>
        <v>11.305940522438981</v>
      </c>
      <c r="AQ56">
        <f t="shared" si="95"/>
        <v>11.132675258500237</v>
      </c>
      <c r="AR56">
        <f t="shared" si="96"/>
        <v>10.923421383798091</v>
      </c>
      <c r="AS56">
        <f t="shared" si="97"/>
        <v>10.672662258177567</v>
      </c>
      <c r="AT56">
        <f t="shared" si="98"/>
        <v>10.374951753980362</v>
      </c>
      <c r="AU56">
        <f t="shared" si="99"/>
        <v>10.025383177696218</v>
      </c>
      <c r="AV56">
        <f t="shared" si="100"/>
        <v>9.6202098408271493</v>
      </c>
      <c r="AW56">
        <f t="shared" si="101"/>
        <v>9.1575830731469257</v>
      </c>
      <c r="AX56">
        <f t="shared" si="102"/>
        <v>8.6383221720396577</v>
      </c>
      <c r="AY56">
        <f t="shared" si="103"/>
        <v>8.0665750989739013</v>
      </c>
      <c r="AZ56">
        <f t="shared" si="104"/>
        <v>7.4501902843071397</v>
      </c>
      <c r="BA56">
        <f t="shared" si="105"/>
        <v>6.8006266603092422</v>
      </c>
      <c r="BB56">
        <f t="shared" si="106"/>
        <v>6.1323014556845381</v>
      </c>
      <c r="BC56">
        <f t="shared" si="107"/>
        <v>5.4614080192549626</v>
      </c>
      <c r="BD56">
        <f t="shared" si="108"/>
        <v>4.8043886242240506</v>
      </c>
    </row>
    <row r="57" spans="1:72">
      <c r="W57">
        <f t="shared" si="91"/>
        <v>9.722650938693647</v>
      </c>
      <c r="X57">
        <f t="shared" si="58"/>
        <v>9.722650938693647</v>
      </c>
      <c r="Y57">
        <f t="shared" si="92"/>
        <v>9.4201861435601355</v>
      </c>
      <c r="AA57">
        <f t="shared" si="90"/>
        <v>-0.30246479513351154</v>
      </c>
      <c r="AB57">
        <f t="shared" si="54"/>
        <v>-0.30246479513351154</v>
      </c>
      <c r="AC57">
        <v>1</v>
      </c>
      <c r="AO57">
        <f t="shared" si="93"/>
        <v>11.492704826038159</v>
      </c>
      <c r="AP57">
        <f t="shared" si="94"/>
        <v>10.650230757945636</v>
      </c>
      <c r="AQ57">
        <f t="shared" si="95"/>
        <v>10.45856419089974</v>
      </c>
      <c r="AR57">
        <f t="shared" si="96"/>
        <v>10.228468766310893</v>
      </c>
      <c r="AS57">
        <f t="shared" si="97"/>
        <v>9.9547060078987872</v>
      </c>
      <c r="AT57">
        <f t="shared" si="98"/>
        <v>9.6324431800662129</v>
      </c>
      <c r="AU57">
        <f t="shared" si="99"/>
        <v>9.257815129665973</v>
      </c>
      <c r="AV57">
        <f t="shared" si="100"/>
        <v>8.8286087955368817</v>
      </c>
      <c r="AW57">
        <f t="shared" si="101"/>
        <v>8.345000229855275</v>
      </c>
      <c r="AX57">
        <f t="shared" si="102"/>
        <v>7.8102204056089004</v>
      </c>
      <c r="AY57">
        <f t="shared" si="103"/>
        <v>7.2309837223197952</v>
      </c>
      <c r="AZ57">
        <f t="shared" si="104"/>
        <v>6.6175081608643058</v>
      </c>
      <c r="BA57">
        <f t="shared" si="105"/>
        <v>5.9830109814379249</v>
      </c>
      <c r="BB57">
        <f t="shared" si="106"/>
        <v>5.3426801696343764</v>
      </c>
      <c r="BC57">
        <f t="shared" si="107"/>
        <v>4.7122679913627294</v>
      </c>
      <c r="BD57">
        <f t="shared" si="108"/>
        <v>4.1065717899412855</v>
      </c>
    </row>
    <row r="58" spans="1:72">
      <c r="W58">
        <f t="shared" si="91"/>
        <v>8.9366229589646355</v>
      </c>
      <c r="X58">
        <f t="shared" si="58"/>
        <v>8.9366229589646355</v>
      </c>
      <c r="Y58">
        <f t="shared" si="92"/>
        <v>8.4884571636849522</v>
      </c>
      <c r="AA58">
        <f t="shared" si="90"/>
        <v>-0.44816579527968337</v>
      </c>
      <c r="AB58">
        <f t="shared" si="54"/>
        <v>-0.44816579527968337</v>
      </c>
      <c r="AC58">
        <v>1</v>
      </c>
      <c r="AO58">
        <f t="shared" si="93"/>
        <v>10.858001237076961</v>
      </c>
      <c r="AP58">
        <f t="shared" si="94"/>
        <v>9.9303206989454864</v>
      </c>
      <c r="AQ58">
        <f t="shared" si="95"/>
        <v>9.722650938693647</v>
      </c>
      <c r="AR58">
        <f t="shared" si="96"/>
        <v>9.4749670771940977</v>
      </c>
      <c r="AS58">
        <f t="shared" si="97"/>
        <v>9.1825607021848228</v>
      </c>
      <c r="AT58">
        <f t="shared" si="98"/>
        <v>8.8414898601155656</v>
      </c>
      <c r="AU58">
        <f t="shared" si="99"/>
        <v>8.4492005989081775</v>
      </c>
      <c r="AV58">
        <f t="shared" si="100"/>
        <v>8.0052197496564759</v>
      </c>
      <c r="AW58">
        <f t="shared" si="101"/>
        <v>7.5118148003592626</v>
      </c>
      <c r="AX58">
        <f t="shared" si="102"/>
        <v>6.9744718194559026</v>
      </c>
      <c r="AY58">
        <f t="shared" si="103"/>
        <v>6.4020262823569949</v>
      </c>
      <c r="AZ58">
        <f t="shared" si="104"/>
        <v>5.8063179473758808</v>
      </c>
      <c r="BA58">
        <f t="shared" si="105"/>
        <v>5.2013375835582716</v>
      </c>
      <c r="BB58">
        <f t="shared" si="106"/>
        <v>4.6019687659346449</v>
      </c>
      <c r="BC58">
        <f t="shared" si="107"/>
        <v>4.0225523203255422</v>
      </c>
      <c r="BD58">
        <f t="shared" si="108"/>
        <v>3.4755592107410234</v>
      </c>
    </row>
    <row r="59" spans="1:72">
      <c r="W59">
        <f t="shared" si="91"/>
        <v>8.1164088418431639</v>
      </c>
      <c r="X59">
        <f t="shared" si="58"/>
        <v>8.1164088418431639</v>
      </c>
      <c r="Y59">
        <f t="shared" si="92"/>
        <v>7.5544638264920758</v>
      </c>
      <c r="AA59">
        <f t="shared" si="90"/>
        <v>-0.5619450153510881</v>
      </c>
      <c r="AB59">
        <f t="shared" si="54"/>
        <v>-0.5619450153510881</v>
      </c>
      <c r="AC59">
        <v>1</v>
      </c>
      <c r="AO59">
        <f t="shared" si="93"/>
        <v>10.15684086541442</v>
      </c>
      <c r="AP59">
        <f t="shared" si="94"/>
        <v>9.1566340626958276</v>
      </c>
      <c r="AQ59">
        <f t="shared" si="95"/>
        <v>8.9366229589646355</v>
      </c>
      <c r="AR59">
        <f t="shared" si="96"/>
        <v>8.6760433268516675</v>
      </c>
      <c r="AS59">
        <f t="shared" si="97"/>
        <v>8.3709370648423036</v>
      </c>
      <c r="AT59">
        <f t="shared" si="98"/>
        <v>8.0184603686702793</v>
      </c>
      <c r="AU59">
        <f t="shared" si="99"/>
        <v>7.6175198569616844</v>
      </c>
      <c r="AV59">
        <f t="shared" si="100"/>
        <v>7.1694120524699487</v>
      </c>
      <c r="AW59">
        <f t="shared" si="101"/>
        <v>6.6783376481125929</v>
      </c>
      <c r="AX59">
        <f t="shared" si="102"/>
        <v>6.1516363100733695</v>
      </c>
      <c r="AY59">
        <f t="shared" si="103"/>
        <v>5.5996052962512781</v>
      </c>
      <c r="AZ59">
        <f t="shared" si="104"/>
        <v>5.0348394030772763</v>
      </c>
      <c r="BA59">
        <f t="shared" si="105"/>
        <v>4.4711495064407263</v>
      </c>
      <c r="BB59">
        <f t="shared" si="106"/>
        <v>3.9222421581367484</v>
      </c>
      <c r="BC59">
        <f t="shared" si="107"/>
        <v>3.4004200927141537</v>
      </c>
      <c r="BD59">
        <f t="shared" si="108"/>
        <v>2.9155565614121866</v>
      </c>
    </row>
    <row r="60" spans="1:72">
      <c r="W60">
        <f t="shared" si="91"/>
        <v>7.2810763010472588</v>
      </c>
      <c r="X60">
        <f t="shared" si="58"/>
        <v>7.2810763010472588</v>
      </c>
      <c r="Y60">
        <f t="shared" si="92"/>
        <v>6.6410607264383215</v>
      </c>
      <c r="AA60">
        <f t="shared" si="90"/>
        <v>-0.64001557460893732</v>
      </c>
      <c r="AB60">
        <f t="shared" si="54"/>
        <v>-0.64001557460893732</v>
      </c>
      <c r="AC60">
        <v>1</v>
      </c>
      <c r="AO60">
        <f t="shared" si="93"/>
        <v>9.3982227278593857</v>
      </c>
      <c r="AP60">
        <f t="shared" si="94"/>
        <v>8.344015162968498</v>
      </c>
      <c r="AQ60">
        <f t="shared" si="95"/>
        <v>8.1164088418431639</v>
      </c>
      <c r="AR60">
        <f t="shared" si="96"/>
        <v>7.8487868595730657</v>
      </c>
      <c r="AS60">
        <f t="shared" si="97"/>
        <v>7.5380952660151577</v>
      </c>
      <c r="AT60">
        <f t="shared" si="98"/>
        <v>7.1826898092856775</v>
      </c>
      <c r="AU60">
        <f t="shared" si="99"/>
        <v>6.7829380938113442</v>
      </c>
      <c r="AV60">
        <f t="shared" si="100"/>
        <v>6.3417513567912511</v>
      </c>
      <c r="AW60">
        <f t="shared" si="101"/>
        <v>5.8649079236826571</v>
      </c>
      <c r="AX60">
        <f t="shared" si="102"/>
        <v>5.3610305143447556</v>
      </c>
      <c r="AY60">
        <f t="shared" si="103"/>
        <v>4.8411297833285749</v>
      </c>
      <c r="AZ60">
        <f t="shared" si="104"/>
        <v>4.3177255880968195</v>
      </c>
      <c r="BA60">
        <f t="shared" si="105"/>
        <v>3.8036770556886084</v>
      </c>
      <c r="BB60">
        <f t="shared" si="106"/>
        <v>3.3109447545009361</v>
      </c>
      <c r="BC60">
        <f t="shared" si="107"/>
        <v>2.8495307629882891</v>
      </c>
      <c r="BD60">
        <f t="shared" si="108"/>
        <v>2.4267842732775669</v>
      </c>
    </row>
    <row r="61" spans="1:72">
      <c r="W61">
        <f t="shared" si="91"/>
        <v>6.4511447347411348</v>
      </c>
      <c r="X61">
        <f t="shared" si="58"/>
        <v>6.4511447347411348</v>
      </c>
      <c r="Y61">
        <f t="shared" si="92"/>
        <v>5.7691348985455884</v>
      </c>
      <c r="AA61">
        <f t="shared" si="90"/>
        <v>-0.68200983619554645</v>
      </c>
      <c r="AB61">
        <f t="shared" si="54"/>
        <v>-0.68200983619554645</v>
      </c>
      <c r="AC61">
        <v>1</v>
      </c>
      <c r="AO61">
        <f t="shared" si="93"/>
        <v>8.5957025422089295</v>
      </c>
      <c r="AP61">
        <f t="shared" si="94"/>
        <v>7.5108170856996024</v>
      </c>
      <c r="AQ61">
        <f t="shared" si="95"/>
        <v>7.2810763010472588</v>
      </c>
      <c r="AR61">
        <f t="shared" si="96"/>
        <v>7.0129367668991893</v>
      </c>
      <c r="AS61">
        <f t="shared" si="97"/>
        <v>6.7043128673042691</v>
      </c>
      <c r="AT61">
        <f t="shared" si="98"/>
        <v>6.3547402181714467</v>
      </c>
      <c r="AU61">
        <f t="shared" si="99"/>
        <v>5.965901700491731</v>
      </c>
      <c r="AV61">
        <f t="shared" si="100"/>
        <v>5.5420155469566028</v>
      </c>
      <c r="AW61">
        <f t="shared" si="101"/>
        <v>5.0899545347029793</v>
      </c>
      <c r="AX61">
        <f t="shared" si="102"/>
        <v>4.6189918265080525</v>
      </c>
      <c r="AY61">
        <f t="shared" si="103"/>
        <v>4.1401434501819043</v>
      </c>
      <c r="AZ61">
        <f t="shared" si="104"/>
        <v>3.6651839155048727</v>
      </c>
      <c r="BA61">
        <f t="shared" si="105"/>
        <v>3.2055113790051624</v>
      </c>
      <c r="BB61">
        <f t="shared" si="106"/>
        <v>2.7710880634394832</v>
      </c>
      <c r="BC61">
        <f t="shared" si="107"/>
        <v>2.3696567407990226</v>
      </c>
      <c r="BD61">
        <f t="shared" si="108"/>
        <v>2.0063470377961976</v>
      </c>
    </row>
    <row r="62" spans="1:72">
      <c r="W62">
        <f t="shared" si="91"/>
        <v>5.6466104734594706</v>
      </c>
      <c r="X62">
        <f t="shared" si="58"/>
        <v>5.6466104734594706</v>
      </c>
      <c r="Y62">
        <f t="shared" si="92"/>
        <v>4.9558056823200189</v>
      </c>
      <c r="AA62">
        <f t="shared" si="90"/>
        <v>-0.6908047911394517</v>
      </c>
      <c r="AB62">
        <f t="shared" si="54"/>
        <v>-0.6908047911394517</v>
      </c>
      <c r="AC62">
        <v>1</v>
      </c>
      <c r="AO62">
        <f t="shared" si="93"/>
        <v>7.7666984258113709</v>
      </c>
      <c r="AP62">
        <f t="shared" si="94"/>
        <v>6.6773519204436456</v>
      </c>
      <c r="AQ62">
        <f t="shared" si="95"/>
        <v>6.4511447347411348</v>
      </c>
      <c r="AR62">
        <f t="shared" si="96"/>
        <v>6.1890628305458018</v>
      </c>
      <c r="AS62">
        <f t="shared" si="97"/>
        <v>5.8899586332103793</v>
      </c>
      <c r="AT62">
        <f t="shared" si="98"/>
        <v>5.5544172212633773</v>
      </c>
      <c r="AU62">
        <f t="shared" si="99"/>
        <v>5.1851782068116563</v>
      </c>
      <c r="AV62">
        <f t="shared" si="100"/>
        <v>4.7873680101125702</v>
      </c>
      <c r="AW62">
        <f t="shared" si="101"/>
        <v>4.3684318905753869</v>
      </c>
      <c r="AX62">
        <f t="shared" si="102"/>
        <v>3.9377030364118033</v>
      </c>
      <c r="AY62">
        <f t="shared" si="103"/>
        <v>3.5056323722059806</v>
      </c>
      <c r="AZ62">
        <f t="shared" si="104"/>
        <v>3.0828008958460162</v>
      </c>
      <c r="BA62">
        <f t="shared" si="105"/>
        <v>2.6789059499487342</v>
      </c>
      <c r="BB62">
        <f t="shared" si="106"/>
        <v>2.3019214792049163</v>
      </c>
      <c r="BC62">
        <f t="shared" si="107"/>
        <v>1.9575758294372341</v>
      </c>
      <c r="BD62">
        <f t="shared" si="108"/>
        <v>1.6491957503497627</v>
      </c>
    </row>
    <row r="63" spans="1:72">
      <c r="W63">
        <f t="shared" si="91"/>
        <v>4.8850767168043854</v>
      </c>
      <c r="X63">
        <f t="shared" si="58"/>
        <v>4.8850767168043854</v>
      </c>
      <c r="Y63">
        <f t="shared" si="92"/>
        <v>4.2133170150752699</v>
      </c>
      <c r="AA63">
        <f t="shared" si="90"/>
        <v>-0.67175970172911548</v>
      </c>
      <c r="AB63">
        <f t="shared" si="54"/>
        <v>-0.67175970172911548</v>
      </c>
      <c r="AC63">
        <v>1</v>
      </c>
      <c r="AO63">
        <f t="shared" si="93"/>
        <v>6.931117387333301</v>
      </c>
      <c r="AP63">
        <f t="shared" si="94"/>
        <v>5.8639576551556321</v>
      </c>
      <c r="AQ63">
        <f t="shared" si="95"/>
        <v>5.6466104734594706</v>
      </c>
      <c r="AR63">
        <f t="shared" si="96"/>
        <v>5.3965806179659337</v>
      </c>
      <c r="AS63">
        <f t="shared" si="97"/>
        <v>5.113548060505801</v>
      </c>
      <c r="AT63">
        <f t="shared" si="98"/>
        <v>4.7989378149166351</v>
      </c>
      <c r="AU63">
        <f t="shared" si="99"/>
        <v>4.4562269789973694</v>
      </c>
      <c r="AV63">
        <f t="shared" si="100"/>
        <v>4.0910313780592231</v>
      </c>
      <c r="AW63">
        <f t="shared" si="101"/>
        <v>3.7108890606599685</v>
      </c>
      <c r="AX63">
        <f t="shared" si="102"/>
        <v>3.3247191869658712</v>
      </c>
      <c r="AY63">
        <f t="shared" si="103"/>
        <v>2.9420211593086147</v>
      </c>
      <c r="AZ63">
        <f t="shared" si="104"/>
        <v>2.5719585308499187</v>
      </c>
      <c r="BA63">
        <f t="shared" si="105"/>
        <v>2.2225100312459962</v>
      </c>
      <c r="BB63">
        <f t="shared" si="106"/>
        <v>1.8998478579153575</v>
      </c>
      <c r="BC63">
        <f t="shared" si="107"/>
        <v>1.6080319225435848</v>
      </c>
      <c r="BD63">
        <f t="shared" si="108"/>
        <v>1.3490205872072305</v>
      </c>
    </row>
    <row r="64" spans="1:72">
      <c r="W64">
        <f t="shared" si="91"/>
        <v>4.1803454854312205</v>
      </c>
      <c r="X64">
        <f t="shared" si="58"/>
        <v>4.1803454854312205</v>
      </c>
      <c r="Y64">
        <f t="shared" si="92"/>
        <v>3.5487213910346878</v>
      </c>
      <c r="AA64">
        <f t="shared" si="90"/>
        <v>-0.63162409439653278</v>
      </c>
      <c r="AB64">
        <f t="shared" si="54"/>
        <v>-0.63162409439653278</v>
      </c>
      <c r="AC64">
        <v>1</v>
      </c>
      <c r="AO64">
        <f t="shared" si="93"/>
        <v>6.109503010449167</v>
      </c>
      <c r="AP64">
        <f t="shared" si="94"/>
        <v>5.0890598792798167</v>
      </c>
      <c r="AQ64">
        <f t="shared" si="95"/>
        <v>4.8850767168043854</v>
      </c>
      <c r="AR64">
        <f t="shared" si="96"/>
        <v>4.651996122499888</v>
      </c>
      <c r="AS64">
        <f t="shared" si="97"/>
        <v>4.3901625438930338</v>
      </c>
      <c r="AT64">
        <f t="shared" si="98"/>
        <v>4.1015941914933034</v>
      </c>
      <c r="AU64">
        <f t="shared" si="99"/>
        <v>3.7901802992623943</v>
      </c>
      <c r="AV64">
        <f t="shared" si="100"/>
        <v>3.4616479051086091</v>
      </c>
      <c r="AW64">
        <f t="shared" si="101"/>
        <v>3.1232447803852406</v>
      </c>
      <c r="AX64">
        <f t="shared" si="102"/>
        <v>2.7831513034222577</v>
      </c>
      <c r="AY64">
        <f t="shared" si="103"/>
        <v>2.4497116405218229</v>
      </c>
      <c r="AZ64">
        <f t="shared" si="104"/>
        <v>2.1306321242543191</v>
      </c>
      <c r="BA64">
        <f t="shared" si="105"/>
        <v>1.832305592457393</v>
      </c>
      <c r="BB64">
        <f t="shared" si="106"/>
        <v>1.5593794011995707</v>
      </c>
      <c r="BC64">
        <f t="shared" si="107"/>
        <v>1.3146113652489879</v>
      </c>
      <c r="BD64">
        <f t="shared" si="108"/>
        <v>1.0989838272045407</v>
      </c>
    </row>
    <row r="65" spans="23:74">
      <c r="W65">
        <f t="shared" si="91"/>
        <v>3.5416824728264564</v>
      </c>
      <c r="X65">
        <f t="shared" si="58"/>
        <v>3.5416824728264564</v>
      </c>
      <c r="Y65">
        <f t="shared" si="92"/>
        <v>2.9642557064070356</v>
      </c>
      <c r="AA65">
        <f t="shared" si="90"/>
        <v>-0.57742676641942081</v>
      </c>
      <c r="AB65">
        <f t="shared" si="54"/>
        <v>-0.57742676641942081</v>
      </c>
      <c r="AC65">
        <v>1</v>
      </c>
      <c r="AO65">
        <f t="shared" si="93"/>
        <v>5.3210558298418222</v>
      </c>
      <c r="AP65">
        <f t="shared" si="94"/>
        <v>4.3676081630361505</v>
      </c>
      <c r="AQ65">
        <f t="shared" si="95"/>
        <v>4.1803454854312205</v>
      </c>
      <c r="AR65">
        <f t="shared" si="96"/>
        <v>3.9676998914714923</v>
      </c>
      <c r="AS65">
        <f t="shared" si="97"/>
        <v>3.7304965161168209</v>
      </c>
      <c r="AT65">
        <f t="shared" si="98"/>
        <v>3.4711027516513022</v>
      </c>
      <c r="AU65">
        <f t="shared" si="99"/>
        <v>3.1935317195219377</v>
      </c>
      <c r="AV65">
        <f t="shared" si="100"/>
        <v>2.9033220394987054</v>
      </c>
      <c r="AW65">
        <f t="shared" si="101"/>
        <v>2.6071667571879411</v>
      </c>
      <c r="AX65">
        <f t="shared" si="102"/>
        <v>2.3123285108568972</v>
      </c>
      <c r="AY65">
        <f t="shared" si="103"/>
        <v>2.025942305053666</v>
      </c>
      <c r="AZ65">
        <f t="shared" si="104"/>
        <v>1.7543438509476841</v>
      </c>
      <c r="BA65">
        <f t="shared" si="105"/>
        <v>1.5025529564330569</v>
      </c>
      <c r="BB65">
        <f t="shared" si="106"/>
        <v>1.2739920129910025</v>
      </c>
      <c r="BC65">
        <f t="shared" si="107"/>
        <v>1.0704521395133142</v>
      </c>
      <c r="BD65">
        <f t="shared" si="108"/>
        <v>0.89226147416016199</v>
      </c>
    </row>
    <row r="66" spans="23:74">
      <c r="W66">
        <f>F4*F20</f>
        <v>13.011107350435086</v>
      </c>
      <c r="X66">
        <f t="shared" si="58"/>
        <v>13.011107350435086</v>
      </c>
      <c r="Y66">
        <f>AR20</f>
        <v>13.676197423712379</v>
      </c>
      <c r="AA66">
        <f t="shared" ref="AA66:AA80" si="109">AA4-F4</f>
        <v>0.66509007327729286</v>
      </c>
      <c r="AB66">
        <f t="shared" si="54"/>
        <v>0.66509007327729286</v>
      </c>
      <c r="AC66">
        <v>1</v>
      </c>
      <c r="AO66">
        <f t="shared" si="93"/>
        <v>4.5819200275316785</v>
      </c>
      <c r="AP66">
        <f t="shared" si="94"/>
        <v>3.7101460529194172</v>
      </c>
      <c r="AQ66">
        <f t="shared" si="95"/>
        <v>3.5416824728264564</v>
      </c>
      <c r="AR66">
        <f t="shared" si="96"/>
        <v>3.3514611398555374</v>
      </c>
      <c r="AS66">
        <f t="shared" si="97"/>
        <v>3.1406110611900919</v>
      </c>
      <c r="AT66">
        <f t="shared" si="98"/>
        <v>2.9116367385893978</v>
      </c>
      <c r="AU66">
        <f t="shared" si="99"/>
        <v>2.6684490653805009</v>
      </c>
      <c r="AV66">
        <f t="shared" si="100"/>
        <v>2.4161906941864748</v>
      </c>
      <c r="AW66">
        <f t="shared" si="101"/>
        <v>2.1608493330630703</v>
      </c>
      <c r="AX66">
        <f t="shared" si="102"/>
        <v>1.9087103467351616</v>
      </c>
      <c r="AY66">
        <f t="shared" si="103"/>
        <v>1.6657500232666673</v>
      </c>
      <c r="AZ66">
        <f t="shared" si="104"/>
        <v>1.437090424074561</v>
      </c>
      <c r="BA66">
        <f t="shared" si="105"/>
        <v>1.2266164474059011</v>
      </c>
      <c r="BB66">
        <f t="shared" si="106"/>
        <v>1.0368053671498028</v>
      </c>
      <c r="BC66">
        <f t="shared" si="107"/>
        <v>0.86876127650614909</v>
      </c>
      <c r="BD66">
        <f t="shared" si="108"/>
        <v>0.72240348328728088</v>
      </c>
    </row>
    <row r="67" spans="23:74" ht="15" thickBot="1">
      <c r="W67">
        <f t="shared" ref="W67:W80" si="110">F5*F21</f>
        <v>12.593650372807305</v>
      </c>
      <c r="X67">
        <f t="shared" si="58"/>
        <v>12.593650372807305</v>
      </c>
      <c r="Y67">
        <f t="shared" ref="Y67:Y80" si="111">AR21</f>
        <v>13.117866004343124</v>
      </c>
      <c r="AA67">
        <f t="shared" si="109"/>
        <v>0.52421563153581907</v>
      </c>
      <c r="AB67">
        <f t="shared" si="54"/>
        <v>0.52421563153581907</v>
      </c>
      <c r="AC67">
        <v>1</v>
      </c>
    </row>
    <row r="68" spans="23:74" ht="15" thickBot="1">
      <c r="W68">
        <f t="shared" si="110"/>
        <v>12.108047127935007</v>
      </c>
      <c r="X68">
        <f t="shared" si="58"/>
        <v>12.108047127935007</v>
      </c>
      <c r="Y68">
        <f t="shared" si="111"/>
        <v>12.480946928992685</v>
      </c>
      <c r="AA68">
        <f t="shared" si="109"/>
        <v>0.37289980105767739</v>
      </c>
      <c r="AB68">
        <f t="shared" si="54"/>
        <v>0.37289980105767739</v>
      </c>
      <c r="AC68">
        <v>1</v>
      </c>
      <c r="AO68" t="s">
        <v>103</v>
      </c>
      <c r="AP68" s="74">
        <f>C3</f>
        <v>0</v>
      </c>
      <c r="AQ68" s="74">
        <f t="shared" ref="AQ68:BE68" si="112">D3</f>
        <v>4.3980465111040035E-2</v>
      </c>
      <c r="AR68" s="74">
        <f t="shared" si="112"/>
        <v>5.4975581388800036E-2</v>
      </c>
      <c r="AS68" s="74">
        <f t="shared" si="112"/>
        <v>6.871947673600004E-2</v>
      </c>
      <c r="AT68" s="74">
        <f t="shared" si="112"/>
        <v>8.589934592000005E-2</v>
      </c>
      <c r="AU68" s="74">
        <f t="shared" si="112"/>
        <v>0.10737418240000006</v>
      </c>
      <c r="AV68" s="74">
        <f t="shared" si="112"/>
        <v>0.13421772800000006</v>
      </c>
      <c r="AW68" s="74">
        <f t="shared" si="112"/>
        <v>0.16777216000000009</v>
      </c>
      <c r="AX68" s="74">
        <f t="shared" si="112"/>
        <v>0.2097152000000001</v>
      </c>
      <c r="AY68" s="74">
        <f t="shared" si="112"/>
        <v>0.2621440000000001</v>
      </c>
      <c r="AZ68" s="74">
        <f t="shared" si="112"/>
        <v>0.32768000000000014</v>
      </c>
      <c r="BA68" s="74">
        <f t="shared" si="112"/>
        <v>0.40960000000000013</v>
      </c>
      <c r="BB68" s="74">
        <f t="shared" si="112"/>
        <v>0.51200000000000012</v>
      </c>
      <c r="BC68" s="74">
        <f t="shared" si="112"/>
        <v>0.64000000000000012</v>
      </c>
      <c r="BD68" s="74">
        <f t="shared" si="112"/>
        <v>0.8</v>
      </c>
      <c r="BE68" s="74">
        <f t="shared" si="112"/>
        <v>1</v>
      </c>
      <c r="BF68" s="74">
        <f>AP68</f>
        <v>0</v>
      </c>
      <c r="BG68" s="74">
        <f t="shared" ref="BG68:BU68" si="113">AQ68</f>
        <v>4.3980465111040035E-2</v>
      </c>
      <c r="BH68" s="74">
        <f t="shared" si="113"/>
        <v>5.4975581388800036E-2</v>
      </c>
      <c r="BI68" s="74">
        <f t="shared" si="113"/>
        <v>6.871947673600004E-2</v>
      </c>
      <c r="BJ68" s="74">
        <f t="shared" si="113"/>
        <v>8.589934592000005E-2</v>
      </c>
      <c r="BK68" s="74">
        <f t="shared" si="113"/>
        <v>0.10737418240000006</v>
      </c>
      <c r="BL68" s="74">
        <f t="shared" si="113"/>
        <v>0.13421772800000006</v>
      </c>
      <c r="BM68" s="74">
        <f t="shared" si="113"/>
        <v>0.16777216000000009</v>
      </c>
      <c r="BN68" s="74">
        <f t="shared" si="113"/>
        <v>0.2097152000000001</v>
      </c>
      <c r="BO68" s="74">
        <f t="shared" si="113"/>
        <v>0.2621440000000001</v>
      </c>
      <c r="BP68" s="74">
        <f t="shared" si="113"/>
        <v>0.32768000000000014</v>
      </c>
      <c r="BQ68" s="74">
        <f t="shared" si="113"/>
        <v>0.40960000000000013</v>
      </c>
      <c r="BR68" s="74">
        <f t="shared" si="113"/>
        <v>0.51200000000000012</v>
      </c>
      <c r="BS68" s="74">
        <f t="shared" si="113"/>
        <v>0.64000000000000012</v>
      </c>
      <c r="BT68" s="74">
        <f t="shared" si="113"/>
        <v>0.8</v>
      </c>
      <c r="BU68" s="74">
        <f t="shared" si="113"/>
        <v>1</v>
      </c>
    </row>
    <row r="69" spans="23:74">
      <c r="W69">
        <f t="shared" si="110"/>
        <v>11.551284297911911</v>
      </c>
      <c r="X69">
        <f t="shared" si="58"/>
        <v>11.551284297911911</v>
      </c>
      <c r="Y69">
        <f t="shared" si="111"/>
        <v>11.76679708942004</v>
      </c>
      <c r="AA69">
        <f t="shared" si="109"/>
        <v>0.21551279150812874</v>
      </c>
      <c r="AB69">
        <f t="shared" si="54"/>
        <v>0.21551279150812874</v>
      </c>
      <c r="AC69">
        <v>1</v>
      </c>
      <c r="AN69">
        <v>1</v>
      </c>
      <c r="AO69">
        <f>AN36</f>
        <v>1</v>
      </c>
      <c r="AP69">
        <f t="shared" ref="AP69:BU77" si="114">AO36</f>
        <v>6.6345802838863613E-2</v>
      </c>
      <c r="AQ69">
        <f t="shared" si="114"/>
        <v>7.068112263085799E-2</v>
      </c>
      <c r="AR69">
        <f t="shared" si="114"/>
        <v>7.1764952578856581E-2</v>
      </c>
      <c r="AS69">
        <f t="shared" si="114"/>
        <v>7.3119740013854795E-2</v>
      </c>
      <c r="AT69">
        <f t="shared" si="114"/>
        <v>7.4813224307602608E-2</v>
      </c>
      <c r="AU69">
        <f t="shared" si="114"/>
        <v>7.6930079674787377E-2</v>
      </c>
      <c r="AV69">
        <f t="shared" si="114"/>
        <v>7.9576148883768308E-2</v>
      </c>
      <c r="AW69">
        <f t="shared" si="114"/>
        <v>8.2883735394994468E-2</v>
      </c>
      <c r="AX69">
        <f t="shared" si="114"/>
        <v>8.7018218534027192E-2</v>
      </c>
      <c r="AY69">
        <f t="shared" si="114"/>
        <v>9.2186322457818076E-2</v>
      </c>
      <c r="AZ69">
        <f t="shared" si="114"/>
        <v>9.8646452362556702E-2</v>
      </c>
      <c r="BA69">
        <f t="shared" si="114"/>
        <v>0.10672161474347996</v>
      </c>
      <c r="BB69">
        <f t="shared" si="114"/>
        <v>0.11681556771963406</v>
      </c>
      <c r="BC69">
        <f t="shared" si="114"/>
        <v>0.12943300893982665</v>
      </c>
      <c r="BD69">
        <f t="shared" si="114"/>
        <v>0.14520481046506739</v>
      </c>
      <c r="BE69">
        <f t="shared" si="114"/>
        <v>0.16491956237161837</v>
      </c>
      <c r="BF69">
        <f t="shared" si="114"/>
        <v>7.3333333333333361E-2</v>
      </c>
      <c r="BG69">
        <f t="shared" si="114"/>
        <v>7.5588741800566184E-2</v>
      </c>
      <c r="BH69">
        <f t="shared" si="114"/>
        <v>7.6152593917374389E-2</v>
      </c>
      <c r="BI69">
        <f t="shared" si="114"/>
        <v>7.6857409063384632E-2</v>
      </c>
      <c r="BJ69">
        <f t="shared" si="114"/>
        <v>7.7738427995897461E-2</v>
      </c>
      <c r="BK69">
        <f t="shared" si="114"/>
        <v>7.8839701661538489E-2</v>
      </c>
      <c r="BL69">
        <f t="shared" si="114"/>
        <v>8.0216293743589781E-2</v>
      </c>
      <c r="BM69">
        <f t="shared" si="114"/>
        <v>8.1937033846153876E-2</v>
      </c>
      <c r="BN69">
        <f t="shared" si="114"/>
        <v>8.4087958974359001E-2</v>
      </c>
      <c r="BO69">
        <f t="shared" si="114"/>
        <v>8.677661538461541E-2</v>
      </c>
      <c r="BP69">
        <f t="shared" si="114"/>
        <v>9.0137435897435933E-2</v>
      </c>
      <c r="BQ69">
        <f t="shared" si="114"/>
        <v>9.4338461538461552E-2</v>
      </c>
      <c r="BR69">
        <f t="shared" si="114"/>
        <v>9.958974358974361E-2</v>
      </c>
      <c r="BS69">
        <f t="shared" si="114"/>
        <v>0.10615384615384618</v>
      </c>
      <c r="BT69">
        <f t="shared" si="114"/>
        <v>0.11435897435897438</v>
      </c>
      <c r="BU69">
        <f t="shared" si="114"/>
        <v>0.12461538461538464</v>
      </c>
      <c r="BV69">
        <v>16</v>
      </c>
    </row>
    <row r="70" spans="23:74">
      <c r="W70">
        <f t="shared" si="110"/>
        <v>10.923421383798091</v>
      </c>
      <c r="X70">
        <f t="shared" si="58"/>
        <v>10.923421383798091</v>
      </c>
      <c r="Y70">
        <f t="shared" si="111"/>
        <v>10.981365834334245</v>
      </c>
      <c r="AA70">
        <f t="shared" si="109"/>
        <v>5.7944450536153269E-2</v>
      </c>
      <c r="AB70">
        <f t="shared" si="54"/>
        <v>5.7944450536153269E-2</v>
      </c>
      <c r="AC70">
        <v>1</v>
      </c>
      <c r="AN70">
        <v>2</v>
      </c>
      <c r="AO70">
        <f t="shared" ref="AO70:BD83" si="115">AN37</f>
        <v>1.25</v>
      </c>
      <c r="AP70">
        <f t="shared" si="115"/>
        <v>6.9169657439600574E-2</v>
      </c>
      <c r="AQ70">
        <f t="shared" si="115"/>
        <v>7.3689500023036966E-2</v>
      </c>
      <c r="AR70">
        <f t="shared" si="115"/>
        <v>7.4819460668896068E-2</v>
      </c>
      <c r="AS70">
        <f t="shared" si="115"/>
        <v>7.6231911476219938E-2</v>
      </c>
      <c r="AT70">
        <f t="shared" si="115"/>
        <v>7.7997474985374765E-2</v>
      </c>
      <c r="AU70">
        <f t="shared" si="115"/>
        <v>8.0204429371818348E-2</v>
      </c>
      <c r="AV70">
        <f t="shared" si="115"/>
        <v>8.2963122354872756E-2</v>
      </c>
      <c r="AW70">
        <f t="shared" si="115"/>
        <v>8.6411488583690826E-2</v>
      </c>
      <c r="AX70">
        <f t="shared" si="115"/>
        <v>9.0721946369713383E-2</v>
      </c>
      <c r="AY70">
        <f t="shared" si="115"/>
        <v>9.6110018602241581E-2</v>
      </c>
      <c r="AZ70">
        <f t="shared" si="115"/>
        <v>0.10284510889290184</v>
      </c>
      <c r="BA70">
        <f t="shared" si="115"/>
        <v>0.11126397175622714</v>
      </c>
      <c r="BB70">
        <f t="shared" si="115"/>
        <v>0.12178755033538378</v>
      </c>
      <c r="BC70">
        <f t="shared" si="115"/>
        <v>0.13494202355932958</v>
      </c>
      <c r="BD70">
        <f t="shared" si="115"/>
        <v>0.15138511508926181</v>
      </c>
      <c r="BE70">
        <f t="shared" si="114"/>
        <v>0.17193897950167711</v>
      </c>
      <c r="BF70">
        <f t="shared" si="114"/>
        <v>7.5000000000000011E-2</v>
      </c>
      <c r="BG70">
        <f t="shared" si="114"/>
        <v>7.7819260584041039E-2</v>
      </c>
      <c r="BH70">
        <f t="shared" si="114"/>
        <v>7.8524075730051296E-2</v>
      </c>
      <c r="BI70">
        <f t="shared" si="114"/>
        <v>7.9405094662564124E-2</v>
      </c>
      <c r="BJ70">
        <f t="shared" si="114"/>
        <v>8.0506368328205152E-2</v>
      </c>
      <c r="BK70">
        <f t="shared" si="114"/>
        <v>8.1882960410256431E-2</v>
      </c>
      <c r="BL70">
        <f t="shared" si="114"/>
        <v>8.3603700512820539E-2</v>
      </c>
      <c r="BM70">
        <f t="shared" si="114"/>
        <v>8.5754625641025664E-2</v>
      </c>
      <c r="BN70">
        <f t="shared" si="114"/>
        <v>8.8443282051282074E-2</v>
      </c>
      <c r="BO70">
        <f t="shared" si="114"/>
        <v>9.1804102564102597E-2</v>
      </c>
      <c r="BP70">
        <f t="shared" si="114"/>
        <v>9.6005128205128243E-2</v>
      </c>
      <c r="BQ70">
        <f t="shared" si="114"/>
        <v>0.10125641025641027</v>
      </c>
      <c r="BR70">
        <f t="shared" si="114"/>
        <v>0.10782051282051283</v>
      </c>
      <c r="BS70">
        <f t="shared" si="114"/>
        <v>0.11602564102564104</v>
      </c>
      <c r="BT70">
        <f t="shared" si="114"/>
        <v>0.12628205128205131</v>
      </c>
      <c r="BU70">
        <f t="shared" si="114"/>
        <v>0.13910256410256411</v>
      </c>
      <c r="BV70">
        <v>17</v>
      </c>
    </row>
    <row r="71" spans="23:74">
      <c r="W71">
        <f t="shared" si="110"/>
        <v>10.228468766310893</v>
      </c>
      <c r="X71">
        <f t="shared" si="58"/>
        <v>10.228468766310893</v>
      </c>
      <c r="Y71">
        <f t="shared" si="111"/>
        <v>10.135673237255807</v>
      </c>
      <c r="AA71">
        <f t="shared" si="109"/>
        <v>-9.279552905508659E-2</v>
      </c>
      <c r="AB71">
        <f t="shared" si="54"/>
        <v>-9.279552905508659E-2</v>
      </c>
      <c r="AC71">
        <v>1</v>
      </c>
      <c r="AN71">
        <v>3</v>
      </c>
      <c r="AO71">
        <f t="shared" si="115"/>
        <v>1.5624999999999998</v>
      </c>
      <c r="AP71">
        <f t="shared" si="114"/>
        <v>7.2699475690521764E-2</v>
      </c>
      <c r="AQ71">
        <f t="shared" si="114"/>
        <v>7.7449971763260683E-2</v>
      </c>
      <c r="AR71">
        <f t="shared" si="114"/>
        <v>7.8637595781445427E-2</v>
      </c>
      <c r="AS71">
        <f t="shared" si="114"/>
        <v>8.0122125804176325E-2</v>
      </c>
      <c r="AT71">
        <f t="shared" si="114"/>
        <v>8.1977788332589951E-2</v>
      </c>
      <c r="AU71">
        <f t="shared" si="114"/>
        <v>8.4297366493107026E-2</v>
      </c>
      <c r="AV71">
        <f t="shared" si="114"/>
        <v>8.7196839193753331E-2</v>
      </c>
      <c r="AW71">
        <f t="shared" si="114"/>
        <v>9.0821180069561233E-2</v>
      </c>
      <c r="AX71">
        <f t="shared" si="114"/>
        <v>9.535160616432109E-2</v>
      </c>
      <c r="AY71">
        <f t="shared" si="114"/>
        <v>0.10101463878277092</v>
      </c>
      <c r="AZ71">
        <f t="shared" si="114"/>
        <v>0.10809342955583322</v>
      </c>
      <c r="BA71">
        <f t="shared" si="114"/>
        <v>0.1169419180221611</v>
      </c>
      <c r="BB71">
        <f t="shared" si="114"/>
        <v>0.12800252860507089</v>
      </c>
      <c r="BC71">
        <f t="shared" si="114"/>
        <v>0.14182829183370818</v>
      </c>
      <c r="BD71">
        <f t="shared" si="114"/>
        <v>0.15911049586950476</v>
      </c>
      <c r="BE71">
        <f t="shared" si="114"/>
        <v>0.18071325091425056</v>
      </c>
      <c r="BF71">
        <f t="shared" si="114"/>
        <v>7.7083333333333351E-2</v>
      </c>
      <c r="BG71">
        <f t="shared" si="114"/>
        <v>8.0607409063384636E-2</v>
      </c>
      <c r="BH71">
        <f t="shared" si="114"/>
        <v>8.148842799589745E-2</v>
      </c>
      <c r="BI71">
        <f t="shared" si="114"/>
        <v>8.2589701661538464E-2</v>
      </c>
      <c r="BJ71">
        <f t="shared" si="114"/>
        <v>8.396629374358977E-2</v>
      </c>
      <c r="BK71">
        <f t="shared" si="114"/>
        <v>8.5687033846153865E-2</v>
      </c>
      <c r="BL71">
        <f t="shared" si="114"/>
        <v>8.7837958974359004E-2</v>
      </c>
      <c r="BM71">
        <f t="shared" si="114"/>
        <v>9.0526615384615414E-2</v>
      </c>
      <c r="BN71">
        <f t="shared" si="114"/>
        <v>9.3887435897435922E-2</v>
      </c>
      <c r="BO71">
        <f t="shared" si="114"/>
        <v>9.8088461538461555E-2</v>
      </c>
      <c r="BP71">
        <f t="shared" si="114"/>
        <v>0.10333974358974363</v>
      </c>
      <c r="BQ71">
        <f t="shared" si="114"/>
        <v>0.10990384615384617</v>
      </c>
      <c r="BR71">
        <f t="shared" si="114"/>
        <v>0.11810897435897437</v>
      </c>
      <c r="BS71">
        <f t="shared" si="114"/>
        <v>0.12836538461538463</v>
      </c>
      <c r="BT71">
        <f t="shared" si="114"/>
        <v>0.14118589743589746</v>
      </c>
      <c r="BU71">
        <f t="shared" si="114"/>
        <v>0.15721153846153849</v>
      </c>
      <c r="BV71">
        <v>18</v>
      </c>
    </row>
    <row r="72" spans="23:74">
      <c r="W72">
        <f t="shared" si="110"/>
        <v>9.4749670771940977</v>
      </c>
      <c r="X72">
        <f t="shared" si="58"/>
        <v>9.4749670771940977</v>
      </c>
      <c r="Y72">
        <f t="shared" si="111"/>
        <v>9.2456457277952353</v>
      </c>
      <c r="AA72">
        <f t="shared" si="109"/>
        <v>-0.2293213493988624</v>
      </c>
      <c r="AB72">
        <f t="shared" si="54"/>
        <v>-0.2293213493988624</v>
      </c>
      <c r="AC72">
        <v>1</v>
      </c>
      <c r="AN72">
        <v>4</v>
      </c>
      <c r="AO72">
        <f t="shared" si="115"/>
        <v>1.9531249999999996</v>
      </c>
      <c r="AP72">
        <f t="shared" si="114"/>
        <v>7.7111748504173253E-2</v>
      </c>
      <c r="AQ72">
        <f t="shared" si="114"/>
        <v>8.215056143854034E-2</v>
      </c>
      <c r="AR72">
        <f t="shared" si="114"/>
        <v>8.3410264672132126E-2</v>
      </c>
      <c r="AS72">
        <f t="shared" si="114"/>
        <v>8.4984893714121809E-2</v>
      </c>
      <c r="AT72">
        <f t="shared" si="114"/>
        <v>8.6953180016608955E-2</v>
      </c>
      <c r="AU72">
        <f t="shared" si="114"/>
        <v>8.9413537894717898E-2</v>
      </c>
      <c r="AV72">
        <f t="shared" si="114"/>
        <v>9.2488985242354049E-2</v>
      </c>
      <c r="AW72">
        <f t="shared" si="114"/>
        <v>9.6333294426899266E-2</v>
      </c>
      <c r="AX72">
        <f t="shared" si="114"/>
        <v>0.10113868090758076</v>
      </c>
      <c r="AY72">
        <f t="shared" si="114"/>
        <v>0.10714541400843262</v>
      </c>
      <c r="AZ72">
        <f t="shared" si="114"/>
        <v>0.11465383038449747</v>
      </c>
      <c r="BA72">
        <f t="shared" si="114"/>
        <v>0.12403935085457851</v>
      </c>
      <c r="BB72">
        <f t="shared" si="114"/>
        <v>0.13577125144217983</v>
      </c>
      <c r="BC72">
        <f t="shared" si="114"/>
        <v>0.15043612717668148</v>
      </c>
      <c r="BD72">
        <f t="shared" si="114"/>
        <v>0.16876722184480852</v>
      </c>
      <c r="BE72">
        <f t="shared" si="114"/>
        <v>0.19168109017996734</v>
      </c>
      <c r="BF72">
        <f t="shared" si="114"/>
        <v>7.9687500000000008E-2</v>
      </c>
      <c r="BG72">
        <f t="shared" si="114"/>
        <v>8.4092594662564121E-2</v>
      </c>
      <c r="BH72">
        <f t="shared" si="114"/>
        <v>8.519386832820515E-2</v>
      </c>
      <c r="BI72">
        <f t="shared" si="114"/>
        <v>8.6570460410256442E-2</v>
      </c>
      <c r="BJ72">
        <f t="shared" si="114"/>
        <v>8.8291200512820536E-2</v>
      </c>
      <c r="BK72">
        <f t="shared" si="114"/>
        <v>9.0442125641025661E-2</v>
      </c>
      <c r="BL72">
        <f t="shared" si="114"/>
        <v>9.3130782051282085E-2</v>
      </c>
      <c r="BM72">
        <f t="shared" si="114"/>
        <v>9.6491602564102594E-2</v>
      </c>
      <c r="BN72">
        <f t="shared" si="114"/>
        <v>0.10069262820512823</v>
      </c>
      <c r="BO72">
        <f t="shared" si="114"/>
        <v>0.1059439102564103</v>
      </c>
      <c r="BP72">
        <f t="shared" si="114"/>
        <v>0.11250801282051284</v>
      </c>
      <c r="BQ72">
        <f t="shared" si="114"/>
        <v>0.12071314102564107</v>
      </c>
      <c r="BR72">
        <f t="shared" si="114"/>
        <v>0.13096955128205132</v>
      </c>
      <c r="BS72">
        <f t="shared" si="114"/>
        <v>0.14379006410256412</v>
      </c>
      <c r="BT72">
        <f t="shared" si="114"/>
        <v>0.15981570512820514</v>
      </c>
      <c r="BU72">
        <f t="shared" si="114"/>
        <v>0.17984775641025641</v>
      </c>
      <c r="BV72">
        <v>19</v>
      </c>
    </row>
    <row r="73" spans="23:74">
      <c r="W73">
        <f t="shared" si="110"/>
        <v>8.6760433268516675</v>
      </c>
      <c r="X73">
        <f t="shared" si="58"/>
        <v>8.6760433268516675</v>
      </c>
      <c r="Y73">
        <f t="shared" si="111"/>
        <v>8.3311801396459995</v>
      </c>
      <c r="AA73">
        <f t="shared" si="109"/>
        <v>-0.344863187205668</v>
      </c>
      <c r="AB73">
        <f t="shared" si="54"/>
        <v>-0.344863187205668</v>
      </c>
      <c r="AC73">
        <v>1</v>
      </c>
      <c r="AN73">
        <v>5</v>
      </c>
      <c r="AO73">
        <f t="shared" si="115"/>
        <v>2.4414062499999991</v>
      </c>
      <c r="AP73">
        <f t="shared" si="114"/>
        <v>8.2627089521237623E-2</v>
      </c>
      <c r="AQ73">
        <f t="shared" si="114"/>
        <v>8.8026298532639907E-2</v>
      </c>
      <c r="AR73">
        <f t="shared" si="114"/>
        <v>8.9376100785490492E-2</v>
      </c>
      <c r="AS73">
        <f t="shared" si="114"/>
        <v>9.1063353601553695E-2</v>
      </c>
      <c r="AT73">
        <f t="shared" si="114"/>
        <v>9.317241962163271E-2</v>
      </c>
      <c r="AU73">
        <f t="shared" si="114"/>
        <v>9.5808752146731499E-2</v>
      </c>
      <c r="AV73">
        <f t="shared" si="114"/>
        <v>9.9104167803104951E-2</v>
      </c>
      <c r="AW73">
        <f t="shared" si="114"/>
        <v>0.1032234373735718</v>
      </c>
      <c r="AX73">
        <f t="shared" si="114"/>
        <v>0.10837252433665534</v>
      </c>
      <c r="AY73">
        <f t="shared" si="114"/>
        <v>0.11480888304050975</v>
      </c>
      <c r="AZ73">
        <f t="shared" si="114"/>
        <v>0.1228543314203278</v>
      </c>
      <c r="BA73">
        <f t="shared" si="114"/>
        <v>0.13291114189510034</v>
      </c>
      <c r="BB73">
        <f t="shared" si="114"/>
        <v>0.14548215498856598</v>
      </c>
      <c r="BC73">
        <f t="shared" si="114"/>
        <v>0.16119592135539809</v>
      </c>
      <c r="BD73">
        <f t="shared" si="114"/>
        <v>0.1808381293139382</v>
      </c>
      <c r="BE73">
        <f t="shared" si="114"/>
        <v>0.20539088926211332</v>
      </c>
      <c r="BF73">
        <f t="shared" si="114"/>
        <v>8.2942708333333365E-2</v>
      </c>
      <c r="BG73">
        <f t="shared" si="114"/>
        <v>8.8449076661538492E-2</v>
      </c>
      <c r="BH73">
        <f t="shared" si="114"/>
        <v>8.9825668743589784E-2</v>
      </c>
      <c r="BI73">
        <f t="shared" si="114"/>
        <v>9.1546408846153879E-2</v>
      </c>
      <c r="BJ73">
        <f t="shared" si="114"/>
        <v>9.3697333974359004E-2</v>
      </c>
      <c r="BK73">
        <f t="shared" si="114"/>
        <v>9.6385990384615414E-2</v>
      </c>
      <c r="BL73">
        <f t="shared" si="114"/>
        <v>9.9746810897435936E-2</v>
      </c>
      <c r="BM73">
        <f t="shared" si="114"/>
        <v>0.10394783653846158</v>
      </c>
      <c r="BN73">
        <f t="shared" si="114"/>
        <v>0.10919911858974363</v>
      </c>
      <c r="BO73">
        <f t="shared" si="114"/>
        <v>0.1157632211538462</v>
      </c>
      <c r="BP73">
        <f t="shared" si="114"/>
        <v>0.12396834935897438</v>
      </c>
      <c r="BQ73">
        <f t="shared" si="114"/>
        <v>0.13422475961538463</v>
      </c>
      <c r="BR73">
        <f t="shared" si="114"/>
        <v>0.14704527243589746</v>
      </c>
      <c r="BS73">
        <f t="shared" si="114"/>
        <v>0.16307091346153851</v>
      </c>
      <c r="BT73">
        <f t="shared" si="114"/>
        <v>0.18310296474358981</v>
      </c>
      <c r="BU73">
        <f t="shared" si="114"/>
        <v>0.20814302884615385</v>
      </c>
      <c r="BV73">
        <v>20</v>
      </c>
    </row>
    <row r="74" spans="23:74">
      <c r="W74">
        <f t="shared" si="110"/>
        <v>7.8487868595730657</v>
      </c>
      <c r="X74">
        <f t="shared" si="58"/>
        <v>7.8487868595730657</v>
      </c>
      <c r="Y74">
        <f t="shared" si="111"/>
        <v>7.414492148962303</v>
      </c>
      <c r="AA74">
        <f t="shared" si="109"/>
        <v>-0.43429471061076264</v>
      </c>
      <c r="AB74">
        <f t="shared" si="54"/>
        <v>-0.43429471061076264</v>
      </c>
      <c r="AC74">
        <v>1</v>
      </c>
      <c r="AN74">
        <v>6</v>
      </c>
      <c r="AO74">
        <f t="shared" si="115"/>
        <v>3.0517578124999987</v>
      </c>
      <c r="AP74">
        <f t="shared" si="114"/>
        <v>8.9521265792568083E-2</v>
      </c>
      <c r="AQ74">
        <f t="shared" si="114"/>
        <v>9.5370969900264363E-2</v>
      </c>
      <c r="AR74">
        <f t="shared" si="114"/>
        <v>9.683339592718844E-2</v>
      </c>
      <c r="AS74">
        <f t="shared" si="114"/>
        <v>9.8661428460843512E-2</v>
      </c>
      <c r="AT74">
        <f t="shared" si="114"/>
        <v>0.1009464691279124</v>
      </c>
      <c r="AU74">
        <f t="shared" si="114"/>
        <v>0.10380276996174849</v>
      </c>
      <c r="AV74">
        <f t="shared" si="114"/>
        <v>0.10737314600404356</v>
      </c>
      <c r="AW74">
        <f t="shared" si="114"/>
        <v>0.11183611605691245</v>
      </c>
      <c r="AX74">
        <f t="shared" si="114"/>
        <v>0.11741482862299855</v>
      </c>
      <c r="AY74">
        <f t="shared" si="114"/>
        <v>0.12438821933060616</v>
      </c>
      <c r="AZ74">
        <f t="shared" si="114"/>
        <v>0.13310495771511568</v>
      </c>
      <c r="BA74">
        <f t="shared" si="114"/>
        <v>0.14400088069575259</v>
      </c>
      <c r="BB74">
        <f t="shared" si="114"/>
        <v>0.1576207844215487</v>
      </c>
      <c r="BC74">
        <f t="shared" si="114"/>
        <v>0.17464566407879384</v>
      </c>
      <c r="BD74">
        <f t="shared" si="114"/>
        <v>0.19592676365035025</v>
      </c>
      <c r="BE74">
        <f t="shared" si="114"/>
        <v>0.22252813811479585</v>
      </c>
      <c r="BF74">
        <f t="shared" si="114"/>
        <v>8.7011718750000008E-2</v>
      </c>
      <c r="BG74">
        <f t="shared" si="114"/>
        <v>9.3894679160256414E-2</v>
      </c>
      <c r="BH74">
        <f t="shared" si="114"/>
        <v>9.5615419262820536E-2</v>
      </c>
      <c r="BI74">
        <f t="shared" si="114"/>
        <v>9.7766344391025647E-2</v>
      </c>
      <c r="BJ74">
        <f t="shared" si="114"/>
        <v>0.10045500080128206</v>
      </c>
      <c r="BK74">
        <f t="shared" si="114"/>
        <v>0.10381582131410258</v>
      </c>
      <c r="BL74">
        <f t="shared" si="114"/>
        <v>0.10801684695512823</v>
      </c>
      <c r="BM74">
        <f t="shared" si="114"/>
        <v>0.11326812900641028</v>
      </c>
      <c r="BN74">
        <f t="shared" si="114"/>
        <v>0.11983223157051281</v>
      </c>
      <c r="BO74">
        <f t="shared" si="114"/>
        <v>0.12803735977564107</v>
      </c>
      <c r="BP74">
        <f t="shared" si="114"/>
        <v>0.13829377003205129</v>
      </c>
      <c r="BQ74">
        <f t="shared" si="114"/>
        <v>0.15111428285256412</v>
      </c>
      <c r="BR74">
        <f t="shared" si="114"/>
        <v>0.16713992387820512</v>
      </c>
      <c r="BS74">
        <f t="shared" si="114"/>
        <v>0.18717197516025641</v>
      </c>
      <c r="BT74">
        <f t="shared" si="114"/>
        <v>0.21221203926282053</v>
      </c>
      <c r="BU74">
        <f t="shared" si="114"/>
        <v>0.2435121193910256</v>
      </c>
      <c r="BV74">
        <v>21</v>
      </c>
    </row>
    <row r="75" spans="23:74">
      <c r="W75">
        <f t="shared" si="110"/>
        <v>7.0129367668991893</v>
      </c>
      <c r="X75">
        <f t="shared" si="58"/>
        <v>7.0129367668991893</v>
      </c>
      <c r="Y75">
        <f t="shared" si="111"/>
        <v>6.518012892494518</v>
      </c>
      <c r="AA75">
        <f t="shared" si="109"/>
        <v>-0.49492387440467134</v>
      </c>
      <c r="AB75">
        <f t="shared" si="54"/>
        <v>-0.49492387440467134</v>
      </c>
      <c r="AC75">
        <v>1</v>
      </c>
      <c r="AN75">
        <v>7</v>
      </c>
      <c r="AO75">
        <f t="shared" si="115"/>
        <v>3.8146972656249987</v>
      </c>
      <c r="AP75">
        <f t="shared" si="114"/>
        <v>9.8138986131731151E-2</v>
      </c>
      <c r="AQ75">
        <f t="shared" si="114"/>
        <v>0.10455180910979496</v>
      </c>
      <c r="AR75">
        <f t="shared" si="114"/>
        <v>0.10615501485431091</v>
      </c>
      <c r="AS75">
        <f t="shared" si="114"/>
        <v>0.10815902203495582</v>
      </c>
      <c r="AT75">
        <f t="shared" si="114"/>
        <v>0.11066403101076198</v>
      </c>
      <c r="AU75">
        <f t="shared" si="114"/>
        <v>0.11379529223051972</v>
      </c>
      <c r="AV75">
        <f t="shared" si="114"/>
        <v>0.11770936875521684</v>
      </c>
      <c r="AW75">
        <f t="shared" si="114"/>
        <v>0.1226019644110883</v>
      </c>
      <c r="AX75">
        <f t="shared" si="114"/>
        <v>0.12871770898092758</v>
      </c>
      <c r="AY75">
        <f t="shared" si="114"/>
        <v>0.13636238969322664</v>
      </c>
      <c r="AZ75">
        <f t="shared" si="114"/>
        <v>0.14591824058360053</v>
      </c>
      <c r="BA75">
        <f t="shared" si="114"/>
        <v>0.15786305419656788</v>
      </c>
      <c r="BB75">
        <f t="shared" si="114"/>
        <v>0.17279407121277707</v>
      </c>
      <c r="BC75">
        <f t="shared" si="114"/>
        <v>0.19145784248303857</v>
      </c>
      <c r="BD75">
        <f t="shared" si="114"/>
        <v>0.21478755657086535</v>
      </c>
      <c r="BE75">
        <f t="shared" si="114"/>
        <v>0.24394969918064893</v>
      </c>
      <c r="BF75">
        <f t="shared" si="114"/>
        <v>9.2097981770833365E-2</v>
      </c>
      <c r="BG75">
        <f t="shared" si="114"/>
        <v>0.10070168228365386</v>
      </c>
      <c r="BH75">
        <f t="shared" si="114"/>
        <v>0.10285260741185899</v>
      </c>
      <c r="BI75">
        <f t="shared" si="114"/>
        <v>0.10554126382211541</v>
      </c>
      <c r="BJ75">
        <f t="shared" si="114"/>
        <v>0.10890208433493592</v>
      </c>
      <c r="BK75">
        <f t="shared" si="114"/>
        <v>0.11310310997596158</v>
      </c>
      <c r="BL75">
        <f t="shared" si="114"/>
        <v>0.11835439202724361</v>
      </c>
      <c r="BM75">
        <f t="shared" si="114"/>
        <v>0.12491849459134617</v>
      </c>
      <c r="BN75">
        <f t="shared" si="114"/>
        <v>0.13312362279647438</v>
      </c>
      <c r="BO75">
        <f t="shared" si="114"/>
        <v>0.14338003305288466</v>
      </c>
      <c r="BP75">
        <f t="shared" si="114"/>
        <v>0.15620054587339746</v>
      </c>
      <c r="BQ75">
        <f t="shared" si="114"/>
        <v>0.17222618689903849</v>
      </c>
      <c r="BR75">
        <f t="shared" si="114"/>
        <v>0.19225823818108975</v>
      </c>
      <c r="BS75">
        <f t="shared" si="114"/>
        <v>0.21729830228365388</v>
      </c>
      <c r="BT75">
        <f t="shared" si="114"/>
        <v>0.24859838241185903</v>
      </c>
      <c r="BU75">
        <f t="shared" si="114"/>
        <v>0.28772348257211539</v>
      </c>
      <c r="BV75">
        <v>22</v>
      </c>
    </row>
    <row r="76" spans="23:74">
      <c r="W76">
        <f t="shared" si="110"/>
        <v>6.1890628305458018</v>
      </c>
      <c r="X76">
        <f t="shared" si="58"/>
        <v>6.1890628305458018</v>
      </c>
      <c r="Y76">
        <f t="shared" si="111"/>
        <v>5.6622424031691239</v>
      </c>
      <c r="AA76">
        <f t="shared" si="109"/>
        <v>-0.52682042737667789</v>
      </c>
      <c r="AB76">
        <f t="shared" si="54"/>
        <v>-0.52682042737667789</v>
      </c>
      <c r="AC76">
        <v>1</v>
      </c>
      <c r="AN76">
        <v>8</v>
      </c>
      <c r="AO76">
        <f t="shared" si="115"/>
        <v>4.7683715820312473</v>
      </c>
      <c r="AP76">
        <f t="shared" si="114"/>
        <v>0.10891113655568496</v>
      </c>
      <c r="AQ76">
        <f t="shared" si="114"/>
        <v>0.11602785812170814</v>
      </c>
      <c r="AR76">
        <f t="shared" si="114"/>
        <v>0.11780703851321395</v>
      </c>
      <c r="AS76">
        <f t="shared" si="114"/>
        <v>0.12003101400259616</v>
      </c>
      <c r="AT76">
        <f t="shared" si="114"/>
        <v>0.12281098336432397</v>
      </c>
      <c r="AU76">
        <f t="shared" si="114"/>
        <v>0.12628594506648375</v>
      </c>
      <c r="AV76">
        <f t="shared" si="114"/>
        <v>0.13062964719418343</v>
      </c>
      <c r="AW76">
        <f t="shared" si="114"/>
        <v>0.13605927485380806</v>
      </c>
      <c r="AX76">
        <f t="shared" si="114"/>
        <v>0.14284630942833881</v>
      </c>
      <c r="AY76">
        <f t="shared" si="114"/>
        <v>0.15133010264650229</v>
      </c>
      <c r="AZ76">
        <f t="shared" si="114"/>
        <v>0.16193484416920662</v>
      </c>
      <c r="BA76">
        <f t="shared" si="114"/>
        <v>0.17519077107258701</v>
      </c>
      <c r="BB76">
        <f t="shared" si="114"/>
        <v>0.19176067970181251</v>
      </c>
      <c r="BC76">
        <f t="shared" si="114"/>
        <v>0.21247306548834441</v>
      </c>
      <c r="BD76">
        <f t="shared" si="114"/>
        <v>0.23836354772150922</v>
      </c>
      <c r="BE76">
        <f t="shared" si="114"/>
        <v>0.27072665051296529</v>
      </c>
      <c r="BF76">
        <f t="shared" si="114"/>
        <v>9.8455810546874994E-2</v>
      </c>
      <c r="BG76">
        <f t="shared" si="114"/>
        <v>0.10921043618790063</v>
      </c>
      <c r="BH76">
        <f t="shared" si="114"/>
        <v>0.11189909259815704</v>
      </c>
      <c r="BI76">
        <f t="shared" si="114"/>
        <v>0.11525991311097758</v>
      </c>
      <c r="BJ76">
        <f t="shared" si="114"/>
        <v>0.11946093875200321</v>
      </c>
      <c r="BK76">
        <f t="shared" si="114"/>
        <v>0.12471222080328526</v>
      </c>
      <c r="BL76">
        <f t="shared" si="114"/>
        <v>0.13127632336738784</v>
      </c>
      <c r="BM76">
        <f t="shared" si="114"/>
        <v>0.13948145157251604</v>
      </c>
      <c r="BN76">
        <f t="shared" si="114"/>
        <v>0.14973786182892629</v>
      </c>
      <c r="BO76">
        <f t="shared" si="114"/>
        <v>0.16255837464943912</v>
      </c>
      <c r="BP76">
        <f t="shared" si="114"/>
        <v>0.17858401567508014</v>
      </c>
      <c r="BQ76">
        <f t="shared" si="114"/>
        <v>0.19861606695713144</v>
      </c>
      <c r="BR76">
        <f t="shared" si="114"/>
        <v>0.22365613105969551</v>
      </c>
      <c r="BS76">
        <f t="shared" si="114"/>
        <v>0.25495621118790063</v>
      </c>
      <c r="BT76">
        <f t="shared" si="114"/>
        <v>0.29408131134815702</v>
      </c>
      <c r="BU76">
        <f t="shared" si="114"/>
        <v>0.3429876865484775</v>
      </c>
      <c r="BV76">
        <v>23</v>
      </c>
    </row>
    <row r="77" spans="23:74">
      <c r="W77">
        <f t="shared" si="110"/>
        <v>5.3965806179659337</v>
      </c>
      <c r="X77">
        <f t="shared" si="58"/>
        <v>5.3965806179659337</v>
      </c>
      <c r="Y77">
        <f t="shared" si="111"/>
        <v>4.8639828275419825</v>
      </c>
      <c r="AA77">
        <f t="shared" si="109"/>
        <v>-0.53259779042395117</v>
      </c>
      <c r="AB77">
        <f t="shared" si="54"/>
        <v>-0.53259779042395117</v>
      </c>
      <c r="AC77">
        <v>1</v>
      </c>
      <c r="AN77">
        <v>9</v>
      </c>
      <c r="AO77">
        <f t="shared" si="115"/>
        <v>5.9604644775390598</v>
      </c>
      <c r="AP77">
        <f t="shared" si="114"/>
        <v>0.12237632458562726</v>
      </c>
      <c r="AQ77">
        <f t="shared" si="114"/>
        <v>0.13037291938659967</v>
      </c>
      <c r="AR77">
        <f t="shared" si="114"/>
        <v>0.13237206808684279</v>
      </c>
      <c r="AS77">
        <f t="shared" si="114"/>
        <v>0.13487100396214666</v>
      </c>
      <c r="AT77">
        <f t="shared" si="114"/>
        <v>0.13799467380627647</v>
      </c>
      <c r="AU77">
        <f t="shared" si="114"/>
        <v>0.14189926111143883</v>
      </c>
      <c r="AV77">
        <f t="shared" si="114"/>
        <v>0.1467799952428917</v>
      </c>
      <c r="AW77">
        <f t="shared" si="114"/>
        <v>0.15288091290720779</v>
      </c>
      <c r="AX77">
        <f t="shared" si="114"/>
        <v>0.1605070599876029</v>
      </c>
      <c r="AY77">
        <f t="shared" si="114"/>
        <v>0.17003974383809684</v>
      </c>
      <c r="AZ77">
        <f t="shared" si="114"/>
        <v>0.18195559865121425</v>
      </c>
      <c r="BA77">
        <f t="shared" si="114"/>
        <v>0.19685041716761092</v>
      </c>
      <c r="BB77">
        <f t="shared" si="114"/>
        <v>0.21546894031310682</v>
      </c>
      <c r="BC77">
        <f t="shared" si="114"/>
        <v>0.23874209424497675</v>
      </c>
      <c r="BD77">
        <f t="shared" ref="AP77:BU83" si="116">BC44</f>
        <v>0.26783353665981408</v>
      </c>
      <c r="BE77">
        <f t="shared" si="116"/>
        <v>0.30419783967836078</v>
      </c>
      <c r="BF77">
        <f t="shared" si="116"/>
        <v>0.10640309651692709</v>
      </c>
      <c r="BG77">
        <f t="shared" si="116"/>
        <v>0.11984637856820915</v>
      </c>
      <c r="BH77">
        <f t="shared" si="116"/>
        <v>0.12320719908102964</v>
      </c>
      <c r="BI77">
        <f t="shared" si="116"/>
        <v>0.12740822472205532</v>
      </c>
      <c r="BJ77">
        <f t="shared" si="116"/>
        <v>0.13265950677333735</v>
      </c>
      <c r="BK77">
        <f t="shared" si="116"/>
        <v>0.13922360933743991</v>
      </c>
      <c r="BL77">
        <f t="shared" si="116"/>
        <v>0.14742873754256813</v>
      </c>
      <c r="BM77">
        <f t="shared" si="116"/>
        <v>0.15768514779897835</v>
      </c>
      <c r="BN77">
        <f t="shared" si="116"/>
        <v>0.17050566061949121</v>
      </c>
      <c r="BO77">
        <f t="shared" si="116"/>
        <v>0.18653130164513224</v>
      </c>
      <c r="BP77">
        <f t="shared" si="116"/>
        <v>0.20656335292718353</v>
      </c>
      <c r="BQ77">
        <f t="shared" si="116"/>
        <v>0.23160341702974763</v>
      </c>
      <c r="BR77">
        <f t="shared" si="116"/>
        <v>0.26290349715795269</v>
      </c>
      <c r="BS77">
        <f t="shared" si="116"/>
        <v>0.30202859731820914</v>
      </c>
      <c r="BT77">
        <f t="shared" si="116"/>
        <v>0.35093497251852962</v>
      </c>
      <c r="BU77">
        <f t="shared" si="116"/>
        <v>0.41206794151893023</v>
      </c>
      <c r="BV77">
        <v>24</v>
      </c>
    </row>
    <row r="78" spans="23:74">
      <c r="W78">
        <f t="shared" si="110"/>
        <v>4.651996122499888</v>
      </c>
      <c r="X78">
        <f t="shared" si="58"/>
        <v>4.651996122499888</v>
      </c>
      <c r="Y78">
        <f t="shared" si="111"/>
        <v>4.1352512430880255</v>
      </c>
      <c r="AA78">
        <f t="shared" si="109"/>
        <v>-0.51674487941186253</v>
      </c>
      <c r="AB78">
        <f t="shared" si="54"/>
        <v>-0.51674487941186253</v>
      </c>
      <c r="AC78">
        <v>1</v>
      </c>
      <c r="AN78">
        <v>10</v>
      </c>
      <c r="AO78">
        <f t="shared" si="115"/>
        <v>7.4505805969238246</v>
      </c>
      <c r="AP78">
        <f t="shared" si="116"/>
        <v>0.13920780962305515</v>
      </c>
      <c r="AQ78">
        <f t="shared" si="116"/>
        <v>0.14830424596771408</v>
      </c>
      <c r="AR78">
        <f t="shared" si="116"/>
        <v>0.15057835505387882</v>
      </c>
      <c r="AS78">
        <f t="shared" si="116"/>
        <v>0.15342099141158475</v>
      </c>
      <c r="AT78">
        <f t="shared" si="116"/>
        <v>0.15697428685871712</v>
      </c>
      <c r="AU78">
        <f t="shared" si="116"/>
        <v>0.16141590616763266</v>
      </c>
      <c r="AV78">
        <f t="shared" si="116"/>
        <v>0.16696793030377702</v>
      </c>
      <c r="AW78">
        <f t="shared" si="116"/>
        <v>0.17390796047395748</v>
      </c>
      <c r="AX78">
        <f t="shared" si="116"/>
        <v>0.18258299818668303</v>
      </c>
      <c r="AY78">
        <f t="shared" si="116"/>
        <v>0.19342679532759002</v>
      </c>
      <c r="AZ78">
        <f t="shared" si="116"/>
        <v>0.20698154175372371</v>
      </c>
      <c r="BA78">
        <f t="shared" si="116"/>
        <v>0.2239249747863909</v>
      </c>
      <c r="BB78">
        <f t="shared" si="116"/>
        <v>0.24510426607722482</v>
      </c>
      <c r="BC78">
        <f t="shared" si="116"/>
        <v>0.27157838019076719</v>
      </c>
      <c r="BD78">
        <f t="shared" si="116"/>
        <v>0.3046710228326952</v>
      </c>
      <c r="BE78">
        <f t="shared" si="116"/>
        <v>0.34603682613510522</v>
      </c>
      <c r="BF78">
        <f t="shared" si="116"/>
        <v>0.11633720397949221</v>
      </c>
      <c r="BG78">
        <f t="shared" si="116"/>
        <v>0.1331413065435948</v>
      </c>
      <c r="BH78">
        <f t="shared" si="116"/>
        <v>0.13734233218462044</v>
      </c>
      <c r="BI78">
        <f t="shared" si="116"/>
        <v>0.14259361423590247</v>
      </c>
      <c r="BJ78">
        <f t="shared" si="116"/>
        <v>0.14915771680000506</v>
      </c>
      <c r="BK78">
        <f t="shared" si="116"/>
        <v>0.15736284500513326</v>
      </c>
      <c r="BL78">
        <f t="shared" si="116"/>
        <v>0.16761925526154353</v>
      </c>
      <c r="BM78">
        <f t="shared" si="116"/>
        <v>0.18043976808205633</v>
      </c>
      <c r="BN78">
        <f t="shared" si="116"/>
        <v>0.19646540910769733</v>
      </c>
      <c r="BO78">
        <f t="shared" si="116"/>
        <v>0.21649746038974868</v>
      </c>
      <c r="BP78">
        <f t="shared" si="116"/>
        <v>0.24153752449231278</v>
      </c>
      <c r="BQ78">
        <f t="shared" si="116"/>
        <v>0.27283760462051787</v>
      </c>
      <c r="BR78">
        <f t="shared" si="116"/>
        <v>0.31196270478077426</v>
      </c>
      <c r="BS78">
        <f t="shared" si="116"/>
        <v>0.3608690799810948</v>
      </c>
      <c r="BT78">
        <f t="shared" si="116"/>
        <v>0.42200204898149546</v>
      </c>
      <c r="BU78">
        <f t="shared" si="116"/>
        <v>0.49841826023199626</v>
      </c>
      <c r="BV78">
        <v>25</v>
      </c>
    </row>
    <row r="79" spans="23:74">
      <c r="W79">
        <f t="shared" si="110"/>
        <v>3.9676998914714923</v>
      </c>
      <c r="X79">
        <f t="shared" si="58"/>
        <v>3.9676998914714923</v>
      </c>
      <c r="Y79">
        <f t="shared" si="111"/>
        <v>3.4829694730167593</v>
      </c>
      <c r="AA79">
        <f t="shared" si="109"/>
        <v>-0.48473041845473297</v>
      </c>
      <c r="AB79">
        <f t="shared" si="54"/>
        <v>-0.48473041845473297</v>
      </c>
      <c r="AC79">
        <v>1</v>
      </c>
      <c r="AN79">
        <v>11</v>
      </c>
      <c r="AO79">
        <f t="shared" si="115"/>
        <v>9.3132257461547798</v>
      </c>
      <c r="AP79">
        <f t="shared" si="116"/>
        <v>0.16024716591983998</v>
      </c>
      <c r="AQ79">
        <f t="shared" si="116"/>
        <v>0.17071840419410708</v>
      </c>
      <c r="AR79">
        <f t="shared" si="116"/>
        <v>0.17333621376267389</v>
      </c>
      <c r="AS79">
        <f t="shared" si="116"/>
        <v>0.17660847572338229</v>
      </c>
      <c r="AT79">
        <f t="shared" si="116"/>
        <v>0.1806988031742679</v>
      </c>
      <c r="AU79">
        <f t="shared" si="116"/>
        <v>0.18581171248787487</v>
      </c>
      <c r="AV79">
        <f t="shared" si="116"/>
        <v>0.19220284912988361</v>
      </c>
      <c r="AW79">
        <f t="shared" si="116"/>
        <v>0.20019176993239454</v>
      </c>
      <c r="AX79">
        <f t="shared" si="116"/>
        <v>0.21017792093553314</v>
      </c>
      <c r="AY79">
        <f t="shared" si="116"/>
        <v>0.22266060968945642</v>
      </c>
      <c r="AZ79">
        <f t="shared" si="116"/>
        <v>0.23826397063186061</v>
      </c>
      <c r="BA79">
        <f t="shared" si="116"/>
        <v>0.25776817180986572</v>
      </c>
      <c r="BB79">
        <f t="shared" si="116"/>
        <v>0.28214842328237216</v>
      </c>
      <c r="BC79">
        <f t="shared" si="116"/>
        <v>0.31262373762300522</v>
      </c>
      <c r="BD79">
        <f t="shared" si="116"/>
        <v>0.35071788054879649</v>
      </c>
      <c r="BE79">
        <f t="shared" si="116"/>
        <v>0.39833555920603564</v>
      </c>
      <c r="BF79">
        <f t="shared" si="116"/>
        <v>0.12875483830769857</v>
      </c>
      <c r="BG79">
        <f t="shared" si="116"/>
        <v>0.14975996651282678</v>
      </c>
      <c r="BH79">
        <f t="shared" si="116"/>
        <v>0.15501124856410883</v>
      </c>
      <c r="BI79">
        <f t="shared" si="116"/>
        <v>0.16157535112821142</v>
      </c>
      <c r="BJ79">
        <f t="shared" si="116"/>
        <v>0.16978047933333962</v>
      </c>
      <c r="BK79">
        <f t="shared" si="116"/>
        <v>0.18003688958974989</v>
      </c>
      <c r="BL79">
        <f t="shared" si="116"/>
        <v>0.1928574024102627</v>
      </c>
      <c r="BM79">
        <f t="shared" si="116"/>
        <v>0.20888304343590372</v>
      </c>
      <c r="BN79">
        <f t="shared" si="116"/>
        <v>0.22891509471795501</v>
      </c>
      <c r="BO79">
        <f t="shared" si="116"/>
        <v>0.25395515882051917</v>
      </c>
      <c r="BP79">
        <f t="shared" si="116"/>
        <v>0.28525523894872423</v>
      </c>
      <c r="BQ79">
        <f t="shared" si="116"/>
        <v>0.32438033910898062</v>
      </c>
      <c r="BR79">
        <f t="shared" si="116"/>
        <v>0.3732867143093011</v>
      </c>
      <c r="BS79">
        <f t="shared" si="116"/>
        <v>0.43441968330970177</v>
      </c>
      <c r="BT79">
        <f t="shared" si="116"/>
        <v>0.51083589456020262</v>
      </c>
      <c r="BU79">
        <f t="shared" si="116"/>
        <v>0.60635615862332848</v>
      </c>
      <c r="BV79">
        <v>26</v>
      </c>
    </row>
    <row r="80" spans="23:74">
      <c r="W80">
        <f t="shared" si="110"/>
        <v>3.3514611398555374</v>
      </c>
      <c r="X80">
        <f t="shared" si="58"/>
        <v>3.3514611398555374</v>
      </c>
      <c r="Y80">
        <f t="shared" si="111"/>
        <v>2.9093329675624893</v>
      </c>
      <c r="AA80">
        <f t="shared" si="109"/>
        <v>-0.44212817229304813</v>
      </c>
      <c r="AB80">
        <f t="shared" si="54"/>
        <v>-0.44212817229304813</v>
      </c>
      <c r="AC80">
        <v>1</v>
      </c>
      <c r="AN80">
        <v>12</v>
      </c>
      <c r="AO80">
        <f t="shared" si="115"/>
        <v>11.641532182693474</v>
      </c>
      <c r="AP80">
        <f t="shared" si="116"/>
        <v>0.18654636129082103</v>
      </c>
      <c r="AQ80">
        <f t="shared" si="116"/>
        <v>0.19873610197709835</v>
      </c>
      <c r="AR80">
        <f t="shared" si="116"/>
        <v>0.2017835371486677</v>
      </c>
      <c r="AS80">
        <f t="shared" si="116"/>
        <v>0.20559283111312932</v>
      </c>
      <c r="AT80">
        <f t="shared" si="116"/>
        <v>0.21035444856870641</v>
      </c>
      <c r="AU80">
        <f t="shared" si="116"/>
        <v>0.21630647038817777</v>
      </c>
      <c r="AV80">
        <f t="shared" si="116"/>
        <v>0.22374649766251686</v>
      </c>
      <c r="AW80">
        <f t="shared" si="116"/>
        <v>0.23304653175544091</v>
      </c>
      <c r="AX80">
        <f t="shared" si="116"/>
        <v>0.24467157437159587</v>
      </c>
      <c r="AY80">
        <f t="shared" si="116"/>
        <v>0.25920287764178956</v>
      </c>
      <c r="AZ80">
        <f t="shared" si="116"/>
        <v>0.27736700672953174</v>
      </c>
      <c r="BA80">
        <f t="shared" si="116"/>
        <v>0.30007216808920933</v>
      </c>
      <c r="BB80">
        <f t="shared" si="116"/>
        <v>0.32845361978880644</v>
      </c>
      <c r="BC80">
        <f t="shared" si="116"/>
        <v>0.36393043441330275</v>
      </c>
      <c r="BD80">
        <f t="shared" si="116"/>
        <v>0.40827645269392321</v>
      </c>
      <c r="BE80">
        <f t="shared" si="116"/>
        <v>0.4637089755446987</v>
      </c>
      <c r="BF80">
        <f t="shared" si="116"/>
        <v>0.14427688121795654</v>
      </c>
      <c r="BG80">
        <f t="shared" si="116"/>
        <v>0.17053329147436683</v>
      </c>
      <c r="BH80">
        <f t="shared" si="116"/>
        <v>0.17709739403846939</v>
      </c>
      <c r="BI80">
        <f t="shared" si="116"/>
        <v>0.18530252224359758</v>
      </c>
      <c r="BJ80">
        <f t="shared" si="116"/>
        <v>0.19555893250000786</v>
      </c>
      <c r="BK80">
        <f t="shared" si="116"/>
        <v>0.20837944532052069</v>
      </c>
      <c r="BL80">
        <f t="shared" si="116"/>
        <v>0.22440508634616171</v>
      </c>
      <c r="BM80">
        <f t="shared" si="116"/>
        <v>0.24443713762821295</v>
      </c>
      <c r="BN80">
        <f t="shared" si="116"/>
        <v>0.26947720173077705</v>
      </c>
      <c r="BO80">
        <f t="shared" si="116"/>
        <v>0.30077728185898223</v>
      </c>
      <c r="BP80">
        <f t="shared" si="116"/>
        <v>0.33990238201923861</v>
      </c>
      <c r="BQ80">
        <f t="shared" si="116"/>
        <v>0.38880875721955915</v>
      </c>
      <c r="BR80">
        <f t="shared" si="116"/>
        <v>0.44994172621995965</v>
      </c>
      <c r="BS80">
        <f t="shared" si="116"/>
        <v>0.52635793747046045</v>
      </c>
      <c r="BT80">
        <f t="shared" si="116"/>
        <v>0.62187820153358653</v>
      </c>
      <c r="BU80">
        <f t="shared" si="116"/>
        <v>0.7412785316124938</v>
      </c>
      <c r="BV80">
        <v>27</v>
      </c>
    </row>
    <row r="81" spans="23:74">
      <c r="W81">
        <f>G4*G20</f>
        <v>12.863650909596135</v>
      </c>
      <c r="X81">
        <f t="shared" si="58"/>
        <v>12.863650909596135</v>
      </c>
      <c r="Y81">
        <f>AS20</f>
        <v>13.36662079806095</v>
      </c>
      <c r="AA81">
        <f t="shared" ref="AA81:AA95" si="117">AB4-G4</f>
        <v>0.50296988846481483</v>
      </c>
      <c r="AB81">
        <f t="shared" si="54"/>
        <v>0.50296988846481483</v>
      </c>
      <c r="AC81">
        <v>1</v>
      </c>
      <c r="AN81">
        <v>13</v>
      </c>
      <c r="AO81">
        <f t="shared" si="115"/>
        <v>14.551915228366843</v>
      </c>
      <c r="AP81">
        <f t="shared" si="116"/>
        <v>0.21942035550454733</v>
      </c>
      <c r="AQ81">
        <f t="shared" si="116"/>
        <v>0.23375822420583742</v>
      </c>
      <c r="AR81">
        <f t="shared" si="116"/>
        <v>0.23734269138115999</v>
      </c>
      <c r="AS81">
        <f t="shared" si="116"/>
        <v>0.24182327535031306</v>
      </c>
      <c r="AT81">
        <f t="shared" si="116"/>
        <v>0.24742400531175451</v>
      </c>
      <c r="AU81">
        <f t="shared" si="116"/>
        <v>0.2544249177635563</v>
      </c>
      <c r="AV81">
        <f t="shared" si="116"/>
        <v>0.26317605832830854</v>
      </c>
      <c r="AW81">
        <f t="shared" si="116"/>
        <v>0.27411498403424889</v>
      </c>
      <c r="AX81">
        <f t="shared" si="116"/>
        <v>0.28778864116667424</v>
      </c>
      <c r="AY81">
        <f t="shared" si="116"/>
        <v>0.30488071258220589</v>
      </c>
      <c r="AZ81">
        <f t="shared" si="116"/>
        <v>0.32624580185162061</v>
      </c>
      <c r="BA81">
        <f t="shared" si="116"/>
        <v>0.35295216343838887</v>
      </c>
      <c r="BB81">
        <f t="shared" si="116"/>
        <v>0.38633511542184923</v>
      </c>
      <c r="BC81">
        <f t="shared" si="116"/>
        <v>0.42806380540117472</v>
      </c>
      <c r="BD81">
        <f t="shared" si="116"/>
        <v>0.48022466787533152</v>
      </c>
      <c r="BE81">
        <f t="shared" si="116"/>
        <v>0.54542574596802751</v>
      </c>
      <c r="BF81">
        <f t="shared" si="116"/>
        <v>0.16367943485577899</v>
      </c>
      <c r="BG81">
        <f t="shared" si="116"/>
        <v>0.19649994767629184</v>
      </c>
      <c r="BH81">
        <f t="shared" si="116"/>
        <v>0.20470507588142003</v>
      </c>
      <c r="BI81">
        <f t="shared" si="116"/>
        <v>0.21496148613783031</v>
      </c>
      <c r="BJ81">
        <f t="shared" si="116"/>
        <v>0.22778199895834311</v>
      </c>
      <c r="BK81">
        <f t="shared" si="116"/>
        <v>0.24380763998398419</v>
      </c>
      <c r="BL81">
        <f t="shared" si="116"/>
        <v>0.26383969126603546</v>
      </c>
      <c r="BM81">
        <f t="shared" si="116"/>
        <v>0.2888797553685995</v>
      </c>
      <c r="BN81">
        <f t="shared" si="116"/>
        <v>0.32017983549680462</v>
      </c>
      <c r="BO81">
        <f t="shared" si="116"/>
        <v>0.35930493565706106</v>
      </c>
      <c r="BP81">
        <f t="shared" si="116"/>
        <v>0.40821131085738155</v>
      </c>
      <c r="BQ81">
        <f t="shared" si="116"/>
        <v>0.46934427985778215</v>
      </c>
      <c r="BR81">
        <f t="shared" si="116"/>
        <v>0.54576049110828284</v>
      </c>
      <c r="BS81">
        <f t="shared" si="116"/>
        <v>0.64128075517140881</v>
      </c>
      <c r="BT81">
        <f t="shared" si="116"/>
        <v>0.76068108525031619</v>
      </c>
      <c r="BU81">
        <f t="shared" si="116"/>
        <v>0.90993149784895055</v>
      </c>
      <c r="BV81">
        <v>28</v>
      </c>
    </row>
    <row r="82" spans="23:74">
      <c r="W82">
        <f t="shared" ref="W82:W95" si="118">G5*G21</f>
        <v>12.421377597399996</v>
      </c>
      <c r="X82">
        <f t="shared" si="58"/>
        <v>12.421377597399996</v>
      </c>
      <c r="Y82">
        <f t="shared" ref="Y82:Y95" si="119">AS21</f>
        <v>12.820927859363513</v>
      </c>
      <c r="AA82">
        <f t="shared" si="117"/>
        <v>0.39955026196351717</v>
      </c>
      <c r="AB82">
        <f t="shared" si="54"/>
        <v>0.39955026196351717</v>
      </c>
      <c r="AC82">
        <v>1</v>
      </c>
      <c r="AN82">
        <v>14</v>
      </c>
      <c r="AO82">
        <f t="shared" si="115"/>
        <v>18.189894035458554</v>
      </c>
      <c r="AP82">
        <f t="shared" si="116"/>
        <v>0.26051284827170518</v>
      </c>
      <c r="AQ82">
        <f t="shared" si="116"/>
        <v>0.27753587699176119</v>
      </c>
      <c r="AR82">
        <f t="shared" si="116"/>
        <v>0.28179163417177522</v>
      </c>
      <c r="AS82">
        <f t="shared" si="116"/>
        <v>0.28711133064679267</v>
      </c>
      <c r="AT82">
        <f t="shared" si="116"/>
        <v>0.29376095124056456</v>
      </c>
      <c r="AU82">
        <f t="shared" si="116"/>
        <v>0.30207297698277946</v>
      </c>
      <c r="AV82">
        <f t="shared" si="116"/>
        <v>0.31246300916054798</v>
      </c>
      <c r="AW82">
        <f t="shared" si="116"/>
        <v>0.32545054938275875</v>
      </c>
      <c r="AX82">
        <f t="shared" si="116"/>
        <v>0.34168497466052211</v>
      </c>
      <c r="AY82">
        <f t="shared" si="116"/>
        <v>0.3619780062577263</v>
      </c>
      <c r="AZ82">
        <f t="shared" si="116"/>
        <v>0.38734429575423157</v>
      </c>
      <c r="BA82">
        <f t="shared" si="116"/>
        <v>0.4190521576248632</v>
      </c>
      <c r="BB82">
        <f t="shared" si="116"/>
        <v>0.45868698496315258</v>
      </c>
      <c r="BC82">
        <f t="shared" si="116"/>
        <v>0.50823051913601458</v>
      </c>
      <c r="BD82">
        <f t="shared" si="116"/>
        <v>0.57015993685209188</v>
      </c>
      <c r="BE82">
        <f t="shared" si="116"/>
        <v>0.64757170899718841</v>
      </c>
      <c r="BF82">
        <f t="shared" si="116"/>
        <v>0.18793262690305709</v>
      </c>
      <c r="BG82">
        <f t="shared" si="116"/>
        <v>0.22895826792869814</v>
      </c>
      <c r="BH82">
        <f t="shared" si="116"/>
        <v>0.23921467818510836</v>
      </c>
      <c r="BI82">
        <f t="shared" si="116"/>
        <v>0.25203519100562116</v>
      </c>
      <c r="BJ82">
        <f t="shared" si="116"/>
        <v>0.26806083203126224</v>
      </c>
      <c r="BK82">
        <f t="shared" si="116"/>
        <v>0.28809288331331351</v>
      </c>
      <c r="BL82">
        <f t="shared" si="116"/>
        <v>0.31313294741587755</v>
      </c>
      <c r="BM82">
        <f t="shared" si="116"/>
        <v>0.34443302754408273</v>
      </c>
      <c r="BN82">
        <f t="shared" si="116"/>
        <v>0.38355812770433911</v>
      </c>
      <c r="BO82">
        <f t="shared" si="116"/>
        <v>0.43246450290465965</v>
      </c>
      <c r="BP82">
        <f t="shared" si="116"/>
        <v>0.49359747190506031</v>
      </c>
      <c r="BQ82">
        <f t="shared" si="116"/>
        <v>0.570013683155561</v>
      </c>
      <c r="BR82">
        <f t="shared" si="116"/>
        <v>0.66553394721868686</v>
      </c>
      <c r="BS82">
        <f t="shared" si="116"/>
        <v>0.78493427729759435</v>
      </c>
      <c r="BT82">
        <f t="shared" si="116"/>
        <v>0.93418468989622871</v>
      </c>
      <c r="BU82">
        <f t="shared" si="116"/>
        <v>1.1207477056445214</v>
      </c>
      <c r="BV82">
        <v>29</v>
      </c>
    </row>
    <row r="83" spans="23:74">
      <c r="W83">
        <f t="shared" si="118"/>
        <v>11.909540786136496</v>
      </c>
      <c r="X83">
        <f t="shared" si="58"/>
        <v>11.909540786136496</v>
      </c>
      <c r="Y83">
        <f t="shared" si="119"/>
        <v>12.198426187626897</v>
      </c>
      <c r="AA83">
        <f t="shared" si="117"/>
        <v>0.28888540149040054</v>
      </c>
      <c r="AB83">
        <f t="shared" si="54"/>
        <v>0.28888540149040054</v>
      </c>
      <c r="AC83">
        <v>1</v>
      </c>
      <c r="AN83">
        <v>15</v>
      </c>
      <c r="AO83">
        <f t="shared" si="115"/>
        <v>22.737367544323188</v>
      </c>
      <c r="AP83">
        <f t="shared" si="116"/>
        <v>0.31187846423065252</v>
      </c>
      <c r="AQ83">
        <f t="shared" si="116"/>
        <v>0.33225794297416594</v>
      </c>
      <c r="AR83">
        <f t="shared" si="116"/>
        <v>0.3373528126600443</v>
      </c>
      <c r="AS83">
        <f t="shared" si="116"/>
        <v>0.34372139976739224</v>
      </c>
      <c r="AT83">
        <f t="shared" si="116"/>
        <v>0.35168213365157713</v>
      </c>
      <c r="AU83">
        <f t="shared" si="116"/>
        <v>0.36163305100680848</v>
      </c>
      <c r="AV83">
        <f t="shared" si="116"/>
        <v>0.37407169770084736</v>
      </c>
      <c r="AW83">
        <f t="shared" si="116"/>
        <v>0.38962000606839614</v>
      </c>
      <c r="AX83">
        <f t="shared" si="116"/>
        <v>0.40905539152783199</v>
      </c>
      <c r="AY83">
        <f t="shared" si="116"/>
        <v>0.43334962335212684</v>
      </c>
      <c r="AZ83">
        <f t="shared" si="116"/>
        <v>0.46371741313249543</v>
      </c>
      <c r="BA83">
        <f t="shared" si="116"/>
        <v>0.50167715035795624</v>
      </c>
      <c r="BB83">
        <f t="shared" si="116"/>
        <v>0.54912682188978201</v>
      </c>
      <c r="BC83">
        <f t="shared" si="116"/>
        <v>0.6084389113045644</v>
      </c>
      <c r="BD83">
        <f t="shared" si="116"/>
        <v>0.68257902307304219</v>
      </c>
      <c r="BE83">
        <f t="shared" si="116"/>
        <v>0.7752541627836399</v>
      </c>
      <c r="BF83">
        <f t="shared" si="116"/>
        <v>0.21824911696215463</v>
      </c>
      <c r="BG83">
        <f t="shared" si="116"/>
        <v>0.26953116824420592</v>
      </c>
      <c r="BH83">
        <f t="shared" si="116"/>
        <v>0.28235168106471875</v>
      </c>
      <c r="BI83">
        <f t="shared" si="116"/>
        <v>0.29837732209035978</v>
      </c>
      <c r="BJ83">
        <f t="shared" si="116"/>
        <v>0.31840937337241104</v>
      </c>
      <c r="BK83">
        <f t="shared" si="116"/>
        <v>0.34344943747497519</v>
      </c>
      <c r="BL83">
        <f t="shared" si="116"/>
        <v>0.37474951760318032</v>
      </c>
      <c r="BM83">
        <f t="shared" si="116"/>
        <v>0.4138746177634367</v>
      </c>
      <c r="BN83">
        <f t="shared" si="116"/>
        <v>0.46278099296375713</v>
      </c>
      <c r="BO83">
        <f t="shared" si="116"/>
        <v>0.52391396196415785</v>
      </c>
      <c r="BP83">
        <f t="shared" si="116"/>
        <v>0.60033017321465865</v>
      </c>
      <c r="BQ83">
        <f t="shared" si="116"/>
        <v>0.69585043727778451</v>
      </c>
      <c r="BR83">
        <f t="shared" si="116"/>
        <v>0.81525076735669177</v>
      </c>
      <c r="BS83">
        <f t="shared" si="116"/>
        <v>0.96450117995532625</v>
      </c>
      <c r="BT83">
        <f t="shared" si="116"/>
        <v>1.1510641957036192</v>
      </c>
      <c r="BU83">
        <f t="shared" si="116"/>
        <v>1.3842679653889851</v>
      </c>
      <c r="BV83">
        <v>30</v>
      </c>
    </row>
    <row r="84" spans="23:74">
      <c r="W84">
        <f t="shared" si="118"/>
        <v>11.326157014421755</v>
      </c>
      <c r="X84">
        <f t="shared" si="58"/>
        <v>11.326157014421755</v>
      </c>
      <c r="Y84">
        <f t="shared" si="119"/>
        <v>11.500441959787896</v>
      </c>
      <c r="AA84">
        <f t="shared" si="117"/>
        <v>0.17428494536614103</v>
      </c>
      <c r="AB84">
        <f t="shared" si="54"/>
        <v>0.17428494536614103</v>
      </c>
      <c r="AC84">
        <v>1</v>
      </c>
    </row>
    <row r="85" spans="23:74">
      <c r="W85">
        <f t="shared" si="118"/>
        <v>10.672662258177567</v>
      </c>
      <c r="X85">
        <f t="shared" si="58"/>
        <v>10.672662258177567</v>
      </c>
      <c r="Y85">
        <f t="shared" si="119"/>
        <v>10.73278985413212</v>
      </c>
      <c r="AA85">
        <f t="shared" si="117"/>
        <v>6.0127595954552859E-2</v>
      </c>
      <c r="AB85">
        <f t="shared" si="54"/>
        <v>6.0127595954552859E-2</v>
      </c>
      <c r="AC85">
        <v>1</v>
      </c>
    </row>
    <row r="86" spans="23:74">
      <c r="W86">
        <f t="shared" si="118"/>
        <v>9.9547060078987872</v>
      </c>
      <c r="X86">
        <f t="shared" si="58"/>
        <v>9.9547060078987872</v>
      </c>
      <c r="Y86">
        <f t="shared" si="119"/>
        <v>9.9062404920064022</v>
      </c>
      <c r="AA86">
        <f t="shared" si="117"/>
        <v>-4.8465515892385014E-2</v>
      </c>
      <c r="AB86">
        <f t="shared" ref="AB86:AB149" si="120">IFERROR(AA86,"")</f>
        <v>-4.8465515892385014E-2</v>
      </c>
      <c r="AC86">
        <v>1</v>
      </c>
    </row>
    <row r="87" spans="23:74">
      <c r="W87">
        <f t="shared" si="118"/>
        <v>9.1825607021848228</v>
      </c>
      <c r="X87">
        <f t="shared" si="58"/>
        <v>9.1825607021848228</v>
      </c>
      <c r="Y87">
        <f t="shared" si="119"/>
        <v>9.0363597897744281</v>
      </c>
      <c r="AA87">
        <f t="shared" si="117"/>
        <v>-0.14620091241039468</v>
      </c>
      <c r="AB87">
        <f t="shared" si="120"/>
        <v>-0.14620091241039468</v>
      </c>
      <c r="AC87">
        <v>1</v>
      </c>
    </row>
    <row r="88" spans="23:74">
      <c r="W88">
        <f t="shared" si="118"/>
        <v>8.3709370648423036</v>
      </c>
      <c r="X88">
        <f t="shared" si="58"/>
        <v>8.3709370648423036</v>
      </c>
      <c r="Y88">
        <f t="shared" si="119"/>
        <v>8.1425941931712877</v>
      </c>
      <c r="AA88">
        <f t="shared" si="117"/>
        <v>-0.22834287167101586</v>
      </c>
      <c r="AB88">
        <f t="shared" si="120"/>
        <v>-0.22834287167101586</v>
      </c>
      <c r="AC88">
        <v>1</v>
      </c>
    </row>
    <row r="89" spans="23:74">
      <c r="W89">
        <f t="shared" si="118"/>
        <v>7.5380952660151577</v>
      </c>
      <c r="X89">
        <f t="shared" ref="X89:X152" si="121">IFERROR(W89, NA())</f>
        <v>7.5380952660151577</v>
      </c>
      <c r="Y89">
        <f t="shared" si="119"/>
        <v>7.2466565006983368</v>
      </c>
      <c r="AA89">
        <f t="shared" si="117"/>
        <v>-0.29143876531682089</v>
      </c>
      <c r="AB89">
        <f t="shared" si="120"/>
        <v>-0.29143876531682089</v>
      </c>
      <c r="AC89">
        <v>1</v>
      </c>
    </row>
    <row r="90" spans="23:74">
      <c r="W90">
        <f t="shared" si="118"/>
        <v>6.7043128673042691</v>
      </c>
      <c r="X90">
        <f t="shared" si="121"/>
        <v>6.7043128673042691</v>
      </c>
      <c r="Y90">
        <f t="shared" si="119"/>
        <v>6.3704700942520498</v>
      </c>
      <c r="AA90">
        <f t="shared" si="117"/>
        <v>-0.33384277305221932</v>
      </c>
      <c r="AB90">
        <f t="shared" si="120"/>
        <v>-0.33384277305221932</v>
      </c>
      <c r="AC90">
        <v>1</v>
      </c>
    </row>
    <row r="91" spans="23:74">
      <c r="W91">
        <f t="shared" si="118"/>
        <v>5.8899586332103793</v>
      </c>
      <c r="X91">
        <f t="shared" si="121"/>
        <v>5.8899586332103793</v>
      </c>
      <c r="Y91">
        <f t="shared" si="119"/>
        <v>5.534070964684747</v>
      </c>
      <c r="AA91">
        <f t="shared" si="117"/>
        <v>-0.35588766852563225</v>
      </c>
      <c r="AB91">
        <f t="shared" si="120"/>
        <v>-0.35588766852563225</v>
      </c>
      <c r="AC91">
        <v>1</v>
      </c>
    </row>
    <row r="92" spans="23:74">
      <c r="W92">
        <f t="shared" si="118"/>
        <v>5.113548060505801</v>
      </c>
      <c r="X92">
        <f t="shared" si="121"/>
        <v>5.113548060505801</v>
      </c>
      <c r="Y92">
        <f t="shared" si="119"/>
        <v>4.7538809224344876</v>
      </c>
      <c r="AA92">
        <f t="shared" si="117"/>
        <v>-0.35966713807131345</v>
      </c>
      <c r="AB92">
        <f t="shared" si="120"/>
        <v>-0.35966713807131345</v>
      </c>
      <c r="AC92">
        <v>1</v>
      </c>
    </row>
    <row r="93" spans="23:74">
      <c r="W93">
        <f t="shared" si="118"/>
        <v>4.3901625438930338</v>
      </c>
      <c r="X93">
        <f t="shared" si="121"/>
        <v>4.3901625438930338</v>
      </c>
      <c r="Y93">
        <f t="shared" si="119"/>
        <v>4.0416450244591218</v>
      </c>
      <c r="AA93">
        <f t="shared" si="117"/>
        <v>-0.34851751943391207</v>
      </c>
      <c r="AB93">
        <f t="shared" si="120"/>
        <v>-0.34851751943391207</v>
      </c>
      <c r="AC93">
        <v>1</v>
      </c>
    </row>
    <row r="94" spans="23:74">
      <c r="W94">
        <f t="shared" si="118"/>
        <v>3.7304965161168209</v>
      </c>
      <c r="X94">
        <f t="shared" si="121"/>
        <v>3.7304965161168209</v>
      </c>
      <c r="Y94">
        <f t="shared" si="119"/>
        <v>3.4041284104540068</v>
      </c>
      <c r="AA94">
        <f t="shared" si="117"/>
        <v>-0.32636810566281405</v>
      </c>
      <c r="AB94">
        <f t="shared" si="120"/>
        <v>-0.32636810566281405</v>
      </c>
      <c r="AC94">
        <v>1</v>
      </c>
    </row>
    <row r="95" spans="23:74">
      <c r="W95">
        <f t="shared" si="118"/>
        <v>3.1406110611900919</v>
      </c>
      <c r="X95">
        <f t="shared" si="121"/>
        <v>3.1406110611900919</v>
      </c>
      <c r="Y95">
        <f t="shared" si="119"/>
        <v>2.8434768340854424</v>
      </c>
      <c r="AA95">
        <f t="shared" si="117"/>
        <v>-0.29713422710464954</v>
      </c>
      <c r="AB95">
        <f t="shared" si="120"/>
        <v>-0.29713422710464954</v>
      </c>
      <c r="AC95">
        <v>1</v>
      </c>
    </row>
    <row r="96" spans="23:74">
      <c r="W96">
        <f>H4*H20</f>
        <v>12.683964790899816</v>
      </c>
      <c r="X96">
        <f t="shared" si="121"/>
        <v>12.683964790899816</v>
      </c>
      <c r="Y96">
        <f>AT20</f>
        <v>12.99881664268878</v>
      </c>
      <c r="AA96">
        <f t="shared" ref="AA96:AA110" si="122">AC4-H4</f>
        <v>0.3148518517889638</v>
      </c>
      <c r="AB96">
        <f t="shared" si="120"/>
        <v>0.3148518517889638</v>
      </c>
      <c r="AC96">
        <v>1</v>
      </c>
    </row>
    <row r="97" spans="23:29">
      <c r="W97">
        <f t="shared" ref="W97:W110" si="123">H5*H21</f>
        <v>12.212553075630407</v>
      </c>
      <c r="X97">
        <f t="shared" si="121"/>
        <v>12.212553075630407</v>
      </c>
      <c r="Y97">
        <f t="shared" ref="Y97:Y110" si="124">AT21</f>
        <v>12.468139326372077</v>
      </c>
      <c r="AA97">
        <f t="shared" si="122"/>
        <v>0.25558625074167018</v>
      </c>
      <c r="AB97">
        <f t="shared" si="120"/>
        <v>0.25558625074167018</v>
      </c>
      <c r="AC97">
        <v>1</v>
      </c>
    </row>
    <row r="98" spans="23:29">
      <c r="W98">
        <f t="shared" si="123"/>
        <v>11.670377128416446</v>
      </c>
      <c r="X98">
        <f t="shared" si="121"/>
        <v>11.670377128416446</v>
      </c>
      <c r="Y98">
        <f t="shared" si="124"/>
        <v>11.862766793334757</v>
      </c>
      <c r="AA98">
        <f t="shared" si="122"/>
        <v>0.192389664918311</v>
      </c>
      <c r="AB98">
        <f t="shared" si="120"/>
        <v>0.192389664918311</v>
      </c>
      <c r="AC98">
        <v>1</v>
      </c>
    </row>
    <row r="99" spans="23:29">
      <c r="W99">
        <f t="shared" si="123"/>
        <v>11.056794529234148</v>
      </c>
      <c r="X99">
        <f t="shared" si="121"/>
        <v>11.056794529234148</v>
      </c>
      <c r="Y99">
        <f t="shared" si="124"/>
        <v>11.183988728613713</v>
      </c>
      <c r="AA99">
        <f t="shared" si="122"/>
        <v>0.12719419937956467</v>
      </c>
      <c r="AB99">
        <f t="shared" si="120"/>
        <v>0.12719419937956467</v>
      </c>
      <c r="AC99">
        <v>1</v>
      </c>
    </row>
    <row r="100" spans="23:29">
      <c r="W100">
        <f t="shared" si="123"/>
        <v>10.374951753980362</v>
      </c>
      <c r="X100">
        <f t="shared" si="121"/>
        <v>10.374951753980362</v>
      </c>
      <c r="Y100">
        <f t="shared" si="124"/>
        <v>10.437459810232117</v>
      </c>
      <c r="AA100">
        <f t="shared" si="122"/>
        <v>6.2508056251754596E-2</v>
      </c>
      <c r="AB100">
        <f t="shared" si="120"/>
        <v>6.2508056251754596E-2</v>
      </c>
      <c r="AC100">
        <v>1</v>
      </c>
    </row>
    <row r="101" spans="23:29">
      <c r="W101">
        <f t="shared" si="123"/>
        <v>9.6324431800662129</v>
      </c>
      <c r="X101">
        <f t="shared" si="121"/>
        <v>9.6324431800662129</v>
      </c>
      <c r="Y101">
        <f t="shared" si="124"/>
        <v>9.6336542884982919</v>
      </c>
      <c r="AA101">
        <f t="shared" si="122"/>
        <v>1.2111084320789445E-3</v>
      </c>
      <c r="AB101">
        <f t="shared" si="120"/>
        <v>1.2111084320789445E-3</v>
      </c>
      <c r="AC101">
        <v>1</v>
      </c>
    </row>
    <row r="102" spans="23:29">
      <c r="W102">
        <f t="shared" si="123"/>
        <v>8.8414898601155656</v>
      </c>
      <c r="X102">
        <f t="shared" si="121"/>
        <v>8.8414898601155656</v>
      </c>
      <c r="Y102">
        <f t="shared" si="124"/>
        <v>8.7877097584516903</v>
      </c>
      <c r="AA102">
        <f t="shared" si="122"/>
        <v>-5.3780101663875257E-2</v>
      </c>
      <c r="AB102">
        <f t="shared" si="120"/>
        <v>-5.3780101663875257E-2</v>
      </c>
      <c r="AC102">
        <v>1</v>
      </c>
    </row>
    <row r="103" spans="23:29">
      <c r="W103">
        <f t="shared" si="123"/>
        <v>8.0184603686702793</v>
      </c>
      <c r="X103">
        <f t="shared" si="121"/>
        <v>8.0184603686702793</v>
      </c>
      <c r="Y103">
        <f t="shared" si="124"/>
        <v>7.9185375654713273</v>
      </c>
      <c r="AA103">
        <f t="shared" si="122"/>
        <v>-9.9922803198952082E-2</v>
      </c>
      <c r="AB103">
        <f t="shared" si="120"/>
        <v>-9.9922803198952082E-2</v>
      </c>
      <c r="AC103">
        <v>1</v>
      </c>
    </row>
    <row r="104" spans="23:29">
      <c r="W104">
        <f t="shared" si="123"/>
        <v>7.1826898092856775</v>
      </c>
      <c r="X104">
        <f t="shared" si="121"/>
        <v>7.1826898092856775</v>
      </c>
      <c r="Y104">
        <f t="shared" si="124"/>
        <v>7.0472530453464621</v>
      </c>
      <c r="AA104">
        <f t="shared" si="122"/>
        <v>-0.13543676393921533</v>
      </c>
      <c r="AB104">
        <f t="shared" si="120"/>
        <v>-0.13543676393921533</v>
      </c>
      <c r="AC104">
        <v>1</v>
      </c>
    </row>
    <row r="105" spans="23:29">
      <c r="W105">
        <f t="shared" si="123"/>
        <v>6.3547402181714467</v>
      </c>
      <c r="X105">
        <f t="shared" si="121"/>
        <v>6.3547402181714467</v>
      </c>
      <c r="Y105">
        <f t="shared" si="124"/>
        <v>6.1951763227193117</v>
      </c>
      <c r="AA105">
        <f t="shared" si="122"/>
        <v>-0.15956389545213501</v>
      </c>
      <c r="AB105">
        <f t="shared" si="120"/>
        <v>-0.15956389545213501</v>
      </c>
      <c r="AC105">
        <v>1</v>
      </c>
    </row>
    <row r="106" spans="23:29">
      <c r="W106">
        <f t="shared" si="123"/>
        <v>5.5544172212633773</v>
      </c>
      <c r="X106">
        <f t="shared" si="121"/>
        <v>5.5544172212633773</v>
      </c>
      <c r="Y106">
        <f t="shared" si="124"/>
        <v>5.3817920658002381</v>
      </c>
      <c r="AA106">
        <f t="shared" si="122"/>
        <v>-0.17262515546313928</v>
      </c>
      <c r="AB106">
        <f t="shared" si="120"/>
        <v>-0.17262515546313928</v>
      </c>
      <c r="AC106">
        <v>1</v>
      </c>
    </row>
    <row r="107" spans="23:29">
      <c r="W107">
        <f t="shared" si="123"/>
        <v>4.7989378149166351</v>
      </c>
      <c r="X107">
        <f t="shared" si="121"/>
        <v>4.7989378149166351</v>
      </c>
      <c r="Y107">
        <f t="shared" si="124"/>
        <v>4.6230702123955281</v>
      </c>
      <c r="AA107">
        <f t="shared" si="122"/>
        <v>-0.175867602521107</v>
      </c>
      <c r="AB107">
        <f t="shared" si="120"/>
        <v>-0.175867602521107</v>
      </c>
      <c r="AC107">
        <v>1</v>
      </c>
    </row>
    <row r="108" spans="23:29">
      <c r="W108">
        <f t="shared" si="123"/>
        <v>4.1015941914933034</v>
      </c>
      <c r="X108">
        <f t="shared" si="121"/>
        <v>4.1015941914933034</v>
      </c>
      <c r="Y108">
        <f t="shared" si="124"/>
        <v>3.9304326352551913</v>
      </c>
      <c r="AA108">
        <f t="shared" si="122"/>
        <v>-0.17116155623811213</v>
      </c>
      <c r="AB108">
        <f t="shared" si="120"/>
        <v>-0.17116155623811213</v>
      </c>
      <c r="AC108">
        <v>1</v>
      </c>
    </row>
    <row r="109" spans="23:29">
      <c r="W109">
        <f t="shared" si="123"/>
        <v>3.4711027516513022</v>
      </c>
      <c r="X109">
        <f t="shared" si="121"/>
        <v>3.4711027516513022</v>
      </c>
      <c r="Y109">
        <f t="shared" si="124"/>
        <v>3.3104583203316724</v>
      </c>
      <c r="AA109">
        <f t="shared" si="122"/>
        <v>-0.1606444313196298</v>
      </c>
      <c r="AB109">
        <f t="shared" si="120"/>
        <v>-0.1606444313196298</v>
      </c>
      <c r="AC109">
        <v>1</v>
      </c>
    </row>
    <row r="110" spans="23:29">
      <c r="W110">
        <f t="shared" si="123"/>
        <v>2.9116367385893978</v>
      </c>
      <c r="X110">
        <f t="shared" si="121"/>
        <v>2.9116367385893978</v>
      </c>
      <c r="Y110">
        <f t="shared" si="124"/>
        <v>2.7652339774142298</v>
      </c>
      <c r="AA110">
        <f t="shared" si="122"/>
        <v>-0.14640276117516793</v>
      </c>
      <c r="AB110">
        <f t="shared" si="120"/>
        <v>-0.14640276117516793</v>
      </c>
      <c r="AC110">
        <v>1</v>
      </c>
    </row>
    <row r="111" spans="23:29">
      <c r="W111">
        <f>I4*I20</f>
        <v>12.466295229202256</v>
      </c>
      <c r="X111">
        <f t="shared" si="121"/>
        <v>12.466295229202256</v>
      </c>
      <c r="Y111">
        <f>AU20</f>
        <v>12.566579484270278</v>
      </c>
      <c r="AA111">
        <f t="shared" ref="AA111:AA125" si="125">AD4-I4</f>
        <v>0.10028425506802208</v>
      </c>
      <c r="AB111">
        <f t="shared" si="120"/>
        <v>0.10028425506802208</v>
      </c>
      <c r="AC111">
        <v>1</v>
      </c>
    </row>
    <row r="112" spans="23:29">
      <c r="W112">
        <f t="shared" ref="W112:W125" si="126">I5*I21</f>
        <v>11.961193031720541</v>
      </c>
      <c r="X112">
        <f t="shared" si="121"/>
        <v>11.961193031720541</v>
      </c>
      <c r="Y112">
        <f t="shared" ref="Y112:Y125" si="127">AU21</f>
        <v>12.053548270791016</v>
      </c>
      <c r="AA112">
        <f t="shared" si="125"/>
        <v>9.2355239070474937E-2</v>
      </c>
      <c r="AB112">
        <f t="shared" si="120"/>
        <v>9.2355239070474937E-2</v>
      </c>
      <c r="AC112">
        <v>1</v>
      </c>
    </row>
    <row r="113" spans="23:29">
      <c r="W113">
        <f t="shared" si="126"/>
        <v>11.38459968419704</v>
      </c>
      <c r="X113">
        <f t="shared" si="121"/>
        <v>11.38459968419704</v>
      </c>
      <c r="Y113">
        <f t="shared" si="127"/>
        <v>11.468305608853294</v>
      </c>
      <c r="AA113">
        <f t="shared" si="125"/>
        <v>8.3705924656253927E-2</v>
      </c>
      <c r="AB113">
        <f t="shared" si="120"/>
        <v>8.3705924656253927E-2</v>
      </c>
      <c r="AC113">
        <v>1</v>
      </c>
    </row>
    <row r="114" spans="23:29">
      <c r="W114">
        <f t="shared" si="126"/>
        <v>10.737588345917187</v>
      </c>
      <c r="X114">
        <f t="shared" si="121"/>
        <v>10.737588345917187</v>
      </c>
      <c r="Y114">
        <f t="shared" si="127"/>
        <v>10.812098298836821</v>
      </c>
      <c r="AA114">
        <f t="shared" si="125"/>
        <v>7.4509952919633804E-2</v>
      </c>
      <c r="AB114">
        <f t="shared" si="120"/>
        <v>7.4509952919633804E-2</v>
      </c>
      <c r="AC114">
        <v>1</v>
      </c>
    </row>
    <row r="115" spans="23:29">
      <c r="W115">
        <f t="shared" si="126"/>
        <v>10.025383177696218</v>
      </c>
      <c r="X115">
        <f t="shared" si="121"/>
        <v>10.025383177696218</v>
      </c>
      <c r="Y115">
        <f t="shared" si="127"/>
        <v>10.090392989190409</v>
      </c>
      <c r="AA115">
        <f t="shared" si="125"/>
        <v>6.5009811494190828E-2</v>
      </c>
      <c r="AB115">
        <f t="shared" si="120"/>
        <v>6.5009811494190828E-2</v>
      </c>
      <c r="AC115">
        <v>1</v>
      </c>
    </row>
    <row r="116" spans="23:29">
      <c r="W116">
        <f t="shared" si="126"/>
        <v>9.257815129665973</v>
      </c>
      <c r="X116">
        <f t="shared" si="121"/>
        <v>9.257815129665973</v>
      </c>
      <c r="Y116">
        <f t="shared" si="127"/>
        <v>9.3133156400422603</v>
      </c>
      <c r="AA116">
        <f t="shared" si="125"/>
        <v>5.5500510376287338E-2</v>
      </c>
      <c r="AB116">
        <f t="shared" si="120"/>
        <v>5.5500510376287338E-2</v>
      </c>
      <c r="AC116">
        <v>1</v>
      </c>
    </row>
    <row r="117" spans="23:29">
      <c r="W117">
        <f t="shared" si="126"/>
        <v>8.4492005989081775</v>
      </c>
      <c r="X117">
        <f t="shared" si="121"/>
        <v>8.4492005989081775</v>
      </c>
      <c r="Y117">
        <f t="shared" si="127"/>
        <v>8.4955004905306684</v>
      </c>
      <c r="AA117">
        <f t="shared" si="125"/>
        <v>4.6299891622490819E-2</v>
      </c>
      <c r="AB117">
        <f t="shared" si="120"/>
        <v>4.6299891622490819E-2</v>
      </c>
      <c r="AC117">
        <v>1</v>
      </c>
    </row>
    <row r="118" spans="23:29">
      <c r="W118">
        <f t="shared" si="126"/>
        <v>7.6175198569616844</v>
      </c>
      <c r="X118">
        <f t="shared" si="121"/>
        <v>7.6175198569616844</v>
      </c>
      <c r="Y118">
        <f t="shared" si="127"/>
        <v>7.6552300452398923</v>
      </c>
      <c r="AA118">
        <f t="shared" si="125"/>
        <v>3.7710188278207823E-2</v>
      </c>
      <c r="AB118">
        <f t="shared" si="120"/>
        <v>3.7710188278207823E-2</v>
      </c>
      <c r="AC118">
        <v>1</v>
      </c>
    </row>
    <row r="119" spans="23:29">
      <c r="W119">
        <f t="shared" si="126"/>
        <v>6.7829380938113442</v>
      </c>
      <c r="X119">
        <f t="shared" si="121"/>
        <v>6.7829380938113442</v>
      </c>
      <c r="Y119">
        <f t="shared" si="127"/>
        <v>6.81291751198928</v>
      </c>
      <c r="AA119">
        <f t="shared" si="125"/>
        <v>2.9979418177935813E-2</v>
      </c>
      <c r="AB119">
        <f t="shared" si="120"/>
        <v>2.9979418177935813E-2</v>
      </c>
      <c r="AC119">
        <v>1</v>
      </c>
    </row>
    <row r="120" spans="23:29">
      <c r="W120">
        <f t="shared" si="126"/>
        <v>5.965901700491731</v>
      </c>
      <c r="X120">
        <f t="shared" si="121"/>
        <v>5.965901700491731</v>
      </c>
      <c r="Y120">
        <f t="shared" si="127"/>
        <v>5.9891740778042024</v>
      </c>
      <c r="AA120">
        <f t="shared" si="125"/>
        <v>2.3272377312471448E-2</v>
      </c>
      <c r="AB120">
        <f t="shared" si="120"/>
        <v>2.3272377312471448E-2</v>
      </c>
      <c r="AC120">
        <v>1</v>
      </c>
    </row>
    <row r="121" spans="23:29">
      <c r="W121">
        <f t="shared" si="126"/>
        <v>5.1851782068116563</v>
      </c>
      <c r="X121">
        <f t="shared" si="121"/>
        <v>5.1851782068116563</v>
      </c>
      <c r="Y121">
        <f t="shared" si="127"/>
        <v>5.2028365059470936</v>
      </c>
      <c r="AA121">
        <f t="shared" si="125"/>
        <v>1.7658299135437261E-2</v>
      </c>
      <c r="AB121">
        <f t="shared" si="120"/>
        <v>1.7658299135437261E-2</v>
      </c>
      <c r="AC121">
        <v>1</v>
      </c>
    </row>
    <row r="122" spans="23:29">
      <c r="W122">
        <f t="shared" si="126"/>
        <v>4.4562269789973694</v>
      </c>
      <c r="X122">
        <f t="shared" si="121"/>
        <v>4.4562269789973694</v>
      </c>
      <c r="Y122">
        <f t="shared" si="127"/>
        <v>4.4693437012289152</v>
      </c>
      <c r="AA122">
        <f t="shared" si="125"/>
        <v>1.3116722231545808E-2</v>
      </c>
      <c r="AB122">
        <f t="shared" si="120"/>
        <v>1.3116722231545808E-2</v>
      </c>
      <c r="AC122">
        <v>1</v>
      </c>
    </row>
    <row r="123" spans="23:29">
      <c r="W123">
        <f t="shared" si="126"/>
        <v>3.7901802992623943</v>
      </c>
      <c r="X123">
        <f t="shared" si="121"/>
        <v>3.7901802992623943</v>
      </c>
      <c r="Y123">
        <f t="shared" si="127"/>
        <v>3.7997377358411293</v>
      </c>
      <c r="AA123">
        <f t="shared" si="125"/>
        <v>9.5574365787349791E-3</v>
      </c>
      <c r="AB123">
        <f t="shared" si="120"/>
        <v>9.5574365787349791E-3</v>
      </c>
      <c r="AC123">
        <v>1</v>
      </c>
    </row>
    <row r="124" spans="23:29">
      <c r="W124">
        <f t="shared" si="126"/>
        <v>3.1935317195219377</v>
      </c>
      <c r="X124">
        <f t="shared" si="121"/>
        <v>3.1935317195219377</v>
      </c>
      <c r="Y124">
        <f t="shared" si="127"/>
        <v>3.2003788310384786</v>
      </c>
      <c r="AA124">
        <f t="shared" si="125"/>
        <v>6.847111516540938E-3</v>
      </c>
      <c r="AB124">
        <f t="shared" si="120"/>
        <v>6.847111516540938E-3</v>
      </c>
      <c r="AC124">
        <v>1</v>
      </c>
    </row>
    <row r="125" spans="23:29">
      <c r="W125">
        <f t="shared" si="126"/>
        <v>2.6684490653805009</v>
      </c>
      <c r="X125">
        <f t="shared" si="121"/>
        <v>2.6684490653805009</v>
      </c>
      <c r="Y125">
        <f t="shared" si="127"/>
        <v>2.6732843092548531</v>
      </c>
      <c r="AA125">
        <f t="shared" si="125"/>
        <v>4.8352438743521908E-3</v>
      </c>
      <c r="AB125">
        <f t="shared" si="120"/>
        <v>4.8352438743521908E-3</v>
      </c>
      <c r="AC125">
        <v>1</v>
      </c>
    </row>
    <row r="126" spans="23:29">
      <c r="W126">
        <f>J4*J20</f>
        <v>12.204493536800637</v>
      </c>
      <c r="X126">
        <f t="shared" si="121"/>
        <v>12.204493536800637</v>
      </c>
      <c r="Y126">
        <f>AV20</f>
        <v>12.065093292843944</v>
      </c>
      <c r="AA126">
        <f t="shared" ref="AA126:AA140" si="128">AE4-J4</f>
        <v>-0.13940024395669326</v>
      </c>
      <c r="AB126">
        <f t="shared" si="120"/>
        <v>-0.13940024395669326</v>
      </c>
      <c r="AC126">
        <v>1</v>
      </c>
    </row>
    <row r="127" spans="23:29">
      <c r="W127">
        <f t="shared" ref="W127:W140" si="129">J5*J21</f>
        <v>11.661178537307874</v>
      </c>
      <c r="X127">
        <f t="shared" si="121"/>
        <v>11.661178537307874</v>
      </c>
      <c r="Y127">
        <f t="shared" ref="Y127:Y139" si="130">AV21</f>
        <v>11.572535277314254</v>
      </c>
      <c r="AA127">
        <f t="shared" si="128"/>
        <v>-8.864325999362066E-2</v>
      </c>
      <c r="AB127">
        <f t="shared" si="120"/>
        <v>-8.864325999362066E-2</v>
      </c>
      <c r="AC127">
        <v>1</v>
      </c>
    </row>
    <row r="128" spans="23:29">
      <c r="W128">
        <f t="shared" si="129"/>
        <v>11.046475069805222</v>
      </c>
      <c r="X128">
        <f t="shared" si="121"/>
        <v>11.046475069805222</v>
      </c>
      <c r="Y128">
        <f t="shared" si="130"/>
        <v>11.010647507928061</v>
      </c>
      <c r="AA128">
        <f t="shared" si="128"/>
        <v>-3.5827561877161074E-2</v>
      </c>
      <c r="AB128">
        <f t="shared" si="120"/>
        <v>-3.5827561877161074E-2</v>
      </c>
      <c r="AC128">
        <v>1</v>
      </c>
    </row>
    <row r="129" spans="23:29">
      <c r="W129">
        <f t="shared" si="129"/>
        <v>10.363596141287701</v>
      </c>
      <c r="X129">
        <f t="shared" si="121"/>
        <v>10.363596141287701</v>
      </c>
      <c r="Y129">
        <f t="shared" si="130"/>
        <v>10.38062702982541</v>
      </c>
      <c r="AA129">
        <f t="shared" si="128"/>
        <v>1.7030888537709288E-2</v>
      </c>
      <c r="AB129">
        <f t="shared" si="120"/>
        <v>1.7030888537709288E-2</v>
      </c>
      <c r="AC129">
        <v>1</v>
      </c>
    </row>
    <row r="130" spans="23:29">
      <c r="W130">
        <f t="shared" si="129"/>
        <v>9.6202098408271493</v>
      </c>
      <c r="X130">
        <f t="shared" si="121"/>
        <v>9.6202098408271493</v>
      </c>
      <c r="Y130">
        <f t="shared" si="130"/>
        <v>9.6877223375243755</v>
      </c>
      <c r="AA130">
        <f t="shared" si="128"/>
        <v>6.7512496697226254E-2</v>
      </c>
      <c r="AB130">
        <f t="shared" si="120"/>
        <v>6.7512496697226254E-2</v>
      </c>
      <c r="AC130">
        <v>1</v>
      </c>
    </row>
    <row r="131" spans="23:29">
      <c r="W131">
        <f t="shared" si="129"/>
        <v>8.8286087955368817</v>
      </c>
      <c r="X131">
        <f t="shared" si="121"/>
        <v>8.8286087955368817</v>
      </c>
      <c r="Y131">
        <f t="shared" si="130"/>
        <v>8.9416553011471578</v>
      </c>
      <c r="AA131">
        <f t="shared" si="128"/>
        <v>0.11304650561027607</v>
      </c>
      <c r="AB131">
        <f t="shared" si="120"/>
        <v>0.11304650561027607</v>
      </c>
      <c r="AC131">
        <v>1</v>
      </c>
    </row>
    <row r="132" spans="23:29">
      <c r="W132">
        <f t="shared" si="129"/>
        <v>8.0052197496564759</v>
      </c>
      <c r="X132">
        <f t="shared" si="121"/>
        <v>8.0052197496564759</v>
      </c>
      <c r="Y132">
        <f t="shared" si="130"/>
        <v>8.1564761609118115</v>
      </c>
      <c r="AA132">
        <f t="shared" si="128"/>
        <v>0.15125641125533562</v>
      </c>
      <c r="AB132">
        <f t="shared" si="120"/>
        <v>0.15125641125533562</v>
      </c>
      <c r="AC132">
        <v>1</v>
      </c>
    </row>
    <row r="133" spans="23:29">
      <c r="W133">
        <f t="shared" si="129"/>
        <v>7.1694120524699487</v>
      </c>
      <c r="X133">
        <f t="shared" si="121"/>
        <v>7.1694120524699487</v>
      </c>
      <c r="Y133">
        <f t="shared" si="130"/>
        <v>7.3497378335616768</v>
      </c>
      <c r="AA133">
        <f t="shared" si="128"/>
        <v>0.18032578109172803</v>
      </c>
      <c r="AB133">
        <f t="shared" si="120"/>
        <v>0.18032578109172803</v>
      </c>
      <c r="AC133">
        <v>1</v>
      </c>
    </row>
    <row r="134" spans="23:29">
      <c r="W134">
        <f t="shared" si="129"/>
        <v>6.3417513567912511</v>
      </c>
      <c r="X134">
        <f t="shared" si="121"/>
        <v>6.3417513567912511</v>
      </c>
      <c r="Y134">
        <f t="shared" si="130"/>
        <v>6.5410389105077975</v>
      </c>
      <c r="AA134">
        <f t="shared" si="128"/>
        <v>0.19928755371654638</v>
      </c>
      <c r="AB134">
        <f t="shared" si="120"/>
        <v>0.19928755371654638</v>
      </c>
      <c r="AC134">
        <v>1</v>
      </c>
    </row>
    <row r="135" spans="23:29">
      <c r="W135">
        <f t="shared" si="129"/>
        <v>5.5420155469566028</v>
      </c>
      <c r="X135">
        <f t="shared" si="121"/>
        <v>5.5420155469566028</v>
      </c>
      <c r="Y135">
        <f t="shared" si="130"/>
        <v>5.7501680617417676</v>
      </c>
      <c r="AA135">
        <f t="shared" si="128"/>
        <v>0.20815251478516483</v>
      </c>
      <c r="AB135">
        <f t="shared" si="120"/>
        <v>0.20815251478516483</v>
      </c>
      <c r="AC135">
        <v>1</v>
      </c>
    </row>
    <row r="136" spans="23:29">
      <c r="W136">
        <f t="shared" si="129"/>
        <v>4.7873680101125702</v>
      </c>
      <c r="X136">
        <f t="shared" si="121"/>
        <v>4.7873680101125702</v>
      </c>
      <c r="Y136">
        <f t="shared" si="130"/>
        <v>4.9952103442499336</v>
      </c>
      <c r="AA136">
        <f t="shared" si="128"/>
        <v>0.20784233413736342</v>
      </c>
      <c r="AB136">
        <f t="shared" si="120"/>
        <v>0.20784233413736342</v>
      </c>
      <c r="AC136">
        <v>1</v>
      </c>
    </row>
    <row r="137" spans="23:29">
      <c r="W137">
        <f t="shared" si="129"/>
        <v>4.0910313780592231</v>
      </c>
      <c r="X137">
        <f t="shared" si="121"/>
        <v>4.0910313780592231</v>
      </c>
      <c r="Y137">
        <f t="shared" si="130"/>
        <v>4.2909885526612355</v>
      </c>
      <c r="AA137">
        <f t="shared" si="128"/>
        <v>0.19995717460201234</v>
      </c>
      <c r="AB137">
        <f t="shared" si="120"/>
        <v>0.19995717460201234</v>
      </c>
      <c r="AC137">
        <v>1</v>
      </c>
    </row>
    <row r="138" spans="23:29">
      <c r="W138">
        <f t="shared" si="129"/>
        <v>3.4616479051086091</v>
      </c>
      <c r="X138">
        <f t="shared" si="121"/>
        <v>3.4616479051086091</v>
      </c>
      <c r="Y138">
        <f t="shared" si="130"/>
        <v>3.6481041104818135</v>
      </c>
      <c r="AA138">
        <f t="shared" si="128"/>
        <v>0.1864562053732044</v>
      </c>
      <c r="AB138">
        <f t="shared" si="120"/>
        <v>0.1864562053732044</v>
      </c>
      <c r="AC138">
        <v>1</v>
      </c>
    </row>
    <row r="139" spans="23:29">
      <c r="W139">
        <f t="shared" si="129"/>
        <v>2.9033220394987054</v>
      </c>
      <c r="X139">
        <f t="shared" si="121"/>
        <v>2.9033220394987054</v>
      </c>
      <c r="Y139">
        <f t="shared" si="130"/>
        <v>3.0726634258156107</v>
      </c>
      <c r="AA139">
        <f t="shared" si="128"/>
        <v>0.16934138631690532</v>
      </c>
      <c r="AB139">
        <f t="shared" si="120"/>
        <v>0.16934138631690532</v>
      </c>
      <c r="AC139">
        <v>1</v>
      </c>
    </row>
    <row r="140" spans="23:29">
      <c r="W140">
        <f t="shared" si="129"/>
        <v>2.4161906941864748</v>
      </c>
      <c r="X140">
        <f t="shared" si="121"/>
        <v>2.4161906941864748</v>
      </c>
      <c r="Y140">
        <f>AV34</f>
        <v>2.5666033171419187</v>
      </c>
      <c r="AA140">
        <f t="shared" si="128"/>
        <v>0.15041262295544389</v>
      </c>
      <c r="AB140">
        <f t="shared" si="120"/>
        <v>0.15041262295544389</v>
      </c>
      <c r="AC140">
        <v>1</v>
      </c>
    </row>
    <row r="141" spans="23:29">
      <c r="W141">
        <f>K4*K20</f>
        <v>11.892309103434544</v>
      </c>
      <c r="X141">
        <f t="shared" si="121"/>
        <v>11.892309103434544</v>
      </c>
      <c r="Y141">
        <f>AW20</f>
        <v>11.491846383972625</v>
      </c>
      <c r="AA141">
        <f t="shared" ref="AA141:AA155" si="131">AF4-K4</f>
        <v>-0.40046271946191858</v>
      </c>
      <c r="AB141">
        <f t="shared" si="120"/>
        <v>-0.40046271946191858</v>
      </c>
      <c r="AC141">
        <v>1</v>
      </c>
    </row>
    <row r="142" spans="23:29">
      <c r="W142">
        <f t="shared" ref="W142:W155" si="132">K5*K21</f>
        <v>11.306681262915706</v>
      </c>
      <c r="X142">
        <f t="shared" si="121"/>
        <v>11.306681262915706</v>
      </c>
      <c r="Y142">
        <f t="shared" ref="Y142:Y155" si="133">AW21</f>
        <v>11.022691201142925</v>
      </c>
      <c r="AA142">
        <f t="shared" si="131"/>
        <v>-0.28399006177278174</v>
      </c>
      <c r="AB142">
        <f t="shared" si="120"/>
        <v>-0.28399006177278174</v>
      </c>
      <c r="AC142">
        <v>1</v>
      </c>
    </row>
    <row r="143" spans="23:29">
      <c r="W143">
        <f t="shared" si="132"/>
        <v>10.651052405908873</v>
      </c>
      <c r="X143">
        <f t="shared" si="121"/>
        <v>10.651052405908873</v>
      </c>
      <c r="Y143">
        <f t="shared" si="133"/>
        <v>10.48750031831328</v>
      </c>
      <c r="AA143">
        <f t="shared" si="131"/>
        <v>-0.16355208759559225</v>
      </c>
      <c r="AB143">
        <f t="shared" si="120"/>
        <v>-0.16355208759559225</v>
      </c>
      <c r="AC143">
        <v>1</v>
      </c>
    </row>
    <row r="144" spans="23:29">
      <c r="W144">
        <f t="shared" si="132"/>
        <v>9.9312136134020434</v>
      </c>
      <c r="X144">
        <f t="shared" si="121"/>
        <v>9.9312136134020434</v>
      </c>
      <c r="Y144">
        <f t="shared" si="133"/>
        <v>9.8874139056034096</v>
      </c>
      <c r="AA144">
        <f t="shared" si="131"/>
        <v>-4.3799707798633847E-2</v>
      </c>
      <c r="AB144">
        <f t="shared" si="120"/>
        <v>-4.3799707798633847E-2</v>
      </c>
      <c r="AC144">
        <v>1</v>
      </c>
    </row>
    <row r="145" spans="23:29">
      <c r="W145">
        <f t="shared" si="132"/>
        <v>9.1575830731469257</v>
      </c>
      <c r="X145">
        <f t="shared" si="121"/>
        <v>9.1575830731469257</v>
      </c>
      <c r="Y145">
        <f t="shared" si="133"/>
        <v>9.2274310866242821</v>
      </c>
      <c r="AA145">
        <f t="shared" si="131"/>
        <v>6.9848013477356474E-2</v>
      </c>
      <c r="AB145">
        <f t="shared" si="120"/>
        <v>6.9848013477356474E-2</v>
      </c>
      <c r="AC145">
        <v>1</v>
      </c>
    </row>
    <row r="146" spans="23:29">
      <c r="W146">
        <f t="shared" si="132"/>
        <v>8.345000229855275</v>
      </c>
      <c r="X146">
        <f t="shared" si="121"/>
        <v>8.345000229855275</v>
      </c>
      <c r="Y146">
        <f t="shared" si="133"/>
        <v>8.5168118177887937</v>
      </c>
      <c r="AA146">
        <f t="shared" si="131"/>
        <v>0.17181158793351869</v>
      </c>
      <c r="AB146">
        <f t="shared" si="120"/>
        <v>0.17181158793351869</v>
      </c>
      <c r="AC146">
        <v>1</v>
      </c>
    </row>
    <row r="147" spans="23:29">
      <c r="W147">
        <f t="shared" si="132"/>
        <v>7.5118148003592626</v>
      </c>
      <c r="X147">
        <f t="shared" si="121"/>
        <v>7.5118148003592626</v>
      </c>
      <c r="Y147">
        <f t="shared" si="133"/>
        <v>7.7689387724277514</v>
      </c>
      <c r="AA147">
        <f t="shared" si="131"/>
        <v>0.2571239720684888</v>
      </c>
      <c r="AB147">
        <f t="shared" si="120"/>
        <v>0.2571239720684888</v>
      </c>
      <c r="AC147">
        <v>1</v>
      </c>
    </row>
    <row r="148" spans="23:29">
      <c r="W148">
        <f t="shared" si="132"/>
        <v>6.6783376481125929</v>
      </c>
      <c r="X148">
        <f t="shared" si="121"/>
        <v>6.6783376481125929</v>
      </c>
      <c r="Y148">
        <f t="shared" si="133"/>
        <v>7.0005308782700215</v>
      </c>
      <c r="AA148">
        <f t="shared" si="131"/>
        <v>0.32219323015742862</v>
      </c>
      <c r="AB148">
        <f t="shared" si="120"/>
        <v>0.32219323015742862</v>
      </c>
      <c r="AC148">
        <v>1</v>
      </c>
    </row>
    <row r="149" spans="23:29">
      <c r="W149">
        <f t="shared" si="132"/>
        <v>5.8649079236826571</v>
      </c>
      <c r="X149">
        <f t="shared" si="121"/>
        <v>5.8649079236826571</v>
      </c>
      <c r="Y149">
        <f t="shared" si="133"/>
        <v>6.2302555418885444</v>
      </c>
      <c r="AA149">
        <f t="shared" si="131"/>
        <v>0.36534761820588724</v>
      </c>
      <c r="AB149">
        <f t="shared" si="120"/>
        <v>0.36534761820588724</v>
      </c>
      <c r="AC149">
        <v>1</v>
      </c>
    </row>
    <row r="150" spans="23:29">
      <c r="W150">
        <f t="shared" si="132"/>
        <v>5.0899545347029793</v>
      </c>
      <c r="X150">
        <f t="shared" si="121"/>
        <v>5.0899545347029793</v>
      </c>
      <c r="Y150">
        <f t="shared" si="133"/>
        <v>5.4769612172626516</v>
      </c>
      <c r="AA150">
        <f t="shared" si="131"/>
        <v>0.3870066825596723</v>
      </c>
      <c r="AB150">
        <f t="shared" ref="AB150:AB213" si="134">IFERROR(AA150,"")</f>
        <v>0.3870066825596723</v>
      </c>
      <c r="AC150">
        <v>1</v>
      </c>
    </row>
    <row r="151" spans="23:29">
      <c r="W151">
        <f t="shared" si="132"/>
        <v>4.3684318905753869</v>
      </c>
      <c r="X151">
        <f t="shared" si="121"/>
        <v>4.3684318905753869</v>
      </c>
      <c r="Y151">
        <f t="shared" si="133"/>
        <v>4.757873688867277</v>
      </c>
      <c r="AA151">
        <f t="shared" si="131"/>
        <v>0.38944179829189007</v>
      </c>
      <c r="AB151">
        <f t="shared" si="134"/>
        <v>0.38944179829189007</v>
      </c>
      <c r="AC151">
        <v>1</v>
      </c>
    </row>
    <row r="152" spans="23:29">
      <c r="W152">
        <f t="shared" si="132"/>
        <v>3.7108890606599685</v>
      </c>
      <c r="X152">
        <f t="shared" si="121"/>
        <v>3.7108890606599685</v>
      </c>
      <c r="Y152">
        <f t="shared" si="133"/>
        <v>4.0871114781860447</v>
      </c>
      <c r="AA152">
        <f t="shared" si="131"/>
        <v>0.37622241752607621</v>
      </c>
      <c r="AB152">
        <f t="shared" si="134"/>
        <v>0.37622241752607621</v>
      </c>
      <c r="AC152">
        <v>1</v>
      </c>
    </row>
    <row r="153" spans="23:29">
      <c r="W153">
        <f t="shared" si="132"/>
        <v>3.1232447803852406</v>
      </c>
      <c r="X153">
        <f t="shared" ref="X153:X216" si="135">IFERROR(W153, NA())</f>
        <v>3.1232447803852406</v>
      </c>
      <c r="Y153">
        <f t="shared" si="133"/>
        <v>3.474772304932094</v>
      </c>
      <c r="AA153">
        <f t="shared" si="131"/>
        <v>0.35152752454685343</v>
      </c>
      <c r="AB153">
        <f t="shared" si="134"/>
        <v>0.35152752454685343</v>
      </c>
      <c r="AC153">
        <v>1</v>
      </c>
    </row>
    <row r="154" spans="23:29">
      <c r="W154">
        <f t="shared" si="132"/>
        <v>2.6071667571879411</v>
      </c>
      <c r="X154">
        <f t="shared" si="135"/>
        <v>2.6071667571879411</v>
      </c>
      <c r="Y154">
        <f t="shared" si="133"/>
        <v>2.9266724443869405</v>
      </c>
      <c r="AA154">
        <f t="shared" si="131"/>
        <v>0.31950568719899941</v>
      </c>
      <c r="AB154">
        <f t="shared" si="134"/>
        <v>0.31950568719899941</v>
      </c>
      <c r="AC154">
        <v>1</v>
      </c>
    </row>
    <row r="155" spans="23:29">
      <c r="W155">
        <f t="shared" si="132"/>
        <v>2.1608493330630703</v>
      </c>
      <c r="X155">
        <f t="shared" si="135"/>
        <v>2.1608493330630703</v>
      </c>
      <c r="Y155">
        <f t="shared" si="133"/>
        <v>2.4446566912734613</v>
      </c>
      <c r="AA155">
        <f t="shared" si="131"/>
        <v>0.28380735821039105</v>
      </c>
      <c r="AB155">
        <f t="shared" si="134"/>
        <v>0.28380735821039105</v>
      </c>
      <c r="AC155">
        <v>1</v>
      </c>
    </row>
    <row r="156" spans="23:29">
      <c r="W156">
        <f>L4*L20</f>
        <v>11.52384194252971</v>
      </c>
      <c r="X156">
        <f t="shared" si="135"/>
        <v>11.52384194252971</v>
      </c>
      <c r="Y156">
        <f>AX20</f>
        <v>10.847596187141237</v>
      </c>
      <c r="AA156">
        <f t="shared" ref="AA156:AA170" si="136">AG4-L4</f>
        <v>-0.67624575538847331</v>
      </c>
      <c r="AB156">
        <f t="shared" si="134"/>
        <v>-0.67624575538847331</v>
      </c>
      <c r="AC156">
        <v>1</v>
      </c>
    </row>
    <row r="157" spans="23:29">
      <c r="W157">
        <f t="shared" ref="W157:W170" si="137">L5*L21</f>
        <v>10.892759387324176</v>
      </c>
      <c r="X157">
        <f t="shared" si="135"/>
        <v>10.892759387324176</v>
      </c>
      <c r="Y157">
        <f t="shared" ref="Y157:Y170" si="138">AX21</f>
        <v>10.40474254966669</v>
      </c>
      <c r="AA157">
        <f t="shared" si="136"/>
        <v>-0.48801683765748649</v>
      </c>
      <c r="AB157">
        <f t="shared" si="134"/>
        <v>-0.48801683765748649</v>
      </c>
      <c r="AC157">
        <v>1</v>
      </c>
    </row>
    <row r="158" spans="23:29">
      <c r="W158">
        <f t="shared" si="137"/>
        <v>10.194879033839154</v>
      </c>
      <c r="X158">
        <f t="shared" si="135"/>
        <v>10.194879033839154</v>
      </c>
      <c r="Y158">
        <f t="shared" si="138"/>
        <v>9.8995552728795211</v>
      </c>
      <c r="AA158">
        <f t="shared" si="136"/>
        <v>-0.29532376095963286</v>
      </c>
      <c r="AB158">
        <f t="shared" si="134"/>
        <v>-0.29532376095963286</v>
      </c>
      <c r="AC158">
        <v>1</v>
      </c>
    </row>
    <row r="159" spans="23:29">
      <c r="W159">
        <f t="shared" si="137"/>
        <v>9.4389568742531242</v>
      </c>
      <c r="X159">
        <f t="shared" si="135"/>
        <v>9.4389568742531242</v>
      </c>
      <c r="Y159">
        <f t="shared" si="138"/>
        <v>9.3331106072472441</v>
      </c>
      <c r="AA159">
        <f t="shared" si="136"/>
        <v>-0.10584626700588018</v>
      </c>
      <c r="AB159">
        <f t="shared" si="134"/>
        <v>-0.10584626700588018</v>
      </c>
      <c r="AC159">
        <v>1</v>
      </c>
    </row>
    <row r="160" spans="23:29">
      <c r="W160">
        <f t="shared" si="137"/>
        <v>8.6383221720396577</v>
      </c>
      <c r="X160">
        <f t="shared" si="135"/>
        <v>8.6383221720396577</v>
      </c>
      <c r="Y160">
        <f t="shared" si="138"/>
        <v>8.7101274179904262</v>
      </c>
      <c r="AA160">
        <f t="shared" si="136"/>
        <v>7.1805245950768537E-2</v>
      </c>
      <c r="AB160">
        <f t="shared" si="134"/>
        <v>7.1805245950768537E-2</v>
      </c>
      <c r="AC160">
        <v>1</v>
      </c>
    </row>
    <row r="161" spans="23:29">
      <c r="W161">
        <f t="shared" si="137"/>
        <v>7.8102204056089004</v>
      </c>
      <c r="X161">
        <f t="shared" si="135"/>
        <v>7.8102204056089004</v>
      </c>
      <c r="Y161">
        <f t="shared" si="138"/>
        <v>8.0393465344346033</v>
      </c>
      <c r="AA161">
        <f t="shared" si="136"/>
        <v>0.22912612882570293</v>
      </c>
      <c r="AB161">
        <f t="shared" si="134"/>
        <v>0.22912612882570293</v>
      </c>
      <c r="AC161">
        <v>1</v>
      </c>
    </row>
    <row r="162" spans="23:29">
      <c r="W162">
        <f t="shared" si="137"/>
        <v>6.9744718194559026</v>
      </c>
      <c r="X162">
        <f t="shared" si="135"/>
        <v>6.9744718194559026</v>
      </c>
      <c r="Y162">
        <f t="shared" si="138"/>
        <v>7.3334003771105198</v>
      </c>
      <c r="AA162">
        <f t="shared" si="136"/>
        <v>0.35892855765461729</v>
      </c>
      <c r="AB162">
        <f t="shared" si="134"/>
        <v>0.35892855765461729</v>
      </c>
      <c r="AC162">
        <v>1</v>
      </c>
    </row>
    <row r="163" spans="23:29">
      <c r="W163">
        <f t="shared" si="137"/>
        <v>6.1516363100733695</v>
      </c>
      <c r="X163">
        <f t="shared" si="135"/>
        <v>6.1516363100733695</v>
      </c>
      <c r="Y163">
        <f t="shared" si="138"/>
        <v>6.6080705855062938</v>
      </c>
      <c r="AA163">
        <f t="shared" si="136"/>
        <v>0.45643427543292425</v>
      </c>
      <c r="AB163">
        <f t="shared" si="134"/>
        <v>0.45643427543292425</v>
      </c>
      <c r="AC163">
        <v>1</v>
      </c>
    </row>
    <row r="164" spans="23:29">
      <c r="W164">
        <f t="shared" si="137"/>
        <v>5.3610305143447556</v>
      </c>
      <c r="X164">
        <f t="shared" si="135"/>
        <v>5.3610305143447556</v>
      </c>
      <c r="Y164">
        <f t="shared" si="138"/>
        <v>5.8809780432988008</v>
      </c>
      <c r="AA164">
        <f t="shared" si="136"/>
        <v>0.51994752895404517</v>
      </c>
      <c r="AB164">
        <f t="shared" si="134"/>
        <v>0.51994752895404517</v>
      </c>
      <c r="AC164">
        <v>1</v>
      </c>
    </row>
    <row r="165" spans="23:29">
      <c r="W165">
        <f t="shared" si="137"/>
        <v>4.6189918265080525</v>
      </c>
      <c r="X165">
        <f t="shared" si="135"/>
        <v>4.6189918265080525</v>
      </c>
      <c r="Y165">
        <f t="shared" si="138"/>
        <v>5.169914531781326</v>
      </c>
      <c r="AA165">
        <f t="shared" si="136"/>
        <v>0.55092270527327347</v>
      </c>
      <c r="AB165">
        <f t="shared" si="134"/>
        <v>0.55092270527327347</v>
      </c>
      <c r="AC165">
        <v>1</v>
      </c>
    </row>
    <row r="166" spans="23:29">
      <c r="W166">
        <f t="shared" si="137"/>
        <v>3.9377030364118033</v>
      </c>
      <c r="X166">
        <f t="shared" si="135"/>
        <v>3.9377030364118033</v>
      </c>
      <c r="Y166">
        <f t="shared" si="138"/>
        <v>4.4911401320363522</v>
      </c>
      <c r="AA166">
        <f t="shared" si="136"/>
        <v>0.5534370956245489</v>
      </c>
      <c r="AB166">
        <f t="shared" si="134"/>
        <v>0.5534370956245489</v>
      </c>
      <c r="AC166">
        <v>1</v>
      </c>
    </row>
    <row r="167" spans="23:29">
      <c r="W167">
        <f t="shared" si="137"/>
        <v>3.3247191869658712</v>
      </c>
      <c r="X167">
        <f t="shared" si="135"/>
        <v>3.3247191869658712</v>
      </c>
      <c r="Y167">
        <f t="shared" si="138"/>
        <v>3.8579818599929645</v>
      </c>
      <c r="AA167">
        <f t="shared" si="136"/>
        <v>0.53326267302709329</v>
      </c>
      <c r="AB167">
        <f t="shared" si="134"/>
        <v>0.53326267302709329</v>
      </c>
      <c r="AC167">
        <v>1</v>
      </c>
    </row>
    <row r="168" spans="23:29">
      <c r="W168">
        <f t="shared" si="137"/>
        <v>2.7831513034222577</v>
      </c>
      <c r="X168">
        <f t="shared" si="135"/>
        <v>2.7831513034222577</v>
      </c>
      <c r="Y168">
        <f t="shared" si="138"/>
        <v>3.2799713420059886</v>
      </c>
      <c r="AA168">
        <f t="shared" si="136"/>
        <v>0.49682003858373092</v>
      </c>
      <c r="AB168">
        <f t="shared" si="134"/>
        <v>0.49682003858373092</v>
      </c>
      <c r="AC168">
        <v>1</v>
      </c>
    </row>
    <row r="169" spans="23:29">
      <c r="W169">
        <f t="shared" si="137"/>
        <v>2.3123285108568972</v>
      </c>
      <c r="X169">
        <f t="shared" si="135"/>
        <v>2.3123285108568972</v>
      </c>
      <c r="Y169">
        <f t="shared" si="138"/>
        <v>2.7625987842145459</v>
      </c>
      <c r="AA169">
        <f t="shared" si="136"/>
        <v>0.45027027335764869</v>
      </c>
      <c r="AB169">
        <f t="shared" si="134"/>
        <v>0.45027027335764869</v>
      </c>
      <c r="AC169">
        <v>1</v>
      </c>
    </row>
    <row r="170" spans="23:29">
      <c r="W170">
        <f t="shared" si="137"/>
        <v>1.9087103467351616</v>
      </c>
      <c r="X170">
        <f t="shared" si="135"/>
        <v>1.9087103467351616</v>
      </c>
      <c r="Y170">
        <f t="shared" si="138"/>
        <v>2.3076055593740072</v>
      </c>
      <c r="AA170">
        <f t="shared" si="136"/>
        <v>0.39889521263884564</v>
      </c>
      <c r="AB170">
        <f t="shared" si="134"/>
        <v>0.39889521263884564</v>
      </c>
      <c r="AC170">
        <v>1</v>
      </c>
    </row>
    <row r="171" spans="23:29">
      <c r="W171">
        <f>M4*M20</f>
        <v>11.094169587183101</v>
      </c>
      <c r="X171">
        <f t="shared" si="135"/>
        <v>11.094169587183101</v>
      </c>
      <c r="Y171">
        <f>AY20</f>
        <v>10.137211993439823</v>
      </c>
      <c r="AA171">
        <f t="shared" ref="AA171:AA185" si="139">AH4-M4</f>
        <v>-0.95695759374327771</v>
      </c>
      <c r="AB171">
        <f t="shared" si="134"/>
        <v>-0.95695759374327771</v>
      </c>
      <c r="AC171">
        <v>1</v>
      </c>
    </row>
    <row r="172" spans="23:29">
      <c r="W172">
        <f t="shared" ref="W172:W185" si="140">M5*M21</f>
        <v>10.416110250520802</v>
      </c>
      <c r="X172">
        <f t="shared" si="135"/>
        <v>10.416110250520802</v>
      </c>
      <c r="Y172">
        <f t="shared" ref="Y172:Y185" si="141">AY21</f>
        <v>9.7233598249320146</v>
      </c>
      <c r="AA172">
        <f t="shared" si="139"/>
        <v>-0.69275042558878752</v>
      </c>
      <c r="AB172">
        <f t="shared" si="134"/>
        <v>-0.69275042558878752</v>
      </c>
      <c r="AC172">
        <v>1</v>
      </c>
    </row>
    <row r="173" spans="23:29">
      <c r="W173">
        <f t="shared" si="140"/>
        <v>9.6768190558898297</v>
      </c>
      <c r="X173">
        <f t="shared" si="135"/>
        <v>9.6768190558898297</v>
      </c>
      <c r="Y173">
        <f t="shared" si="141"/>
        <v>9.2512561041785855</v>
      </c>
      <c r="AA173">
        <f t="shared" si="139"/>
        <v>-0.42556295171124425</v>
      </c>
      <c r="AB173">
        <f t="shared" si="134"/>
        <v>-0.42556295171124425</v>
      </c>
      <c r="AC173">
        <v>1</v>
      </c>
    </row>
    <row r="174" spans="23:29">
      <c r="W174">
        <f t="shared" si="140"/>
        <v>8.888255822234882</v>
      </c>
      <c r="X174">
        <f t="shared" si="135"/>
        <v>8.888255822234882</v>
      </c>
      <c r="Y174">
        <f t="shared" si="141"/>
        <v>8.7219066004724741</v>
      </c>
      <c r="AA174">
        <f t="shared" si="139"/>
        <v>-0.16634922176240785</v>
      </c>
      <c r="AB174">
        <f t="shared" si="134"/>
        <v>-0.16634922176240785</v>
      </c>
      <c r="AC174">
        <v>1</v>
      </c>
    </row>
    <row r="175" spans="23:29">
      <c r="W175">
        <f t="shared" si="140"/>
        <v>8.0665750989739013</v>
      </c>
      <c r="X175">
        <f t="shared" si="135"/>
        <v>8.0665750989739013</v>
      </c>
      <c r="Y175">
        <f t="shared" si="141"/>
        <v>8.1397211513743777</v>
      </c>
      <c r="AA175">
        <f t="shared" si="139"/>
        <v>7.3146052400476336E-2</v>
      </c>
      <c r="AB175">
        <f t="shared" si="134"/>
        <v>7.3146052400476336E-2</v>
      </c>
      <c r="AC175">
        <v>1</v>
      </c>
    </row>
    <row r="176" spans="23:29">
      <c r="W176">
        <f t="shared" si="140"/>
        <v>7.2309837223197952</v>
      </c>
      <c r="X176">
        <f t="shared" si="135"/>
        <v>7.2309837223197952</v>
      </c>
      <c r="Y176">
        <f t="shared" si="141"/>
        <v>7.5128681693457144</v>
      </c>
      <c r="AA176">
        <f t="shared" si="139"/>
        <v>0.28188444702591919</v>
      </c>
      <c r="AB176">
        <f t="shared" si="134"/>
        <v>0.28188444702591919</v>
      </c>
      <c r="AC176">
        <v>1</v>
      </c>
    </row>
    <row r="177" spans="23:29">
      <c r="W177">
        <f t="shared" si="140"/>
        <v>6.4020262823569949</v>
      </c>
      <c r="X177">
        <f t="shared" si="135"/>
        <v>6.4020262823569949</v>
      </c>
      <c r="Y177">
        <f t="shared" si="141"/>
        <v>6.8531528066710257</v>
      </c>
      <c r="AA177">
        <f t="shared" si="139"/>
        <v>0.45112652431403077</v>
      </c>
      <c r="AB177">
        <f t="shared" si="134"/>
        <v>0.45112652431403077</v>
      </c>
      <c r="AC177">
        <v>1</v>
      </c>
    </row>
    <row r="178" spans="23:29">
      <c r="W178">
        <f t="shared" si="140"/>
        <v>5.5996052962512781</v>
      </c>
      <c r="X178">
        <f t="shared" si="135"/>
        <v>5.5996052962512781</v>
      </c>
      <c r="Y178">
        <f t="shared" si="141"/>
        <v>6.175323199465919</v>
      </c>
      <c r="AA178">
        <f t="shared" si="139"/>
        <v>0.57571790321464089</v>
      </c>
      <c r="AB178">
        <f t="shared" si="134"/>
        <v>0.57571790321464089</v>
      </c>
      <c r="AC178">
        <v>1</v>
      </c>
    </row>
    <row r="179" spans="23:29">
      <c r="W179">
        <f t="shared" si="140"/>
        <v>4.8411297833285749</v>
      </c>
      <c r="X179">
        <f t="shared" si="135"/>
        <v>4.8411297833285749</v>
      </c>
      <c r="Y179">
        <f t="shared" si="141"/>
        <v>5.495846280151417</v>
      </c>
      <c r="AA179">
        <f t="shared" si="139"/>
        <v>0.65471649682284205</v>
      </c>
      <c r="AB179">
        <f t="shared" si="134"/>
        <v>0.65471649682284205</v>
      </c>
      <c r="AC179">
        <v>1</v>
      </c>
    </row>
    <row r="180" spans="23:29">
      <c r="W180">
        <f t="shared" si="140"/>
        <v>4.1401434501819043</v>
      </c>
      <c r="X180">
        <f t="shared" si="135"/>
        <v>4.1401434501819043</v>
      </c>
      <c r="Y180">
        <f t="shared" si="141"/>
        <v>4.8313486870720412</v>
      </c>
      <c r="AA180">
        <f t="shared" si="139"/>
        <v>0.69120523689013691</v>
      </c>
      <c r="AB180">
        <f t="shared" si="134"/>
        <v>0.69120523689013691</v>
      </c>
      <c r="AC180">
        <v>1</v>
      </c>
    </row>
    <row r="181" spans="23:29">
      <c r="W181">
        <f t="shared" si="140"/>
        <v>3.5056323722059806</v>
      </c>
      <c r="X181">
        <f t="shared" si="135"/>
        <v>3.5056323722059806</v>
      </c>
      <c r="Y181">
        <f t="shared" si="141"/>
        <v>4.1970256658951195</v>
      </c>
      <c r="AA181">
        <f t="shared" si="139"/>
        <v>0.69139329368913893</v>
      </c>
      <c r="AB181">
        <f t="shared" si="134"/>
        <v>0.69139329368913893</v>
      </c>
      <c r="AC181">
        <v>1</v>
      </c>
    </row>
    <row r="182" spans="23:29">
      <c r="W182">
        <f t="shared" si="140"/>
        <v>2.9420211593086147</v>
      </c>
      <c r="X182">
        <f t="shared" si="135"/>
        <v>2.9420211593086147</v>
      </c>
      <c r="Y182">
        <f t="shared" si="141"/>
        <v>3.6053314768440639</v>
      </c>
      <c r="AA182">
        <f t="shared" si="139"/>
        <v>0.66331031753544911</v>
      </c>
      <c r="AB182">
        <f t="shared" si="134"/>
        <v>0.66331031753544911</v>
      </c>
      <c r="AC182">
        <v>1</v>
      </c>
    </row>
    <row r="183" spans="23:29">
      <c r="W183">
        <f t="shared" si="140"/>
        <v>2.4497116405218229</v>
      </c>
      <c r="X183">
        <f t="shared" si="135"/>
        <v>2.4497116405218229</v>
      </c>
      <c r="Y183">
        <f t="shared" si="141"/>
        <v>3.0651735419259389</v>
      </c>
      <c r="AA183">
        <f t="shared" si="139"/>
        <v>0.61546190140411605</v>
      </c>
      <c r="AB183">
        <f t="shared" si="134"/>
        <v>0.61546190140411605</v>
      </c>
      <c r="AC183">
        <v>1</v>
      </c>
    </row>
    <row r="184" spans="23:29">
      <c r="W184">
        <f t="shared" si="140"/>
        <v>2.025942305053666</v>
      </c>
      <c r="X184">
        <f t="shared" si="135"/>
        <v>2.025942305053666</v>
      </c>
      <c r="Y184">
        <f t="shared" si="141"/>
        <v>2.5816825262724303</v>
      </c>
      <c r="AA184">
        <f t="shared" si="139"/>
        <v>0.55574022121876432</v>
      </c>
      <c r="AB184">
        <f t="shared" si="134"/>
        <v>0.55574022121876432</v>
      </c>
      <c r="AC184">
        <v>1</v>
      </c>
    </row>
    <row r="185" spans="23:29">
      <c r="W185">
        <f t="shared" si="140"/>
        <v>1.6657500232666673</v>
      </c>
      <c r="X185">
        <f t="shared" si="135"/>
        <v>1.6657500232666673</v>
      </c>
      <c r="Y185">
        <f t="shared" si="141"/>
        <v>2.1564857641312587</v>
      </c>
      <c r="AA185">
        <f t="shared" si="139"/>
        <v>0.49073574086459137</v>
      </c>
      <c r="AB185">
        <f t="shared" si="134"/>
        <v>0.49073574086459137</v>
      </c>
      <c r="AC185">
        <v>1</v>
      </c>
    </row>
    <row r="186" spans="23:29">
      <c r="W186">
        <f>N4*N20</f>
        <v>10.60013046314416</v>
      </c>
      <c r="X186">
        <f t="shared" si="135"/>
        <v>10.60013046314416</v>
      </c>
      <c r="Y186">
        <f>AZ20</f>
        <v>9.3701730657246625</v>
      </c>
      <c r="AA186">
        <f t="shared" ref="AA186:AA200" si="142">AI4-N4</f>
        <v>-1.2299573974194971</v>
      </c>
      <c r="AB186">
        <f t="shared" si="134"/>
        <v>-1.2299573974194971</v>
      </c>
      <c r="AC186">
        <v>1</v>
      </c>
    </row>
    <row r="187" spans="23:29">
      <c r="W187">
        <f t="shared" ref="W187:W200" si="143">N5*N21</f>
        <v>9.8759179539123814</v>
      </c>
      <c r="X187">
        <f t="shared" si="135"/>
        <v>9.8759179539123814</v>
      </c>
      <c r="Y187">
        <f t="shared" ref="Y187:Y200" si="144">AZ21</f>
        <v>8.9876352984319272</v>
      </c>
      <c r="AA187">
        <f t="shared" si="142"/>
        <v>-0.88828265548045415</v>
      </c>
      <c r="AB187">
        <f t="shared" si="134"/>
        <v>-0.88828265548045415</v>
      </c>
      <c r="AC187">
        <v>1</v>
      </c>
    </row>
    <row r="188" spans="23:29">
      <c r="W188">
        <f t="shared" si="143"/>
        <v>9.0988626421697276</v>
      </c>
      <c r="X188">
        <f t="shared" si="135"/>
        <v>9.0988626421697276</v>
      </c>
      <c r="Y188">
        <f t="shared" si="144"/>
        <v>8.5512536215670316</v>
      </c>
      <c r="AA188">
        <f t="shared" si="142"/>
        <v>-0.54760902060269601</v>
      </c>
      <c r="AB188">
        <f t="shared" si="134"/>
        <v>-0.54760902060269601</v>
      </c>
      <c r="AC188">
        <v>1</v>
      </c>
    </row>
    <row r="189" spans="23:29">
      <c r="W189">
        <f t="shared" si="143"/>
        <v>8.2841022236973085</v>
      </c>
      <c r="X189">
        <f t="shared" si="135"/>
        <v>8.2841022236973085</v>
      </c>
      <c r="Y189">
        <f t="shared" si="144"/>
        <v>8.0619577022164677</v>
      </c>
      <c r="AA189">
        <f t="shared" si="142"/>
        <v>-0.22214452148084085</v>
      </c>
      <c r="AB189">
        <f t="shared" si="134"/>
        <v>-0.22214452148084085</v>
      </c>
      <c r="AC189">
        <v>1</v>
      </c>
    </row>
    <row r="190" spans="23:29">
      <c r="W190">
        <f t="shared" si="143"/>
        <v>7.4501902843071397</v>
      </c>
      <c r="X190">
        <f t="shared" si="135"/>
        <v>7.4501902843071397</v>
      </c>
      <c r="Y190">
        <f t="shared" si="144"/>
        <v>7.5238237046315248</v>
      </c>
      <c r="AA190">
        <f t="shared" si="142"/>
        <v>7.3633420324385135E-2</v>
      </c>
      <c r="AB190">
        <f t="shared" si="134"/>
        <v>7.3633420324385135E-2</v>
      </c>
      <c r="AC190">
        <v>1</v>
      </c>
    </row>
    <row r="191" spans="23:29">
      <c r="W191">
        <f t="shared" si="143"/>
        <v>6.6175081608643058</v>
      </c>
      <c r="X191">
        <f t="shared" si="135"/>
        <v>6.6175081608643058</v>
      </c>
      <c r="Y191">
        <f t="shared" si="144"/>
        <v>6.9444019728797102</v>
      </c>
      <c r="AA191">
        <f t="shared" si="142"/>
        <v>0.32689381201540435</v>
      </c>
      <c r="AB191">
        <f t="shared" si="134"/>
        <v>0.32689381201540435</v>
      </c>
      <c r="AC191">
        <v>1</v>
      </c>
    </row>
    <row r="192" spans="23:29">
      <c r="W192">
        <f t="shared" si="143"/>
        <v>5.8063179473758808</v>
      </c>
      <c r="X192">
        <f t="shared" si="135"/>
        <v>5.8063179473758808</v>
      </c>
      <c r="Y192">
        <f t="shared" si="144"/>
        <v>6.3346044144997995</v>
      </c>
      <c r="AA192">
        <f t="shared" si="142"/>
        <v>0.52828646712391869</v>
      </c>
      <c r="AB192">
        <f t="shared" si="134"/>
        <v>0.52828646712391869</v>
      </c>
      <c r="AC192">
        <v>1</v>
      </c>
    </row>
    <row r="193" spans="23:29">
      <c r="W193">
        <f t="shared" si="143"/>
        <v>5.0348394030772763</v>
      </c>
      <c r="X193">
        <f t="shared" si="135"/>
        <v>5.0348394030772763</v>
      </c>
      <c r="Y193">
        <f t="shared" si="144"/>
        <v>5.7080632380210758</v>
      </c>
      <c r="AA193">
        <f t="shared" si="142"/>
        <v>0.67322383494379956</v>
      </c>
      <c r="AB193">
        <f t="shared" si="134"/>
        <v>0.67322383494379956</v>
      </c>
      <c r="AC193">
        <v>1</v>
      </c>
    </row>
    <row r="194" spans="23:29">
      <c r="W194">
        <f t="shared" si="143"/>
        <v>4.3177255880968195</v>
      </c>
      <c r="X194">
        <f t="shared" si="135"/>
        <v>4.3177255880968195</v>
      </c>
      <c r="Y194">
        <f t="shared" si="144"/>
        <v>5.0799993944058377</v>
      </c>
      <c r="AA194">
        <f t="shared" si="142"/>
        <v>0.7622738063090182</v>
      </c>
      <c r="AB194">
        <f t="shared" si="134"/>
        <v>0.7622738063090182</v>
      </c>
      <c r="AC194">
        <v>1</v>
      </c>
    </row>
    <row r="195" spans="23:29">
      <c r="W195">
        <f t="shared" si="143"/>
        <v>3.6651839155048727</v>
      </c>
      <c r="X195">
        <f t="shared" si="135"/>
        <v>3.6651839155048727</v>
      </c>
      <c r="Y195">
        <f t="shared" si="144"/>
        <v>4.4657814562843274</v>
      </c>
      <c r="AA195">
        <f t="shared" si="142"/>
        <v>0.80059754077945477</v>
      </c>
      <c r="AB195">
        <f t="shared" si="134"/>
        <v>0.80059754077945477</v>
      </c>
      <c r="AC195">
        <v>1</v>
      </c>
    </row>
    <row r="196" spans="23:29">
      <c r="W196">
        <f t="shared" si="143"/>
        <v>3.0828008958460162</v>
      </c>
      <c r="X196">
        <f t="shared" si="135"/>
        <v>3.0828008958460162</v>
      </c>
      <c r="Y196">
        <f t="shared" si="144"/>
        <v>3.8794549108941867</v>
      </c>
      <c r="AA196">
        <f t="shared" si="142"/>
        <v>0.79665401504817046</v>
      </c>
      <c r="AB196">
        <f t="shared" si="134"/>
        <v>0.79665401504817046</v>
      </c>
      <c r="AC196">
        <v>1</v>
      </c>
    </row>
    <row r="197" spans="23:29">
      <c r="W197">
        <f t="shared" si="143"/>
        <v>2.5719585308499187</v>
      </c>
      <c r="X197">
        <f t="shared" si="135"/>
        <v>2.5719585308499187</v>
      </c>
      <c r="Y197">
        <f t="shared" si="144"/>
        <v>3.3325316585265816</v>
      </c>
      <c r="AA197">
        <f t="shared" si="142"/>
        <v>0.76057312767666296</v>
      </c>
      <c r="AB197">
        <f t="shared" si="134"/>
        <v>0.76057312767666296</v>
      </c>
      <c r="AC197">
        <v>1</v>
      </c>
    </row>
    <row r="198" spans="23:29">
      <c r="W198">
        <f t="shared" si="143"/>
        <v>2.1306321242543191</v>
      </c>
      <c r="X198">
        <f t="shared" si="135"/>
        <v>2.1306321242543191</v>
      </c>
      <c r="Y198">
        <f t="shared" si="144"/>
        <v>2.8332451351429651</v>
      </c>
      <c r="AA198">
        <f t="shared" si="142"/>
        <v>0.70261301088864592</v>
      </c>
      <c r="AB198">
        <f t="shared" si="134"/>
        <v>0.70261301088864592</v>
      </c>
      <c r="AC198">
        <v>1</v>
      </c>
    </row>
    <row r="199" spans="23:29">
      <c r="W199">
        <f t="shared" si="143"/>
        <v>1.7543438509476841</v>
      </c>
      <c r="X199">
        <f t="shared" si="135"/>
        <v>1.7543438509476841</v>
      </c>
      <c r="Y199">
        <f t="shared" si="144"/>
        <v>2.386337790665197</v>
      </c>
      <c r="AA199">
        <f t="shared" si="142"/>
        <v>0.63199393971751294</v>
      </c>
      <c r="AB199">
        <f t="shared" si="134"/>
        <v>0.63199393971751294</v>
      </c>
      <c r="AC199">
        <v>1</v>
      </c>
    </row>
    <row r="200" spans="23:29">
      <c r="W200">
        <f t="shared" si="143"/>
        <v>1.437090424074561</v>
      </c>
      <c r="X200">
        <f t="shared" si="135"/>
        <v>1.437090424074561</v>
      </c>
      <c r="Y200">
        <f t="shared" si="144"/>
        <v>1.9933138260063887</v>
      </c>
      <c r="AA200">
        <f t="shared" si="142"/>
        <v>0.55622340193182773</v>
      </c>
      <c r="AB200">
        <f t="shared" si="134"/>
        <v>0.55622340193182773</v>
      </c>
      <c r="AC200">
        <v>1</v>
      </c>
    </row>
    <row r="201" spans="23:29">
      <c r="W201">
        <f>O4*O20</f>
        <v>10.041194644696187</v>
      </c>
      <c r="X201">
        <f t="shared" si="135"/>
        <v>10.041194644696187</v>
      </c>
      <c r="Y201">
        <f>BA20</f>
        <v>8.5605028466759965</v>
      </c>
      <c r="AA201">
        <f t="shared" ref="AA201:AA215" si="145">AJ4-O4</f>
        <v>-1.4806917980201906</v>
      </c>
      <c r="AB201">
        <f t="shared" si="134"/>
        <v>-1.4806917980201906</v>
      </c>
      <c r="AC201">
        <v>1</v>
      </c>
    </row>
    <row r="202" spans="23:29">
      <c r="W202">
        <f t="shared" ref="W202:W215" si="146">O5*O21</f>
        <v>9.2746730083234237</v>
      </c>
      <c r="X202">
        <f t="shared" si="135"/>
        <v>9.2746730083234237</v>
      </c>
      <c r="Y202">
        <f t="shared" ref="Y202:Y215" si="147">BA21</f>
        <v>8.2110199051229547</v>
      </c>
      <c r="AA202">
        <f t="shared" si="145"/>
        <v>-1.063653103200469</v>
      </c>
      <c r="AB202">
        <f t="shared" si="134"/>
        <v>-1.063653103200469</v>
      </c>
      <c r="AC202">
        <v>1</v>
      </c>
    </row>
    <row r="203" spans="23:29">
      <c r="W203">
        <f t="shared" si="146"/>
        <v>8.4667571234735401</v>
      </c>
      <c r="X203">
        <f t="shared" si="135"/>
        <v>8.4667571234735401</v>
      </c>
      <c r="Y203">
        <f t="shared" si="147"/>
        <v>7.8123456692431654</v>
      </c>
      <c r="AA203">
        <f t="shared" si="145"/>
        <v>-0.65441145423037472</v>
      </c>
      <c r="AB203">
        <f t="shared" si="134"/>
        <v>-0.65441145423037472</v>
      </c>
      <c r="AC203">
        <v>1</v>
      </c>
    </row>
    <row r="204" spans="23:29">
      <c r="W204">
        <f t="shared" si="146"/>
        <v>7.6353624961761986</v>
      </c>
      <c r="X204">
        <f t="shared" si="135"/>
        <v>7.6353624961761986</v>
      </c>
      <c r="Y204">
        <f t="shared" si="147"/>
        <v>7.3653294742286786</v>
      </c>
      <c r="AA204">
        <f t="shared" si="145"/>
        <v>-0.27003302194751999</v>
      </c>
      <c r="AB204">
        <f t="shared" si="134"/>
        <v>-0.27003302194751999</v>
      </c>
      <c r="AC204">
        <v>1</v>
      </c>
    </row>
    <row r="205" spans="23:29">
      <c r="W205">
        <f t="shared" si="146"/>
        <v>6.8006266603092422</v>
      </c>
      <c r="X205">
        <f t="shared" si="135"/>
        <v>6.8006266603092422</v>
      </c>
      <c r="Y205">
        <f t="shared" si="147"/>
        <v>6.8736952657773998</v>
      </c>
      <c r="AA205">
        <f t="shared" si="145"/>
        <v>7.3068605468157521E-2</v>
      </c>
      <c r="AB205">
        <f t="shared" si="134"/>
        <v>7.3068605468157521E-2</v>
      </c>
      <c r="AC205">
        <v>1</v>
      </c>
    </row>
    <row r="206" spans="23:29">
      <c r="W206">
        <f t="shared" si="146"/>
        <v>5.9830109814379249</v>
      </c>
      <c r="X206">
        <f t="shared" si="135"/>
        <v>5.9830109814379249</v>
      </c>
      <c r="Y206">
        <f t="shared" si="147"/>
        <v>6.3443409679116387</v>
      </c>
      <c r="AA206">
        <f t="shared" si="145"/>
        <v>0.36132998647371384</v>
      </c>
      <c r="AB206">
        <f t="shared" si="134"/>
        <v>0.36132998647371384</v>
      </c>
      <c r="AC206">
        <v>1</v>
      </c>
    </row>
    <row r="207" spans="23:29">
      <c r="W207">
        <f t="shared" si="146"/>
        <v>5.2013375835582716</v>
      </c>
      <c r="X207">
        <f t="shared" si="135"/>
        <v>5.2013375835582716</v>
      </c>
      <c r="Y207">
        <f t="shared" si="147"/>
        <v>5.7872355977341892</v>
      </c>
      <c r="AA207">
        <f t="shared" si="145"/>
        <v>0.58589801417591758</v>
      </c>
      <c r="AB207">
        <f t="shared" si="134"/>
        <v>0.58589801417591758</v>
      </c>
      <c r="AC207">
        <v>1</v>
      </c>
    </row>
    <row r="208" spans="23:29">
      <c r="W208">
        <f t="shared" si="146"/>
        <v>4.4711495064407263</v>
      </c>
      <c r="X208">
        <f t="shared" si="135"/>
        <v>4.4711495064407263</v>
      </c>
      <c r="Y208">
        <f t="shared" si="147"/>
        <v>5.2148334139981047</v>
      </c>
      <c r="AA208">
        <f t="shared" si="145"/>
        <v>0.74368390755737845</v>
      </c>
      <c r="AB208">
        <f t="shared" si="134"/>
        <v>0.74368390755737845</v>
      </c>
      <c r="AC208">
        <v>1</v>
      </c>
    </row>
    <row r="209" spans="23:29">
      <c r="W209">
        <f t="shared" si="146"/>
        <v>3.8036770556886084</v>
      </c>
      <c r="X209">
        <f t="shared" si="135"/>
        <v>3.8036770556886084</v>
      </c>
      <c r="Y209">
        <f t="shared" si="147"/>
        <v>4.6410401357469837</v>
      </c>
      <c r="AA209">
        <f t="shared" si="145"/>
        <v>0.83736308005837534</v>
      </c>
      <c r="AB209">
        <f t="shared" si="134"/>
        <v>0.83736308005837534</v>
      </c>
      <c r="AC209">
        <v>1</v>
      </c>
    </row>
    <row r="210" spans="23:29">
      <c r="W210">
        <f t="shared" si="146"/>
        <v>3.2055113790051624</v>
      </c>
      <c r="X210">
        <f t="shared" si="135"/>
        <v>3.2055113790051624</v>
      </c>
      <c r="Y210">
        <f t="shared" si="147"/>
        <v>4.0798963478054304</v>
      </c>
      <c r="AA210">
        <f t="shared" si="145"/>
        <v>0.87438496880026806</v>
      </c>
      <c r="AB210">
        <f t="shared" si="134"/>
        <v>0.87438496880026806</v>
      </c>
      <c r="AC210">
        <v>1</v>
      </c>
    </row>
    <row r="211" spans="23:29">
      <c r="W211">
        <f t="shared" si="146"/>
        <v>2.6789059499487342</v>
      </c>
      <c r="X211">
        <f t="shared" si="135"/>
        <v>2.6789059499487342</v>
      </c>
      <c r="Y211">
        <f t="shared" si="147"/>
        <v>3.5442338765055124</v>
      </c>
      <c r="AA211">
        <f t="shared" si="145"/>
        <v>0.86532792655677815</v>
      </c>
      <c r="AB211">
        <f t="shared" si="134"/>
        <v>0.86532792655677815</v>
      </c>
      <c r="AC211">
        <v>1</v>
      </c>
    </row>
    <row r="212" spans="23:29">
      <c r="W212">
        <f t="shared" si="146"/>
        <v>2.2225100312459962</v>
      </c>
      <c r="X212">
        <f t="shared" si="135"/>
        <v>2.2225100312459962</v>
      </c>
      <c r="Y212">
        <f t="shared" si="147"/>
        <v>3.0445698867407627</v>
      </c>
      <c r="AA212">
        <f t="shared" si="145"/>
        <v>0.82205985549476646</v>
      </c>
      <c r="AB212">
        <f t="shared" si="134"/>
        <v>0.82205985549476646</v>
      </c>
      <c r="AC212">
        <v>1</v>
      </c>
    </row>
    <row r="213" spans="23:29">
      <c r="W213">
        <f t="shared" si="146"/>
        <v>1.832305592457393</v>
      </c>
      <c r="X213">
        <f t="shared" si="135"/>
        <v>1.832305592457393</v>
      </c>
      <c r="Y213">
        <f t="shared" si="147"/>
        <v>2.5884263689260405</v>
      </c>
      <c r="AA213">
        <f t="shared" si="145"/>
        <v>0.7561207764686475</v>
      </c>
      <c r="AB213">
        <f t="shared" si="134"/>
        <v>0.7561207764686475</v>
      </c>
      <c r="AC213">
        <v>1</v>
      </c>
    </row>
    <row r="214" spans="23:29">
      <c r="W214">
        <f t="shared" si="146"/>
        <v>1.5025529564330569</v>
      </c>
      <c r="X214">
        <f t="shared" si="135"/>
        <v>1.5025529564330569</v>
      </c>
      <c r="Y214">
        <f t="shared" si="147"/>
        <v>2.1801359811426355</v>
      </c>
      <c r="AA214">
        <f t="shared" si="145"/>
        <v>0.67758302470957865</v>
      </c>
      <c r="AB214">
        <f t="shared" ref="AB214:AB260" si="148">IFERROR(AA214,"")</f>
        <v>0.67758302470957865</v>
      </c>
      <c r="AC214">
        <v>1</v>
      </c>
    </row>
    <row r="215" spans="23:29">
      <c r="W215">
        <f t="shared" si="146"/>
        <v>1.2266164474059011</v>
      </c>
      <c r="X215">
        <f t="shared" si="135"/>
        <v>1.2266164474059011</v>
      </c>
      <c r="Y215">
        <f t="shared" si="147"/>
        <v>1.8210729473358616</v>
      </c>
      <c r="AA215">
        <f t="shared" si="145"/>
        <v>0.59445649992996041</v>
      </c>
      <c r="AB215">
        <f t="shared" si="148"/>
        <v>0.59445649992996041</v>
      </c>
      <c r="AC215">
        <v>1</v>
      </c>
    </row>
    <row r="216" spans="23:29">
      <c r="W216">
        <f>P4*P20</f>
        <v>9.4202898550724612</v>
      </c>
      <c r="X216">
        <f t="shared" si="135"/>
        <v>9.4202898550724612</v>
      </c>
      <c r="Y216">
        <f>BB20</f>
        <v>7.7260044264666634</v>
      </c>
      <c r="AA216">
        <f t="shared" ref="AA216:AA230" si="149">AK4-P4</f>
        <v>-1.6942854286057978</v>
      </c>
      <c r="AB216">
        <f t="shared" si="148"/>
        <v>-1.6942854286057978</v>
      </c>
      <c r="AC216">
        <v>1</v>
      </c>
    </row>
    <row r="217" spans="23:29">
      <c r="W217">
        <f t="shared" ref="W217:W230" si="150">P5*P21</f>
        <v>8.6187845303867388</v>
      </c>
      <c r="X217">
        <f t="shared" ref="X217:X260" si="151">IFERROR(W217, NA())</f>
        <v>8.6187845303867388</v>
      </c>
      <c r="Y217">
        <f t="shared" ref="Y217:Y230" si="152">BB21</f>
        <v>7.4105899231630605</v>
      </c>
      <c r="AA217">
        <f t="shared" si="149"/>
        <v>-1.2081946072236782</v>
      </c>
      <c r="AB217">
        <f t="shared" si="148"/>
        <v>-1.2081946072236782</v>
      </c>
      <c r="AC217">
        <v>1</v>
      </c>
    </row>
    <row r="218" spans="23:29">
      <c r="W218">
        <f t="shared" si="150"/>
        <v>7.7902621722846428</v>
      </c>
      <c r="X218">
        <f t="shared" si="151"/>
        <v>7.7902621722846428</v>
      </c>
      <c r="Y218">
        <f t="shared" si="152"/>
        <v>7.0507794112932478</v>
      </c>
      <c r="AA218">
        <f t="shared" si="149"/>
        <v>-0.73948276099139498</v>
      </c>
      <c r="AB218">
        <f t="shared" si="148"/>
        <v>-0.73948276099139498</v>
      </c>
      <c r="AC218">
        <v>1</v>
      </c>
    </row>
    <row r="219" spans="23:29">
      <c r="W219">
        <f t="shared" si="150"/>
        <v>6.9545834494288092</v>
      </c>
      <c r="X219">
        <f t="shared" si="151"/>
        <v>6.9545834494288092</v>
      </c>
      <c r="Y219">
        <f t="shared" si="152"/>
        <v>6.6473394308106473</v>
      </c>
      <c r="AA219">
        <f t="shared" si="149"/>
        <v>-0.30724401861816197</v>
      </c>
      <c r="AB219">
        <f t="shared" si="148"/>
        <v>-0.30724401861816197</v>
      </c>
      <c r="AC219">
        <v>1</v>
      </c>
    </row>
    <row r="220" spans="23:29">
      <c r="W220">
        <f t="shared" si="150"/>
        <v>6.1323014556845381</v>
      </c>
      <c r="X220">
        <f t="shared" si="151"/>
        <v>6.1323014556845381</v>
      </c>
      <c r="Y220">
        <f t="shared" si="152"/>
        <v>6.2036309082240448</v>
      </c>
      <c r="AA220">
        <f t="shared" si="149"/>
        <v>7.1329452539506732E-2</v>
      </c>
      <c r="AB220">
        <f t="shared" si="148"/>
        <v>7.1329452539506732E-2</v>
      </c>
      <c r="AC220">
        <v>1</v>
      </c>
    </row>
    <row r="221" spans="23:29">
      <c r="W221">
        <f t="shared" si="150"/>
        <v>5.3426801696343764</v>
      </c>
      <c r="X221">
        <f t="shared" si="151"/>
        <v>5.3426801696343764</v>
      </c>
      <c r="Y221">
        <f t="shared" si="152"/>
        <v>5.7258793413206979</v>
      </c>
      <c r="AA221">
        <f t="shared" si="149"/>
        <v>0.38319917168632145</v>
      </c>
      <c r="AB221">
        <f t="shared" si="148"/>
        <v>0.38319917168632145</v>
      </c>
      <c r="AC221">
        <v>1</v>
      </c>
    </row>
    <row r="222" spans="23:29">
      <c r="W222">
        <f t="shared" si="150"/>
        <v>4.6019687659346449</v>
      </c>
      <c r="X222">
        <f t="shared" si="151"/>
        <v>4.6019687659346449</v>
      </c>
      <c r="Y222">
        <f t="shared" si="152"/>
        <v>5.2230819434236073</v>
      </c>
      <c r="AA222">
        <f t="shared" si="149"/>
        <v>0.62111317748896244</v>
      </c>
      <c r="AB222">
        <f t="shared" si="148"/>
        <v>0.62111317748896244</v>
      </c>
      <c r="AC222">
        <v>1</v>
      </c>
    </row>
    <row r="223" spans="23:29">
      <c r="W223">
        <f t="shared" si="150"/>
        <v>3.9222421581367484</v>
      </c>
      <c r="X223">
        <f t="shared" si="151"/>
        <v>3.9222421581367484</v>
      </c>
      <c r="Y223">
        <f t="shared" si="152"/>
        <v>4.7064789021686932</v>
      </c>
      <c r="AA223">
        <f t="shared" si="149"/>
        <v>0.78423674403194488</v>
      </c>
      <c r="AB223">
        <f t="shared" si="148"/>
        <v>0.78423674403194488</v>
      </c>
      <c r="AC223">
        <v>1</v>
      </c>
    </row>
    <row r="224" spans="23:29">
      <c r="W224">
        <f t="shared" si="150"/>
        <v>3.3109447545009361</v>
      </c>
      <c r="X224">
        <f t="shared" si="151"/>
        <v>3.3109447545009361</v>
      </c>
      <c r="Y224">
        <f t="shared" si="152"/>
        <v>4.1886203736400391</v>
      </c>
      <c r="AA224">
        <f t="shared" si="149"/>
        <v>0.87767561913910308</v>
      </c>
      <c r="AB224">
        <f t="shared" si="148"/>
        <v>0.87767561913910308</v>
      </c>
      <c r="AC224">
        <v>1</v>
      </c>
    </row>
    <row r="225" spans="23:29">
      <c r="W225">
        <f t="shared" si="150"/>
        <v>2.7710880634394832</v>
      </c>
      <c r="X225">
        <f t="shared" si="151"/>
        <v>2.7710880634394832</v>
      </c>
      <c r="Y225">
        <f t="shared" si="152"/>
        <v>3.6821782326618235</v>
      </c>
      <c r="AA225">
        <f t="shared" si="149"/>
        <v>0.91109016922234032</v>
      </c>
      <c r="AB225">
        <f t="shared" si="148"/>
        <v>0.91109016922234032</v>
      </c>
      <c r="AC225">
        <v>1</v>
      </c>
    </row>
    <row r="226" spans="23:29">
      <c r="W226">
        <f t="shared" si="150"/>
        <v>2.3019214792049163</v>
      </c>
      <c r="X226">
        <f t="shared" si="151"/>
        <v>2.3019214792049163</v>
      </c>
      <c r="Y226">
        <f t="shared" si="152"/>
        <v>3.1987334282526745</v>
      </c>
      <c r="AA226">
        <f t="shared" si="149"/>
        <v>0.89681194904775818</v>
      </c>
      <c r="AB226">
        <f t="shared" si="148"/>
        <v>0.89681194904775818</v>
      </c>
      <c r="AC226">
        <v>1</v>
      </c>
    </row>
    <row r="227" spans="23:29">
      <c r="W227">
        <f t="shared" si="150"/>
        <v>1.8998478579153575</v>
      </c>
      <c r="X227">
        <f t="shared" si="151"/>
        <v>1.8998478579153575</v>
      </c>
      <c r="Y227">
        <f t="shared" si="152"/>
        <v>2.7477778867604568</v>
      </c>
      <c r="AA227">
        <f t="shared" si="149"/>
        <v>0.84793002884509927</v>
      </c>
      <c r="AB227">
        <f t="shared" si="148"/>
        <v>0.84793002884509927</v>
      </c>
      <c r="AC227">
        <v>1</v>
      </c>
    </row>
    <row r="228" spans="23:29">
      <c r="W228">
        <f t="shared" si="150"/>
        <v>1.5593794011995707</v>
      </c>
      <c r="X228">
        <f t="shared" si="151"/>
        <v>1.5593794011995707</v>
      </c>
      <c r="Y228">
        <f t="shared" si="152"/>
        <v>2.3361003368710782</v>
      </c>
      <c r="AA228">
        <f t="shared" si="149"/>
        <v>0.77672093567150746</v>
      </c>
      <c r="AB228">
        <f t="shared" si="148"/>
        <v>0.77672093567150746</v>
      </c>
      <c r="AC228">
        <v>1</v>
      </c>
    </row>
    <row r="229" spans="23:29">
      <c r="W229">
        <f t="shared" si="150"/>
        <v>1.2739920129910025</v>
      </c>
      <c r="X229">
        <f t="shared" si="151"/>
        <v>1.2739920129910025</v>
      </c>
      <c r="Y229">
        <f>BB33</f>
        <v>1.9676110787285803</v>
      </c>
      <c r="AA229">
        <f t="shared" si="149"/>
        <v>0.69361906573757781</v>
      </c>
      <c r="AB229">
        <f t="shared" si="148"/>
        <v>0.69361906573757781</v>
      </c>
      <c r="AC229">
        <v>1</v>
      </c>
    </row>
    <row r="230" spans="23:29">
      <c r="W230">
        <f t="shared" si="150"/>
        <v>1.0368053671498028</v>
      </c>
      <c r="X230">
        <f t="shared" si="151"/>
        <v>1.0368053671498028</v>
      </c>
      <c r="Y230">
        <f t="shared" si="152"/>
        <v>1.6435503736207184</v>
      </c>
      <c r="AA230">
        <f t="shared" si="149"/>
        <v>0.60674500647091567</v>
      </c>
      <c r="AB230">
        <f t="shared" si="148"/>
        <v>0.60674500647091567</v>
      </c>
      <c r="AC230">
        <v>1</v>
      </c>
    </row>
    <row r="231" spans="23:29">
      <c r="W231">
        <f>Q4*Q20</f>
        <v>8.7443946188340789</v>
      </c>
      <c r="X231">
        <f t="shared" si="151"/>
        <v>8.7443946188340789</v>
      </c>
      <c r="Y231">
        <f>BC20</f>
        <v>6.8868241816311908</v>
      </c>
      <c r="AA231">
        <f t="shared" ref="AA231:AA245" si="153">AL4-Q4</f>
        <v>-1.8575704372028881</v>
      </c>
      <c r="AB231">
        <f t="shared" si="148"/>
        <v>-1.8575704372028881</v>
      </c>
      <c r="AC231">
        <v>1</v>
      </c>
    </row>
    <row r="232" spans="23:29">
      <c r="W232">
        <f t="shared" ref="W232:W245" si="154">Q5*Q21</f>
        <v>7.9187817258883229</v>
      </c>
      <c r="X232">
        <f t="shared" si="151"/>
        <v>7.9187817258883229</v>
      </c>
      <c r="Y232">
        <f t="shared" ref="Y232:Y245" si="155">BC21</f>
        <v>6.6056692522931728</v>
      </c>
      <c r="AA232">
        <f t="shared" si="153"/>
        <v>-1.31311247359515</v>
      </c>
      <c r="AB232">
        <f t="shared" si="148"/>
        <v>-1.31311247359515</v>
      </c>
      <c r="AC232">
        <v>1</v>
      </c>
    </row>
    <row r="233" spans="23:29">
      <c r="W233">
        <f t="shared" si="154"/>
        <v>7.0828603859250832</v>
      </c>
      <c r="X233">
        <f t="shared" si="151"/>
        <v>7.0828603859250832</v>
      </c>
      <c r="Y233">
        <f t="shared" si="155"/>
        <v>6.2849405033603487</v>
      </c>
      <c r="AA233">
        <f t="shared" si="153"/>
        <v>-0.79791988256473445</v>
      </c>
      <c r="AB233">
        <f t="shared" si="148"/>
        <v>-0.79791988256473445</v>
      </c>
      <c r="AC233">
        <v>1</v>
      </c>
    </row>
    <row r="234" spans="23:29">
      <c r="W234">
        <f t="shared" si="154"/>
        <v>6.257207320130358</v>
      </c>
      <c r="X234">
        <f t="shared" si="151"/>
        <v>6.257207320130358</v>
      </c>
      <c r="Y234">
        <f t="shared" si="155"/>
        <v>5.9253212150375942</v>
      </c>
      <c r="AA234">
        <f t="shared" si="153"/>
        <v>-0.33188610509276373</v>
      </c>
      <c r="AB234">
        <f t="shared" si="148"/>
        <v>-0.33188610509276373</v>
      </c>
      <c r="AC234">
        <v>1</v>
      </c>
    </row>
    <row r="235" spans="23:29">
      <c r="W235">
        <f t="shared" si="154"/>
        <v>5.4614080192549626</v>
      </c>
      <c r="X235">
        <f t="shared" si="151"/>
        <v>5.4614080192549626</v>
      </c>
      <c r="Y235">
        <f t="shared" si="155"/>
        <v>5.5298072579814308</v>
      </c>
      <c r="AA235">
        <f t="shared" si="153"/>
        <v>6.8399238726468248E-2</v>
      </c>
      <c r="AB235">
        <f t="shared" si="148"/>
        <v>6.8399238726468248E-2</v>
      </c>
      <c r="AC235">
        <v>1</v>
      </c>
    </row>
    <row r="236" spans="23:29">
      <c r="W236">
        <f t="shared" si="154"/>
        <v>4.7122679913627294</v>
      </c>
      <c r="X236">
        <f t="shared" si="151"/>
        <v>4.7122679913627294</v>
      </c>
      <c r="Y236">
        <f t="shared" si="155"/>
        <v>5.1039479312004259</v>
      </c>
      <c r="AA236">
        <f t="shared" si="153"/>
        <v>0.39167993983769644</v>
      </c>
      <c r="AB236">
        <f t="shared" si="148"/>
        <v>0.39167993983769644</v>
      </c>
      <c r="AC236">
        <v>1</v>
      </c>
    </row>
    <row r="237" spans="23:29">
      <c r="W237">
        <f t="shared" si="154"/>
        <v>4.0225523203255422</v>
      </c>
      <c r="X237">
        <f t="shared" si="151"/>
        <v>4.0225523203255422</v>
      </c>
      <c r="Y237">
        <f t="shared" si="155"/>
        <v>4.6557631920826275</v>
      </c>
      <c r="AA237">
        <f t="shared" si="153"/>
        <v>0.63321087175708524</v>
      </c>
      <c r="AB237">
        <f t="shared" si="148"/>
        <v>0.63321087175708524</v>
      </c>
      <c r="AC237">
        <v>1</v>
      </c>
    </row>
    <row r="238" spans="23:29">
      <c r="W238">
        <f t="shared" si="154"/>
        <v>3.4004200927141537</v>
      </c>
      <c r="X238">
        <f t="shared" si="151"/>
        <v>3.4004200927141537</v>
      </c>
      <c r="Y238">
        <f t="shared" si="155"/>
        <v>4.1952723457881431</v>
      </c>
      <c r="AA238">
        <f t="shared" si="153"/>
        <v>0.79485225307398943</v>
      </c>
      <c r="AB238">
        <f t="shared" si="148"/>
        <v>0.79485225307398943</v>
      </c>
      <c r="AC238">
        <v>1</v>
      </c>
    </row>
    <row r="239" spans="23:29">
      <c r="W239">
        <f t="shared" si="154"/>
        <v>2.8495307629882891</v>
      </c>
      <c r="X239">
        <f t="shared" si="151"/>
        <v>2.8495307629882891</v>
      </c>
      <c r="Y239">
        <f t="shared" si="155"/>
        <v>3.7336623802647217</v>
      </c>
      <c r="AA239">
        <f t="shared" si="153"/>
        <v>0.88413161727643264</v>
      </c>
      <c r="AB239">
        <f t="shared" si="148"/>
        <v>0.88413161727643264</v>
      </c>
      <c r="AC239">
        <v>1</v>
      </c>
    </row>
    <row r="240" spans="23:29">
      <c r="W240">
        <f t="shared" si="154"/>
        <v>2.3696567407990226</v>
      </c>
      <c r="X240">
        <f t="shared" si="151"/>
        <v>2.3696567407990226</v>
      </c>
      <c r="Y240">
        <f t="shared" si="155"/>
        <v>3.2822287813998399</v>
      </c>
      <c r="AA240">
        <f t="shared" si="153"/>
        <v>0.91257204060081731</v>
      </c>
      <c r="AB240">
        <f t="shared" si="148"/>
        <v>0.91257204060081731</v>
      </c>
      <c r="AC240">
        <v>1</v>
      </c>
    </row>
    <row r="241" spans="23:29">
      <c r="W241">
        <f t="shared" si="154"/>
        <v>1.9575758294372341</v>
      </c>
      <c r="X241">
        <f t="shared" si="151"/>
        <v>1.9575758294372341</v>
      </c>
      <c r="Y241">
        <f t="shared" si="155"/>
        <v>2.8512946030445314</v>
      </c>
      <c r="AA241">
        <f t="shared" si="153"/>
        <v>0.89371877360729735</v>
      </c>
      <c r="AB241">
        <f t="shared" si="148"/>
        <v>0.89371877360729735</v>
      </c>
      <c r="AC241">
        <v>1</v>
      </c>
    </row>
    <row r="242" spans="23:29">
      <c r="W242">
        <f t="shared" si="154"/>
        <v>1.6080319225435848</v>
      </c>
      <c r="X242">
        <f t="shared" si="151"/>
        <v>1.6080319225435848</v>
      </c>
      <c r="Y242">
        <f t="shared" si="155"/>
        <v>2.4493207810583195</v>
      </c>
      <c r="AA242">
        <f t="shared" si="153"/>
        <v>0.84128885851473467</v>
      </c>
      <c r="AB242">
        <f t="shared" si="148"/>
        <v>0.84128885851473467</v>
      </c>
      <c r="AC242">
        <v>1</v>
      </c>
    </row>
    <row r="243" spans="23:29">
      <c r="W243">
        <f t="shared" si="154"/>
        <v>1.3146113652489879</v>
      </c>
      <c r="X243">
        <f t="shared" si="151"/>
        <v>1.3146113652489879</v>
      </c>
      <c r="Y243">
        <f t="shared" si="155"/>
        <v>2.082358668546374</v>
      </c>
      <c r="AA243">
        <f t="shared" si="153"/>
        <v>0.76774730329738605</v>
      </c>
      <c r="AB243">
        <f t="shared" si="148"/>
        <v>0.76774730329738605</v>
      </c>
      <c r="AC243">
        <v>1</v>
      </c>
    </row>
    <row r="244" spans="23:29">
      <c r="W244">
        <f t="shared" si="154"/>
        <v>1.0704521395133142</v>
      </c>
      <c r="X244">
        <f t="shared" si="151"/>
        <v>1.0704521395133142</v>
      </c>
      <c r="Y244">
        <f t="shared" si="155"/>
        <v>1.7538938381414462</v>
      </c>
      <c r="AA244">
        <f t="shared" si="153"/>
        <v>0.68344169862813198</v>
      </c>
      <c r="AB244">
        <f t="shared" si="148"/>
        <v>0.68344169862813198</v>
      </c>
      <c r="AC244">
        <v>1</v>
      </c>
    </row>
    <row r="245" spans="23:29">
      <c r="W245">
        <f t="shared" si="154"/>
        <v>0.86876127650614909</v>
      </c>
      <c r="X245">
        <f t="shared" si="151"/>
        <v>0.86876127650614909</v>
      </c>
      <c r="Y245">
        <f t="shared" si="155"/>
        <v>1.465031836896914</v>
      </c>
      <c r="AA245">
        <f t="shared" si="153"/>
        <v>0.59627056039076487</v>
      </c>
      <c r="AB245">
        <f t="shared" si="148"/>
        <v>0.59627056039076487</v>
      </c>
      <c r="AC245">
        <v>1</v>
      </c>
    </row>
    <row r="246" spans="23:29">
      <c r="W246">
        <f>R4*R20</f>
        <v>8.0246913580246897</v>
      </c>
      <c r="X246">
        <f t="shared" si="151"/>
        <v>8.0246913580246897</v>
      </c>
      <c r="Y246">
        <f>BD20</f>
        <v>6.0635620518242037</v>
      </c>
      <c r="AA246">
        <f t="shared" ref="AA246:AA260" si="156">AM4-R4</f>
        <v>-1.961129306200486</v>
      </c>
      <c r="AB246">
        <f t="shared" si="148"/>
        <v>-1.961129306200486</v>
      </c>
      <c r="AC246">
        <v>1</v>
      </c>
    </row>
    <row r="247" spans="23:29">
      <c r="W247">
        <f t="shared" ref="W247:W260" si="157">R5*R21</f>
        <v>7.1889400921658977</v>
      </c>
      <c r="X247">
        <f t="shared" si="151"/>
        <v>7.1889400921658977</v>
      </c>
      <c r="Y247">
        <f t="shared" ref="Y247:Y260" si="158">BD21</f>
        <v>5.8160168386380695</v>
      </c>
      <c r="AA247">
        <f t="shared" si="156"/>
        <v>-1.3729232535278282</v>
      </c>
      <c r="AB247">
        <f t="shared" si="148"/>
        <v>-1.3729232535278282</v>
      </c>
      <c r="AC247">
        <v>1</v>
      </c>
    </row>
    <row r="248" spans="23:29">
      <c r="W248">
        <f t="shared" si="157"/>
        <v>6.3608562691131487</v>
      </c>
      <c r="X248">
        <f t="shared" si="151"/>
        <v>6.3608562691131487</v>
      </c>
      <c r="Y248">
        <f t="shared" si="158"/>
        <v>5.5336285244212977</v>
      </c>
      <c r="AA248">
        <f t="shared" si="156"/>
        <v>-0.82722774469185101</v>
      </c>
      <c r="AB248">
        <f t="shared" si="148"/>
        <v>-0.82722774469185101</v>
      </c>
      <c r="AC248">
        <v>1</v>
      </c>
    </row>
    <row r="249" spans="23:29">
      <c r="W249">
        <f t="shared" si="157"/>
        <v>5.5602584094453107</v>
      </c>
      <c r="X249">
        <f t="shared" si="151"/>
        <v>5.5602584094453107</v>
      </c>
      <c r="Y249">
        <f t="shared" si="158"/>
        <v>5.2169987089551224</v>
      </c>
      <c r="AA249">
        <f t="shared" si="156"/>
        <v>-0.34325970049018828</v>
      </c>
      <c r="AB249">
        <f t="shared" si="148"/>
        <v>-0.34325970049018828</v>
      </c>
      <c r="AC249">
        <v>1</v>
      </c>
    </row>
    <row r="250" spans="23:29">
      <c r="W250">
        <f t="shared" si="157"/>
        <v>4.8043886242240506</v>
      </c>
      <c r="X250">
        <f t="shared" si="151"/>
        <v>4.8043886242240506</v>
      </c>
      <c r="Y250">
        <f t="shared" si="158"/>
        <v>4.8687651316599139</v>
      </c>
      <c r="AA250">
        <f t="shared" si="156"/>
        <v>6.4376507435863317E-2</v>
      </c>
      <c r="AB250">
        <f t="shared" si="148"/>
        <v>6.4376507435863317E-2</v>
      </c>
      <c r="AC250">
        <v>1</v>
      </c>
    </row>
    <row r="251" spans="23:29">
      <c r="W251">
        <f t="shared" si="157"/>
        <v>4.1065717899412855</v>
      </c>
      <c r="X251">
        <f t="shared" si="151"/>
        <v>4.1065717899412855</v>
      </c>
      <c r="Y251">
        <f t="shared" si="158"/>
        <v>4.4938137193424446</v>
      </c>
      <c r="AA251">
        <f t="shared" si="156"/>
        <v>0.38724192940115909</v>
      </c>
      <c r="AB251">
        <f t="shared" si="148"/>
        <v>0.38724192940115909</v>
      </c>
      <c r="AC251">
        <v>1</v>
      </c>
    </row>
    <row r="252" spans="23:29">
      <c r="W252">
        <f t="shared" si="157"/>
        <v>3.4755592107410234</v>
      </c>
      <c r="X252">
        <f t="shared" si="151"/>
        <v>3.4755592107410234</v>
      </c>
      <c r="Y252">
        <f t="shared" si="158"/>
        <v>4.0992057106800646</v>
      </c>
      <c r="AA252">
        <f t="shared" si="156"/>
        <v>0.6236464999390412</v>
      </c>
      <c r="AB252">
        <f t="shared" si="148"/>
        <v>0.6236464999390412</v>
      </c>
      <c r="AC252">
        <v>1</v>
      </c>
    </row>
    <row r="253" spans="23:29">
      <c r="W253">
        <f t="shared" si="157"/>
        <v>2.9155565614121866</v>
      </c>
      <c r="X253">
        <f t="shared" si="151"/>
        <v>2.9155565614121866</v>
      </c>
      <c r="Y253">
        <f t="shared" si="158"/>
        <v>3.6937626868475193</v>
      </c>
      <c r="AA253">
        <f t="shared" si="156"/>
        <v>0.77820612543533274</v>
      </c>
      <c r="AB253">
        <f t="shared" si="148"/>
        <v>0.77820612543533274</v>
      </c>
      <c r="AC253">
        <v>1</v>
      </c>
    </row>
    <row r="254" spans="23:29">
      <c r="W254">
        <f t="shared" si="157"/>
        <v>2.4267842732775669</v>
      </c>
      <c r="X254">
        <f t="shared" si="151"/>
        <v>2.4267842732775669</v>
      </c>
      <c r="Y254">
        <f t="shared" si="158"/>
        <v>3.2873343251133393</v>
      </c>
      <c r="AA254">
        <f t="shared" si="156"/>
        <v>0.86055005183577249</v>
      </c>
      <c r="AB254">
        <f t="shared" si="148"/>
        <v>0.86055005183577249</v>
      </c>
      <c r="AC254">
        <v>1</v>
      </c>
    </row>
    <row r="255" spans="23:29">
      <c r="W255">
        <f t="shared" si="157"/>
        <v>2.0063470377961976</v>
      </c>
      <c r="X255">
        <f t="shared" si="151"/>
        <v>2.0063470377961976</v>
      </c>
      <c r="Y255">
        <f t="shared" si="158"/>
        <v>2.8898658306661384</v>
      </c>
      <c r="AA255">
        <f t="shared" si="156"/>
        <v>0.88351879286994084</v>
      </c>
      <c r="AB255">
        <f t="shared" si="148"/>
        <v>0.88351879286994084</v>
      </c>
      <c r="AC255">
        <v>1</v>
      </c>
    </row>
    <row r="256" spans="23:29">
      <c r="W256">
        <f t="shared" si="157"/>
        <v>1.6491957503497627</v>
      </c>
      <c r="X256">
        <f t="shared" si="151"/>
        <v>1.6491957503497627</v>
      </c>
      <c r="Y256">
        <f t="shared" si="158"/>
        <v>2.5104462227605411</v>
      </c>
      <c r="AA256">
        <f t="shared" si="156"/>
        <v>0.86125047241077834</v>
      </c>
      <c r="AB256">
        <f t="shared" si="148"/>
        <v>0.86125047241077834</v>
      </c>
      <c r="AC256">
        <v>1</v>
      </c>
    </row>
    <row r="257" spans="23:29">
      <c r="W257">
        <f t="shared" si="157"/>
        <v>1.3490205872072305</v>
      </c>
      <c r="X257">
        <f t="shared" si="151"/>
        <v>1.3490205872072305</v>
      </c>
      <c r="Y257">
        <f t="shared" si="158"/>
        <v>2.156525003263833</v>
      </c>
      <c r="AA257">
        <f t="shared" si="156"/>
        <v>0.8075044160566025</v>
      </c>
      <c r="AB257">
        <f t="shared" si="148"/>
        <v>0.8075044160566025</v>
      </c>
      <c r="AC257">
        <v>1</v>
      </c>
    </row>
    <row r="258" spans="23:29">
      <c r="W258">
        <f t="shared" si="157"/>
        <v>1.0989838272045407</v>
      </c>
      <c r="X258">
        <f t="shared" si="151"/>
        <v>1.0989838272045407</v>
      </c>
      <c r="Y258">
        <f t="shared" si="158"/>
        <v>1.8334301367185906</v>
      </c>
      <c r="AA258">
        <f t="shared" si="156"/>
        <v>0.73444630951404988</v>
      </c>
      <c r="AB258">
        <f t="shared" si="148"/>
        <v>0.73444630951404988</v>
      </c>
      <c r="AC258">
        <v>1</v>
      </c>
    </row>
    <row r="259" spans="23:29">
      <c r="W259">
        <f t="shared" si="157"/>
        <v>0.89226147416016199</v>
      </c>
      <c r="X259">
        <f t="shared" si="151"/>
        <v>0.89226147416016199</v>
      </c>
      <c r="Y259">
        <f t="shared" si="158"/>
        <v>1.5442305247531154</v>
      </c>
      <c r="AA259">
        <f t="shared" si="156"/>
        <v>0.6519690505929534</v>
      </c>
      <c r="AB259">
        <f t="shared" si="148"/>
        <v>0.6519690505929534</v>
      </c>
      <c r="AC259">
        <v>1</v>
      </c>
    </row>
    <row r="260" spans="23:29">
      <c r="W260">
        <f t="shared" si="157"/>
        <v>0.72240348328728088</v>
      </c>
      <c r="X260">
        <f t="shared" si="151"/>
        <v>0.72240348328728088</v>
      </c>
      <c r="Y260">
        <f t="shared" si="158"/>
        <v>1.2898995555333546</v>
      </c>
      <c r="AA260">
        <f t="shared" si="156"/>
        <v>0.56749607224607368</v>
      </c>
      <c r="AB260">
        <f t="shared" si="148"/>
        <v>0.56749607224607368</v>
      </c>
      <c r="AC260">
        <v>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C260"/>
  <sheetViews>
    <sheetView topLeftCell="AI61" zoomScale="80" zoomScaleNormal="80" workbookViewId="0">
      <selection activeCell="AI68" sqref="AI68"/>
    </sheetView>
  </sheetViews>
  <sheetFormatPr defaultRowHeight="14.5"/>
  <cols>
    <col min="3" max="3" width="10.81640625" bestFit="1" customWidth="1"/>
  </cols>
  <sheetData>
    <row r="1" spans="1:107" ht="16.5">
      <c r="X1" t="s">
        <v>34</v>
      </c>
      <c r="BF1" t="s">
        <v>36</v>
      </c>
      <c r="BI1" t="s">
        <v>37</v>
      </c>
      <c r="BJ1">
        <f>SUM(BF4:BU18)</f>
        <v>3.2880955012680078E-7</v>
      </c>
      <c r="BW1" t="s">
        <v>38</v>
      </c>
      <c r="CN1" t="s">
        <v>35</v>
      </c>
      <c r="CQ1" t="s">
        <v>40</v>
      </c>
      <c r="CR1">
        <f>SUM(CN4:DC18)</f>
        <v>1.0856009165261719E-3</v>
      </c>
    </row>
    <row r="2" spans="1:107"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T2" s="3"/>
      <c r="X2" s="2" t="s">
        <v>0</v>
      </c>
      <c r="Y2" s="2" t="s">
        <v>1</v>
      </c>
      <c r="Z2" s="2" t="s">
        <v>2</v>
      </c>
      <c r="AA2" s="2" t="s">
        <v>3</v>
      </c>
      <c r="AB2" s="2" t="s">
        <v>4</v>
      </c>
      <c r="AC2" s="2" t="s">
        <v>5</v>
      </c>
      <c r="AD2" s="2" t="s">
        <v>6</v>
      </c>
      <c r="AE2" s="2" t="s">
        <v>7</v>
      </c>
      <c r="AF2" s="2" t="s">
        <v>8</v>
      </c>
      <c r="AG2" s="2" t="s">
        <v>9</v>
      </c>
      <c r="AH2" s="2" t="s">
        <v>10</v>
      </c>
      <c r="AI2" s="2" t="s">
        <v>11</v>
      </c>
      <c r="AJ2" s="2" t="s">
        <v>12</v>
      </c>
      <c r="AK2" s="2" t="s">
        <v>13</v>
      </c>
      <c r="AL2" s="2" t="s">
        <v>14</v>
      </c>
      <c r="AM2" s="2" t="s">
        <v>15</v>
      </c>
      <c r="BF2" s="2" t="s">
        <v>0</v>
      </c>
      <c r="BG2" s="2" t="s">
        <v>1</v>
      </c>
      <c r="BH2" s="2" t="s">
        <v>2</v>
      </c>
      <c r="BI2" s="2" t="s">
        <v>3</v>
      </c>
      <c r="BJ2" s="2" t="s">
        <v>4</v>
      </c>
      <c r="BK2" s="2" t="s">
        <v>5</v>
      </c>
      <c r="BL2" s="2" t="s">
        <v>6</v>
      </c>
      <c r="BM2" s="2" t="s">
        <v>7</v>
      </c>
      <c r="BN2" s="2" t="s">
        <v>8</v>
      </c>
      <c r="BO2" s="2" t="s">
        <v>9</v>
      </c>
      <c r="BP2" s="2" t="s">
        <v>10</v>
      </c>
      <c r="BQ2" s="2" t="s">
        <v>11</v>
      </c>
      <c r="BR2" s="2" t="s">
        <v>12</v>
      </c>
      <c r="BS2" s="2" t="s">
        <v>13</v>
      </c>
      <c r="BT2" s="2" t="s">
        <v>14</v>
      </c>
      <c r="BU2" s="2" t="s">
        <v>15</v>
      </c>
      <c r="BW2" s="2" t="s">
        <v>0</v>
      </c>
      <c r="BX2" s="2" t="s">
        <v>1</v>
      </c>
      <c r="BY2" s="2" t="s">
        <v>2</v>
      </c>
      <c r="BZ2" s="2" t="s">
        <v>3</v>
      </c>
      <c r="CA2" s="2" t="s">
        <v>4</v>
      </c>
      <c r="CB2" s="2" t="s">
        <v>5</v>
      </c>
      <c r="CC2" s="2" t="s">
        <v>6</v>
      </c>
      <c r="CD2" s="2" t="s">
        <v>7</v>
      </c>
      <c r="CE2" s="2" t="s">
        <v>8</v>
      </c>
      <c r="CF2" s="2" t="s">
        <v>9</v>
      </c>
      <c r="CG2" s="2" t="s">
        <v>10</v>
      </c>
      <c r="CH2" s="2" t="s">
        <v>11</v>
      </c>
      <c r="CI2" s="2" t="s">
        <v>12</v>
      </c>
      <c r="CJ2" s="2" t="s">
        <v>13</v>
      </c>
      <c r="CK2" s="2" t="s">
        <v>14</v>
      </c>
      <c r="CL2" s="2" t="s">
        <v>15</v>
      </c>
      <c r="CN2" s="2" t="s">
        <v>0</v>
      </c>
      <c r="CO2" s="2" t="s">
        <v>1</v>
      </c>
      <c r="CP2" s="2" t="s">
        <v>2</v>
      </c>
      <c r="CQ2" s="2" t="s">
        <v>3</v>
      </c>
      <c r="CR2" s="2" t="s">
        <v>4</v>
      </c>
      <c r="CS2" s="2" t="s">
        <v>5</v>
      </c>
      <c r="CT2" s="2" t="s">
        <v>6</v>
      </c>
      <c r="CU2" s="2" t="s">
        <v>7</v>
      </c>
      <c r="CV2" s="2" t="s">
        <v>8</v>
      </c>
      <c r="CW2" s="2" t="s">
        <v>9</v>
      </c>
      <c r="CX2" s="2" t="s">
        <v>10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</row>
    <row r="3" spans="1:107">
      <c r="C3" s="2">
        <f>'Raw data and fitting summary'!C5</f>
        <v>0</v>
      </c>
      <c r="D3" s="2">
        <f>'Raw data and fitting summary'!D5</f>
        <v>4.3980465111040035E-2</v>
      </c>
      <c r="E3" s="2">
        <f>'Raw data and fitting summary'!E5</f>
        <v>5.4975581388800036E-2</v>
      </c>
      <c r="F3" s="2">
        <f>'Raw data and fitting summary'!F5</f>
        <v>6.871947673600004E-2</v>
      </c>
      <c r="G3" s="2">
        <f>'Raw data and fitting summary'!G5</f>
        <v>8.589934592000005E-2</v>
      </c>
      <c r="H3" s="2">
        <f>'Raw data and fitting summary'!H5</f>
        <v>0.10737418240000006</v>
      </c>
      <c r="I3" s="2">
        <f>'Raw data and fitting summary'!I5</f>
        <v>0.13421772800000006</v>
      </c>
      <c r="J3" s="2">
        <f>'Raw data and fitting summary'!J5</f>
        <v>0.16777216000000009</v>
      </c>
      <c r="K3" s="2">
        <f>'Raw data and fitting summary'!K5</f>
        <v>0.2097152000000001</v>
      </c>
      <c r="L3" s="2">
        <f>'Raw data and fitting summary'!L5</f>
        <v>0.2621440000000001</v>
      </c>
      <c r="M3" s="2">
        <f>'Raw data and fitting summary'!M5</f>
        <v>0.32768000000000014</v>
      </c>
      <c r="N3" s="2">
        <f>'Raw data and fitting summary'!N5</f>
        <v>0.40960000000000013</v>
      </c>
      <c r="O3" s="2">
        <f>'Raw data and fitting summary'!O5</f>
        <v>0.51200000000000012</v>
      </c>
      <c r="P3" s="2">
        <f>'Raw data and fitting summary'!P5</f>
        <v>0.64000000000000012</v>
      </c>
      <c r="Q3" s="2">
        <f>'Raw data and fitting summary'!Q5</f>
        <v>0.8</v>
      </c>
      <c r="R3" s="2">
        <f>'Raw data and fitting summary'!R5</f>
        <v>1</v>
      </c>
      <c r="T3" t="s">
        <v>32</v>
      </c>
      <c r="U3" t="s">
        <v>33</v>
      </c>
      <c r="V3" t="s">
        <v>31</v>
      </c>
      <c r="X3" s="2">
        <f>C3</f>
        <v>0</v>
      </c>
      <c r="Y3" s="2">
        <f t="shared" ref="Y3:AM3" si="0">D3</f>
        <v>4.3980465111040035E-2</v>
      </c>
      <c r="Z3" s="2">
        <f t="shared" si="0"/>
        <v>5.4975581388800036E-2</v>
      </c>
      <c r="AA3" s="2">
        <f t="shared" si="0"/>
        <v>6.871947673600004E-2</v>
      </c>
      <c r="AB3" s="2">
        <f t="shared" si="0"/>
        <v>8.589934592000005E-2</v>
      </c>
      <c r="AC3" s="2">
        <f t="shared" si="0"/>
        <v>0.10737418240000006</v>
      </c>
      <c r="AD3" s="2">
        <f t="shared" si="0"/>
        <v>0.13421772800000006</v>
      </c>
      <c r="AE3" s="2">
        <f t="shared" si="0"/>
        <v>0.16777216000000009</v>
      </c>
      <c r="AF3" s="2">
        <f t="shared" si="0"/>
        <v>0.2097152000000001</v>
      </c>
      <c r="AG3" s="2">
        <f t="shared" si="0"/>
        <v>0.2621440000000001</v>
      </c>
      <c r="AH3" s="2">
        <f t="shared" si="0"/>
        <v>0.32768000000000014</v>
      </c>
      <c r="AI3" s="2">
        <f t="shared" si="0"/>
        <v>0.40960000000000013</v>
      </c>
      <c r="AJ3" s="2">
        <f t="shared" si="0"/>
        <v>0.51200000000000012</v>
      </c>
      <c r="AK3" s="2">
        <f t="shared" si="0"/>
        <v>0.64000000000000012</v>
      </c>
      <c r="AL3" s="2">
        <f t="shared" si="0"/>
        <v>0.8</v>
      </c>
      <c r="AM3" s="2">
        <f t="shared" si="0"/>
        <v>1</v>
      </c>
      <c r="BF3" s="2">
        <f t="shared" ref="BF3:BU3" si="1">X3</f>
        <v>0</v>
      </c>
      <c r="BG3" s="2">
        <f t="shared" si="1"/>
        <v>4.3980465111040035E-2</v>
      </c>
      <c r="BH3" s="2">
        <f t="shared" si="1"/>
        <v>5.4975581388800036E-2</v>
      </c>
      <c r="BI3" s="2">
        <f t="shared" si="1"/>
        <v>6.871947673600004E-2</v>
      </c>
      <c r="BJ3" s="2">
        <f t="shared" si="1"/>
        <v>8.589934592000005E-2</v>
      </c>
      <c r="BK3" s="2">
        <f t="shared" si="1"/>
        <v>0.10737418240000006</v>
      </c>
      <c r="BL3" s="2">
        <f t="shared" si="1"/>
        <v>0.13421772800000006</v>
      </c>
      <c r="BM3" s="2">
        <f t="shared" si="1"/>
        <v>0.16777216000000009</v>
      </c>
      <c r="BN3" s="2">
        <f t="shared" si="1"/>
        <v>0.2097152000000001</v>
      </c>
      <c r="BO3" s="2">
        <f t="shared" si="1"/>
        <v>0.2621440000000001</v>
      </c>
      <c r="BP3" s="2">
        <f t="shared" si="1"/>
        <v>0.32768000000000014</v>
      </c>
      <c r="BQ3" s="2">
        <f t="shared" si="1"/>
        <v>0.40960000000000013</v>
      </c>
      <c r="BR3" s="2">
        <f t="shared" si="1"/>
        <v>0.51200000000000012</v>
      </c>
      <c r="BS3" s="2">
        <f t="shared" si="1"/>
        <v>0.64000000000000012</v>
      </c>
      <c r="BT3" s="2">
        <f t="shared" si="1"/>
        <v>0.8</v>
      </c>
      <c r="BU3" s="2">
        <f t="shared" si="1"/>
        <v>1</v>
      </c>
      <c r="BW3" s="2">
        <f t="shared" ref="BW3:CL3" si="2">AO3</f>
        <v>0</v>
      </c>
      <c r="BX3" s="2">
        <f t="shared" si="2"/>
        <v>0</v>
      </c>
      <c r="BY3" s="2">
        <f t="shared" si="2"/>
        <v>0</v>
      </c>
      <c r="BZ3" s="2">
        <f t="shared" si="2"/>
        <v>0</v>
      </c>
      <c r="CA3" s="2">
        <f t="shared" si="2"/>
        <v>0</v>
      </c>
      <c r="CB3" s="2">
        <f t="shared" si="2"/>
        <v>0</v>
      </c>
      <c r="CC3" s="2">
        <f t="shared" si="2"/>
        <v>0</v>
      </c>
      <c r="CD3" s="2">
        <f t="shared" si="2"/>
        <v>0</v>
      </c>
      <c r="CE3" s="2">
        <f t="shared" si="2"/>
        <v>0</v>
      </c>
      <c r="CF3" s="2">
        <f t="shared" si="2"/>
        <v>0</v>
      </c>
      <c r="CG3" s="2">
        <f t="shared" si="2"/>
        <v>0</v>
      </c>
      <c r="CH3" s="2">
        <f t="shared" si="2"/>
        <v>0</v>
      </c>
      <c r="CI3" s="2">
        <f t="shared" si="2"/>
        <v>0</v>
      </c>
      <c r="CJ3" s="2">
        <f t="shared" si="2"/>
        <v>0</v>
      </c>
      <c r="CK3" s="2">
        <f t="shared" si="2"/>
        <v>0</v>
      </c>
      <c r="CL3" s="2">
        <f t="shared" si="2"/>
        <v>0</v>
      </c>
      <c r="CN3" s="2">
        <f t="shared" ref="CN3:DC3" si="3">BF3</f>
        <v>0</v>
      </c>
      <c r="CO3" s="2">
        <f t="shared" si="3"/>
        <v>4.3980465111040035E-2</v>
      </c>
      <c r="CP3" s="2">
        <f t="shared" si="3"/>
        <v>5.4975581388800036E-2</v>
      </c>
      <c r="CQ3" s="2">
        <f t="shared" si="3"/>
        <v>6.871947673600004E-2</v>
      </c>
      <c r="CR3" s="2">
        <f t="shared" si="3"/>
        <v>8.589934592000005E-2</v>
      </c>
      <c r="CS3" s="2">
        <f t="shared" si="3"/>
        <v>0.10737418240000006</v>
      </c>
      <c r="CT3" s="2">
        <f t="shared" si="3"/>
        <v>0.13421772800000006</v>
      </c>
      <c r="CU3" s="2">
        <f t="shared" si="3"/>
        <v>0.16777216000000009</v>
      </c>
      <c r="CV3" s="2">
        <f t="shared" si="3"/>
        <v>0.2097152000000001</v>
      </c>
      <c r="CW3" s="2">
        <f t="shared" si="3"/>
        <v>0.2621440000000001</v>
      </c>
      <c r="CX3" s="2">
        <f t="shared" si="3"/>
        <v>0.32768000000000014</v>
      </c>
      <c r="CY3" s="2">
        <f t="shared" si="3"/>
        <v>0.40960000000000013</v>
      </c>
      <c r="CZ3" s="2">
        <f t="shared" si="3"/>
        <v>0.51200000000000012</v>
      </c>
      <c r="DA3" s="2">
        <f t="shared" si="3"/>
        <v>0.64000000000000012</v>
      </c>
      <c r="DB3" s="2">
        <f t="shared" si="3"/>
        <v>0.8</v>
      </c>
      <c r="DC3" s="2">
        <f t="shared" si="3"/>
        <v>1</v>
      </c>
    </row>
    <row r="4" spans="1:107">
      <c r="A4" s="1" t="s">
        <v>16</v>
      </c>
      <c r="B4" s="1">
        <f>'Raw data and fitting summary'!B6</f>
        <v>1</v>
      </c>
      <c r="C4">
        <f>'Raw data and fitting summary'!C6</f>
        <v>13.636363636363631</v>
      </c>
      <c r="D4">
        <f>'Raw data and fitting summary'!D6</f>
        <v>13.229483335473507</v>
      </c>
      <c r="E4">
        <f>'Raw data and fitting summary'!E6</f>
        <v>13.131529059732367</v>
      </c>
      <c r="F4">
        <f>'Raw data and fitting summary'!F6</f>
        <v>13.011107350435086</v>
      </c>
      <c r="G4">
        <f>'Raw data and fitting summary'!G6</f>
        <v>12.863650909596135</v>
      </c>
      <c r="H4">
        <f>'Raw data and fitting summary'!H6</f>
        <v>12.683964790899816</v>
      </c>
      <c r="I4">
        <f>'Raw data and fitting summary'!I6</f>
        <v>12.466295229202256</v>
      </c>
      <c r="J4">
        <f>'Raw data and fitting summary'!J6</f>
        <v>12.204493536800637</v>
      </c>
      <c r="K4">
        <f>'Raw data and fitting summary'!K6</f>
        <v>11.892309103434544</v>
      </c>
      <c r="L4">
        <f>'Raw data and fitting summary'!L6</f>
        <v>11.52384194252971</v>
      </c>
      <c r="M4">
        <f>'Raw data and fitting summary'!M6</f>
        <v>11.094169587183101</v>
      </c>
      <c r="N4">
        <f>'Raw data and fitting summary'!N6</f>
        <v>10.60013046314416</v>
      </c>
      <c r="O4">
        <f>'Raw data and fitting summary'!O6</f>
        <v>10.041194644696187</v>
      </c>
      <c r="P4">
        <f>'Raw data and fitting summary'!P6</f>
        <v>9.4202898550724612</v>
      </c>
      <c r="Q4">
        <f>'Raw data and fitting summary'!Q6</f>
        <v>8.7443946188340789</v>
      </c>
      <c r="R4">
        <f>'Raw data and fitting summary'!R6</f>
        <v>8.0246913580246897</v>
      </c>
      <c r="T4">
        <f>'Raw data and fitting summary'!D41</f>
        <v>9.9995635176651609E-2</v>
      </c>
      <c r="U4">
        <f>'Raw data and fitting summary'!F41</f>
        <v>14.999844574419679</v>
      </c>
      <c r="V4">
        <f>'Raw data and fitting summary'!H41</f>
        <v>0.12999549307370262</v>
      </c>
      <c r="X4">
        <f>($U$4*B4/(B4+$T$4*(1+$C$3/$V$4)))*C20</f>
        <v>13.63627644941592</v>
      </c>
      <c r="Y4">
        <f t="shared" ref="Y4:Y18" si="4">($U$4*B4/(B4+$T$4*(1+$D$3/$V$4)))*D20</f>
        <v>13.229400728376511</v>
      </c>
      <c r="Z4">
        <f t="shared" ref="Z4:Z18" si="5">($U$4*B4/(B4+$T$4*(1+$E$3/$V$4)))*E20</f>
        <v>13.131447537035353</v>
      </c>
      <c r="AA4">
        <f t="shared" ref="AA4:AA18" si="6">($U$4*B4/(B4+$T$4*(1+$F$3/$V$4)))*F20</f>
        <v>13.011027151198009</v>
      </c>
      <c r="AB4">
        <f t="shared" ref="AB4:AB18" si="7">($U$4*B4/(B4+$T$4*(1+$G$3/$V$4)))*G20</f>
        <v>12.863572316418669</v>
      </c>
      <c r="AC4">
        <f t="shared" ref="AC4:AC18" si="8">($U$4*B4/(B4+$T$4*(1+$H$3/$V$4)))*H20</f>
        <v>12.683888133215016</v>
      </c>
      <c r="AD4">
        <f t="shared" ref="AD4:AD18" si="9">($U$4*B4/(B4+$T$4*(1+$I$3/$V$4)))*I20</f>
        <v>12.466220884360704</v>
      </c>
      <c r="AE4">
        <f t="shared" ref="AE4:AE18" si="10">($U$4*B4/(B4+$T$4*(1+$J$3/$V$4)))*J20</f>
        <v>12.20442192759211</v>
      </c>
      <c r="AF4">
        <f t="shared" ref="AF4:AF18" si="11">($U$4*B4/(B4+$T$4*(1+$K$3/$V$4)))*K20</f>
        <v>11.892240690462932</v>
      </c>
      <c r="AG4">
        <f t="shared" ref="AG4:AG18" si="12">($U$4*B4/(B4+$T$4*(1+$L$3/$V$4)))*L20</f>
        <v>11.523777209857494</v>
      </c>
      <c r="AH4">
        <f t="shared" ref="AH4:AH18" si="13">($U$4*B4/(B4+$T$4*(1+$M$3/$V$4)))*M20</f>
        <v>11.09410902009424</v>
      </c>
      <c r="AI4">
        <f t="shared" ref="AI4:AI18" si="14">($U$4*B4/(B4+$T$4*(1+$N$3/$V$4)))*N20</f>
        <v>10.600074517936662</v>
      </c>
      <c r="AJ4">
        <f t="shared" ref="AJ4:AJ18" si="15">($U$4*B4/(B4+$T$4*(1+$O$3/$V$4)))*O20</f>
        <v>10.041143712186754</v>
      </c>
      <c r="AK4">
        <f t="shared" ref="AK4:AK18" si="16">($U$4*B4/(B4+$T$4*(1+$P$3/$V$4)))*P20</f>
        <v>9.4202442217720304</v>
      </c>
      <c r="AL4">
        <f t="shared" ref="AL4:AL18" si="17">($U$4*B4/(B4+$T$4*(1+$Q$3/$V$4)))*Q20</f>
        <v>8.7443544319221154</v>
      </c>
      <c r="AM4">
        <f t="shared" ref="AM4:AM18" si="18">($U$4*B4/(B4+$T$4*(1+$R$3/$V$4)))*R20</f>
        <v>8.0246566013488891</v>
      </c>
      <c r="AO4">
        <f>IFERROR(X4, 0)</f>
        <v>13.63627644941592</v>
      </c>
      <c r="AP4">
        <f t="shared" ref="AP4:BD18" si="19">IFERROR(Y4, 0)</f>
        <v>13.229400728376511</v>
      </c>
      <c r="AQ4">
        <f t="shared" si="19"/>
        <v>13.131447537035353</v>
      </c>
      <c r="AR4">
        <f t="shared" si="19"/>
        <v>13.011027151198009</v>
      </c>
      <c r="AS4">
        <f t="shared" si="19"/>
        <v>12.863572316418669</v>
      </c>
      <c r="AT4">
        <f t="shared" si="19"/>
        <v>12.683888133215016</v>
      </c>
      <c r="AU4">
        <f t="shared" si="19"/>
        <v>12.466220884360704</v>
      </c>
      <c r="AV4">
        <f t="shared" si="19"/>
        <v>12.20442192759211</v>
      </c>
      <c r="AW4">
        <f t="shared" si="19"/>
        <v>11.892240690462932</v>
      </c>
      <c r="AX4">
        <f t="shared" si="19"/>
        <v>11.523777209857494</v>
      </c>
      <c r="AY4">
        <f t="shared" si="19"/>
        <v>11.09410902009424</v>
      </c>
      <c r="AZ4">
        <f t="shared" si="19"/>
        <v>10.600074517936662</v>
      </c>
      <c r="BA4">
        <f t="shared" si="19"/>
        <v>10.041143712186754</v>
      </c>
      <c r="BB4">
        <f t="shared" si="19"/>
        <v>9.4202442217720304</v>
      </c>
      <c r="BC4">
        <f t="shared" si="19"/>
        <v>8.7443544319221154</v>
      </c>
      <c r="BD4">
        <f t="shared" si="19"/>
        <v>8.0246566013488891</v>
      </c>
      <c r="BF4">
        <f>(C4-AO4)^2</f>
        <v>7.6015638512059284E-9</v>
      </c>
      <c r="BG4">
        <f>(D4-AP4)^2</f>
        <v>6.8239324740572474E-9</v>
      </c>
      <c r="BH4">
        <f t="shared" ref="BH4:BU4" si="20">(E4-AQ4)^2</f>
        <v>6.6459501284911752E-9</v>
      </c>
      <c r="BI4">
        <f t="shared" si="20"/>
        <v>6.431917627755102E-9</v>
      </c>
      <c r="BJ4">
        <f t="shared" si="20"/>
        <v>6.176887544281019E-9</v>
      </c>
      <c r="BK4">
        <f t="shared" si="20"/>
        <v>5.876400639019899E-9</v>
      </c>
      <c r="BL4">
        <f t="shared" si="20"/>
        <v>5.5271554654413192E-9</v>
      </c>
      <c r="BM4">
        <f t="shared" si="20"/>
        <v>5.1278787459112825E-9</v>
      </c>
      <c r="BN4">
        <f t="shared" si="20"/>
        <v>4.6803346846897855E-9</v>
      </c>
      <c r="BO4">
        <f t="shared" si="20"/>
        <v>4.1903188522622154E-9</v>
      </c>
      <c r="BP4">
        <f t="shared" si="20"/>
        <v>3.6683722530608918E-9</v>
      </c>
      <c r="BQ4">
        <f t="shared" si="20"/>
        <v>3.1298662419655084E-9</v>
      </c>
      <c r="BR4">
        <f t="shared" si="20"/>
        <v>2.5941205171538737E-9</v>
      </c>
      <c r="BS4">
        <f t="shared" si="20"/>
        <v>2.0823981082109591E-9</v>
      </c>
      <c r="BT4">
        <f t="shared" si="20"/>
        <v>1.6149878931622864E-9</v>
      </c>
      <c r="BU4">
        <f t="shared" si="20"/>
        <v>1.2080265127046287E-9</v>
      </c>
      <c r="BW4">
        <f>ABS((AO4-C4)/AO4)</f>
        <v>6.3937503786082407E-6</v>
      </c>
      <c r="BX4">
        <f t="shared" ref="BX4:CJ4" si="21">ABS((AP4-D4)/AP4)</f>
        <v>6.244205515561472E-6</v>
      </c>
      <c r="BY4">
        <f t="shared" si="21"/>
        <v>6.2082033823318166E-6</v>
      </c>
      <c r="BZ4">
        <f t="shared" si="21"/>
        <v>6.1639435645750884E-6</v>
      </c>
      <c r="CA4">
        <f t="shared" si="21"/>
        <v>6.1097473962336038E-6</v>
      </c>
      <c r="CB4">
        <f t="shared" si="21"/>
        <v>6.0437055259156196E-6</v>
      </c>
      <c r="CC4">
        <f t="shared" si="21"/>
        <v>5.9637032138264059E-6</v>
      </c>
      <c r="CD4">
        <f t="shared" si="21"/>
        <v>5.867480569926739E-6</v>
      </c>
      <c r="CE4">
        <f t="shared" si="21"/>
        <v>5.7527402439956817E-6</v>
      </c>
      <c r="CF4">
        <f t="shared" si="21"/>
        <v>5.6173137537683205E-6</v>
      </c>
      <c r="CG4">
        <f t="shared" si="21"/>
        <v>5.4593918944735094E-6</v>
      </c>
      <c r="CH4">
        <f t="shared" si="21"/>
        <v>5.2778126609465393E-6</v>
      </c>
      <c r="CI4">
        <f t="shared" si="21"/>
        <v>5.0723812837470372E-6</v>
      </c>
      <c r="CJ4">
        <f t="shared" si="21"/>
        <v>4.8441738193335524E-6</v>
      </c>
      <c r="CK4">
        <f>ABS((BC4-Q4)/BC4)</f>
        <v>4.595755155668908E-6</v>
      </c>
      <c r="CL4">
        <f>ABS((BD4-R4)/BD4)</f>
        <v>4.3312352823557522E-6</v>
      </c>
      <c r="CN4">
        <f>IFERROR(BW4, 0)</f>
        <v>6.3937503786082407E-6</v>
      </c>
      <c r="CO4">
        <f t="shared" ref="CO4:DC4" si="22">IFERROR(BX4, 0)</f>
        <v>6.244205515561472E-6</v>
      </c>
      <c r="CP4">
        <f t="shared" si="22"/>
        <v>6.2082033823318166E-6</v>
      </c>
      <c r="CQ4">
        <f t="shared" si="22"/>
        <v>6.1639435645750884E-6</v>
      </c>
      <c r="CR4">
        <f t="shared" si="22"/>
        <v>6.1097473962336038E-6</v>
      </c>
      <c r="CS4">
        <f t="shared" si="22"/>
        <v>6.0437055259156196E-6</v>
      </c>
      <c r="CT4">
        <f t="shared" si="22"/>
        <v>5.9637032138264059E-6</v>
      </c>
      <c r="CU4">
        <f t="shared" si="22"/>
        <v>5.867480569926739E-6</v>
      </c>
      <c r="CV4">
        <f t="shared" si="22"/>
        <v>5.7527402439956817E-6</v>
      </c>
      <c r="CW4">
        <f t="shared" si="22"/>
        <v>5.6173137537683205E-6</v>
      </c>
      <c r="CX4">
        <f t="shared" si="22"/>
        <v>5.4593918944735094E-6</v>
      </c>
      <c r="CY4">
        <f t="shared" si="22"/>
        <v>5.2778126609465393E-6</v>
      </c>
      <c r="CZ4">
        <f t="shared" si="22"/>
        <v>5.0723812837470372E-6</v>
      </c>
      <c r="DA4">
        <f t="shared" si="22"/>
        <v>4.8441738193335524E-6</v>
      </c>
      <c r="DB4">
        <f t="shared" si="22"/>
        <v>4.595755155668908E-6</v>
      </c>
      <c r="DC4">
        <f t="shared" si="22"/>
        <v>4.3312352823557522E-6</v>
      </c>
    </row>
    <row r="5" spans="1:107">
      <c r="A5" s="1" t="s">
        <v>17</v>
      </c>
      <c r="B5" s="1">
        <f>'Raw data and fitting summary'!B7</f>
        <v>0.8</v>
      </c>
      <c r="C5">
        <f>'Raw data and fitting summary'!C7</f>
        <v>13.33333333333333</v>
      </c>
      <c r="D5">
        <f>'Raw data and fitting summary'!D7</f>
        <v>12.850289150718007</v>
      </c>
      <c r="E5">
        <f>'Raw data and fitting summary'!E7</f>
        <v>12.734947730397778</v>
      </c>
      <c r="F5">
        <f>'Raw data and fitting summary'!F7</f>
        <v>12.593650372807305</v>
      </c>
      <c r="G5">
        <f>'Raw data and fitting summary'!G7</f>
        <v>12.421377597399996</v>
      </c>
      <c r="H5">
        <f>'Raw data and fitting summary'!H7</f>
        <v>12.212553075630407</v>
      </c>
      <c r="I5">
        <f>'Raw data and fitting summary'!I7</f>
        <v>11.961193031720541</v>
      </c>
      <c r="J5">
        <f>'Raw data and fitting summary'!J7</f>
        <v>11.661178537307874</v>
      </c>
      <c r="K5">
        <f>'Raw data and fitting summary'!K7</f>
        <v>11.306681262915706</v>
      </c>
      <c r="L5">
        <f>'Raw data and fitting summary'!L7</f>
        <v>10.892759387324176</v>
      </c>
      <c r="M5">
        <f>'Raw data and fitting summary'!M7</f>
        <v>10.416110250520802</v>
      </c>
      <c r="N5">
        <f>'Raw data and fitting summary'!N7</f>
        <v>9.8759179539123814</v>
      </c>
      <c r="O5">
        <f>'Raw data and fitting summary'!O7</f>
        <v>9.2746730083234237</v>
      </c>
      <c r="P5">
        <f>'Raw data and fitting summary'!P7</f>
        <v>8.6187845303867388</v>
      </c>
      <c r="Q5">
        <f>'Raw data and fitting summary'!Q7</f>
        <v>7.9187817258883229</v>
      </c>
      <c r="R5">
        <f>'Raw data and fitting summary'!R7</f>
        <v>7.1889400921658977</v>
      </c>
      <c r="X5">
        <f t="shared" ref="X5:X18" si="23">($U$4*B5/(B5+$T$4*(1+$C$3/$V$4)))*C21</f>
        <v>13.333259840955121</v>
      </c>
      <c r="Y5">
        <f t="shared" si="4"/>
        <v>12.850220243577693</v>
      </c>
      <c r="Z5">
        <f t="shared" si="5"/>
        <v>12.734879896742978</v>
      </c>
      <c r="AA5">
        <f t="shared" si="6"/>
        <v>12.59358384297815</v>
      </c>
      <c r="AB5">
        <f t="shared" si="7"/>
        <v>12.421312640490273</v>
      </c>
      <c r="AC5">
        <f t="shared" si="8"/>
        <v>12.212490000721168</v>
      </c>
      <c r="AD5">
        <f t="shared" si="9"/>
        <v>11.961132186327022</v>
      </c>
      <c r="AE5">
        <f t="shared" si="10"/>
        <v>11.661120301746049</v>
      </c>
      <c r="AF5">
        <f t="shared" si="11"/>
        <v>11.306626039262172</v>
      </c>
      <c r="AG5">
        <f t="shared" si="12"/>
        <v>10.89270758194467</v>
      </c>
      <c r="AH5">
        <f t="shared" si="13"/>
        <v>10.416062249945412</v>
      </c>
      <c r="AI5">
        <f t="shared" si="14"/>
        <v>9.8758740952226489</v>
      </c>
      <c r="AJ5">
        <f t="shared" si="15"/>
        <v>9.2746335470562347</v>
      </c>
      <c r="AK5">
        <f t="shared" si="16"/>
        <v>8.6187496107917685</v>
      </c>
      <c r="AL5">
        <f t="shared" si="17"/>
        <v>7.918751359435686</v>
      </c>
      <c r="AM5">
        <f t="shared" si="18"/>
        <v>7.1889141496923159</v>
      </c>
      <c r="AO5">
        <f t="shared" ref="AO5:AO18" si="24">IFERROR(X5, 0)</f>
        <v>13.333259840955121</v>
      </c>
      <c r="AP5">
        <f t="shared" si="19"/>
        <v>12.850220243577693</v>
      </c>
      <c r="AQ5">
        <f t="shared" si="19"/>
        <v>12.734879896742978</v>
      </c>
      <c r="AR5">
        <f t="shared" si="19"/>
        <v>12.59358384297815</v>
      </c>
      <c r="AS5">
        <f t="shared" si="19"/>
        <v>12.421312640490273</v>
      </c>
      <c r="AT5">
        <f t="shared" si="19"/>
        <v>12.212490000721168</v>
      </c>
      <c r="AU5">
        <f t="shared" si="19"/>
        <v>11.961132186327022</v>
      </c>
      <c r="AV5">
        <f t="shared" si="19"/>
        <v>11.661120301746049</v>
      </c>
      <c r="AW5">
        <f t="shared" si="19"/>
        <v>11.306626039262172</v>
      </c>
      <c r="AX5">
        <f t="shared" si="19"/>
        <v>10.89270758194467</v>
      </c>
      <c r="AY5">
        <f t="shared" si="19"/>
        <v>10.416062249945412</v>
      </c>
      <c r="AZ5">
        <f t="shared" si="19"/>
        <v>9.8758740952226489</v>
      </c>
      <c r="BA5">
        <f t="shared" si="19"/>
        <v>9.2746335470562347</v>
      </c>
      <c r="BB5">
        <f t="shared" si="19"/>
        <v>8.6187496107917685</v>
      </c>
      <c r="BC5">
        <f t="shared" si="19"/>
        <v>7.918751359435686</v>
      </c>
      <c r="BD5">
        <f t="shared" si="19"/>
        <v>7.1889141496923159</v>
      </c>
      <c r="BF5">
        <f t="shared" ref="BF5:BF18" si="25">(C5-AO5)^2</f>
        <v>5.4011296549248826E-9</v>
      </c>
      <c r="BG5">
        <f t="shared" ref="BG5:BG18" si="26">(D5-AP5)^2</f>
        <v>4.7481939862135978E-9</v>
      </c>
      <c r="BH5">
        <f t="shared" ref="BH5:BH18" si="27">(E5-AQ5)^2</f>
        <v>4.6014047235117405E-9</v>
      </c>
      <c r="BI5">
        <f t="shared" ref="BI5:BI18" si="28">(F5-AR5)^2</f>
        <v>4.4262181674088294E-9</v>
      </c>
      <c r="BJ5">
        <f t="shared" ref="BJ5:BJ18" si="29">(G5-AS5)^2</f>
        <v>4.2194001207723065E-9</v>
      </c>
      <c r="BK5">
        <f t="shared" ref="BK5:BK18" si="30">(H5-AT5)^2</f>
        <v>3.9784441754748032E-9</v>
      </c>
      <c r="BL5">
        <f t="shared" ref="BL5:BL18" si="31">(I5-AU5)^2</f>
        <v>3.7021619123906479E-9</v>
      </c>
      <c r="BM5">
        <f t="shared" ref="BM5:BM18" si="32">(J5-AV5)^2</f>
        <v>3.3913806611049102E-9</v>
      </c>
      <c r="BN5">
        <f t="shared" ref="BN5:BN18" si="33">(K5-AW5)^2</f>
        <v>3.0496519096982103E-9</v>
      </c>
      <c r="BO5">
        <f t="shared" ref="BO5:BO18" si="34">(L5-AX5)^2</f>
        <v>2.68379734578349E-9</v>
      </c>
      <c r="BP5">
        <f t="shared" ref="BP5:BP18" si="35">(M5-AY5)^2</f>
        <v>2.3040552377716407E-9</v>
      </c>
      <c r="BQ5">
        <f t="shared" ref="BQ5:BQ18" si="36">(N5-AZ5)^2</f>
        <v>1.9235846650469252E-9</v>
      </c>
      <c r="BR5">
        <f t="shared" ref="BR5:BR18" si="37">(O5-BA5)^2</f>
        <v>1.5571916081625595E-9</v>
      </c>
      <c r="BS5">
        <f t="shared" ref="BS5:BS18" si="38">(P5-BB5)^2</f>
        <v>1.2193781128871381E-9</v>
      </c>
      <c r="BT5">
        <f t="shared" ref="BT5:BT18" si="39">(Q5-BC5)^2</f>
        <v>9.2212144574765262E-10</v>
      </c>
      <c r="BU5">
        <f t="shared" ref="BU5:BU18" si="40">(R5-BD5)^2</f>
        <v>6.7301193554166027E-10</v>
      </c>
      <c r="BW5">
        <f t="shared" ref="BW5:BW18" si="41">ABS((AO5-C5)/AO5)</f>
        <v>5.5119587472529929E-6</v>
      </c>
      <c r="BX5">
        <f t="shared" ref="BX5:BX18" si="42">ABS((AP5-D5)/AP5)</f>
        <v>5.3623314626183606E-6</v>
      </c>
      <c r="BY5">
        <f t="shared" ref="BY5:BY18" si="43">ABS((AQ5-E5)/AQ5)</f>
        <v>5.3266034191062126E-6</v>
      </c>
      <c r="BZ5">
        <f t="shared" ref="BZ5:BZ18" si="44">ABS((AR5-F5)/AR5)</f>
        <v>5.2828352901474163E-6</v>
      </c>
      <c r="CA5">
        <f t="shared" ref="CA5:CA18" si="45">ABS((AS5-G5)/AS5)</f>
        <v>5.2294722468651815E-6</v>
      </c>
      <c r="CB5">
        <f t="shared" ref="CB5:CB18" si="46">ABS((AT5-H5)/AT5)</f>
        <v>5.1647869709626352E-6</v>
      </c>
      <c r="CC5">
        <f t="shared" ref="CC5:CC18" si="47">ABS((AU5-I5)/AU5)</f>
        <v>5.086925933968275E-6</v>
      </c>
      <c r="CD5">
        <f t="shared" ref="CD5:CD18" si="48">ABS((AV5-J5)/AV5)</f>
        <v>4.9939937431698401E-6</v>
      </c>
      <c r="CE5">
        <f t="shared" ref="CE5:CE18" si="49">ABS((AW5-K5)/AW5)</f>
        <v>4.8841850206006387E-6</v>
      </c>
      <c r="CF5">
        <f t="shared" ref="CF5:CF18" si="50">ABS((AX5-L5)/AX5)</f>
        <v>4.7559689926947729E-6</v>
      </c>
      <c r="CG5">
        <f t="shared" ref="CG5:CG18" si="51">ABS((AY5-M5)/AY5)</f>
        <v>4.6083226307770449E-6</v>
      </c>
      <c r="CH5">
        <f t="shared" ref="CH5:CH18" si="52">ABS((AZ5-N5)/AZ5)</f>
        <v>4.4409932031901601E-6</v>
      </c>
      <c r="CI5">
        <f t="shared" ref="CI5:CI18" si="53">ABS((BA5-O5)/BA5)</f>
        <v>4.2547521677054879E-6</v>
      </c>
      <c r="CJ5">
        <f t="shared" ref="CJ5:CJ18" si="54">ABS((BB5-P5)/BB5)</f>
        <v>4.0515848060533169E-6</v>
      </c>
      <c r="CK5">
        <f t="shared" ref="CK5:CK18" si="55">ABS((BC5-Q5)/BC5)</f>
        <v>3.834752634415374E-6</v>
      </c>
      <c r="CL5">
        <f t="shared" ref="CL5:CL18" si="56">ABS((BD5-R5)/BD5)</f>
        <v>3.6086776168966004E-6</v>
      </c>
      <c r="CN5">
        <f t="shared" ref="CN5:CN18" si="57">IFERROR(BW5, 0)</f>
        <v>5.5119587472529929E-6</v>
      </c>
      <c r="CO5">
        <f t="shared" ref="CO5:CO18" si="58">IFERROR(BX5, 0)</f>
        <v>5.3623314626183606E-6</v>
      </c>
      <c r="CP5">
        <f t="shared" ref="CP5:CP18" si="59">IFERROR(BY5, 0)</f>
        <v>5.3266034191062126E-6</v>
      </c>
      <c r="CQ5">
        <f t="shared" ref="CQ5:CQ18" si="60">IFERROR(BZ5, 0)</f>
        <v>5.2828352901474163E-6</v>
      </c>
      <c r="CR5">
        <f t="shared" ref="CR5:CR18" si="61">IFERROR(CA5, 0)</f>
        <v>5.2294722468651815E-6</v>
      </c>
      <c r="CS5">
        <f t="shared" ref="CS5:CS18" si="62">IFERROR(CB5, 0)</f>
        <v>5.1647869709626352E-6</v>
      </c>
      <c r="CT5">
        <f t="shared" ref="CT5:CT18" si="63">IFERROR(CC5, 0)</f>
        <v>5.086925933968275E-6</v>
      </c>
      <c r="CU5">
        <f t="shared" ref="CU5:CU18" si="64">IFERROR(CD5, 0)</f>
        <v>4.9939937431698401E-6</v>
      </c>
      <c r="CV5">
        <f t="shared" ref="CV5:CV18" si="65">IFERROR(CE5, 0)</f>
        <v>4.8841850206006387E-6</v>
      </c>
      <c r="CW5">
        <f t="shared" ref="CW5:CW18" si="66">IFERROR(CF5, 0)</f>
        <v>4.7559689926947729E-6</v>
      </c>
      <c r="CX5">
        <f t="shared" ref="CX5:CX18" si="67">IFERROR(CG5, 0)</f>
        <v>4.6083226307770449E-6</v>
      </c>
      <c r="CY5">
        <f t="shared" ref="CY5:CY18" si="68">IFERROR(CH5, 0)</f>
        <v>4.4409932031901601E-6</v>
      </c>
      <c r="CZ5">
        <f t="shared" ref="CZ5:CZ18" si="69">IFERROR(CI5, 0)</f>
        <v>4.2547521677054879E-6</v>
      </c>
      <c r="DA5">
        <f t="shared" ref="DA5:DA18" si="70">IFERROR(CJ5, 0)</f>
        <v>4.0515848060533169E-6</v>
      </c>
      <c r="DB5">
        <f t="shared" ref="DB5:DB18" si="71">IFERROR(CK5, 0)</f>
        <v>3.834752634415374E-6</v>
      </c>
      <c r="DC5">
        <f t="shared" ref="DC5:DC18" si="72">IFERROR(CL5, 0)</f>
        <v>3.6086776168966004E-6</v>
      </c>
    </row>
    <row r="6" spans="1:107">
      <c r="A6" s="1" t="s">
        <v>18</v>
      </c>
      <c r="B6" s="1">
        <f>'Raw data and fitting summary'!B8</f>
        <v>0.64000000000000012</v>
      </c>
      <c r="C6">
        <f>'Raw data and fitting summary'!C8</f>
        <v>12.97297297297297</v>
      </c>
      <c r="D6">
        <f>'Raw data and fitting summary'!D8</f>
        <v>12.405807501065595</v>
      </c>
      <c r="E6">
        <f>'Raw data and fitting summary'!E8</f>
        <v>12.271681079064933</v>
      </c>
      <c r="F6">
        <f>'Raw data and fitting summary'!F8</f>
        <v>12.108047127935007</v>
      </c>
      <c r="G6">
        <f>'Raw data and fitting summary'!G8</f>
        <v>11.909540786136496</v>
      </c>
      <c r="H6">
        <f>'Raw data and fitting summary'!H8</f>
        <v>11.670377128416446</v>
      </c>
      <c r="I6">
        <f>'Raw data and fitting summary'!I8</f>
        <v>11.38459968419704</v>
      </c>
      <c r="J6">
        <f>'Raw data and fitting summary'!J8</f>
        <v>11.046475069805222</v>
      </c>
      <c r="K6">
        <f>'Raw data and fitting summary'!K8</f>
        <v>10.651052405908873</v>
      </c>
      <c r="L6">
        <f>'Raw data and fitting summary'!L8</f>
        <v>10.194879033839154</v>
      </c>
      <c r="M6">
        <f>'Raw data and fitting summary'!M8</f>
        <v>9.6768190558898297</v>
      </c>
      <c r="N6">
        <f>'Raw data and fitting summary'!N8</f>
        <v>9.0988626421697276</v>
      </c>
      <c r="O6">
        <f>'Raw data and fitting summary'!O8</f>
        <v>8.4667571234735401</v>
      </c>
      <c r="P6">
        <f>'Raw data and fitting summary'!P8</f>
        <v>7.7902621722846428</v>
      </c>
      <c r="Q6">
        <f>'Raw data and fitting summary'!Q8</f>
        <v>7.0828603859250832</v>
      </c>
      <c r="R6">
        <f>'Raw data and fitting summary'!R8</f>
        <v>6.3608562691131487</v>
      </c>
      <c r="X6">
        <f t="shared" si="23"/>
        <v>12.97291507042053</v>
      </c>
      <c r="Y6">
        <f t="shared" si="4"/>
        <v>12.405753801253866</v>
      </c>
      <c r="Z6">
        <f t="shared" si="5"/>
        <v>12.271628350798061</v>
      </c>
      <c r="AA6">
        <f t="shared" si="6"/>
        <v>12.107995573377474</v>
      </c>
      <c r="AB6">
        <f t="shared" si="7"/>
        <v>11.909490638344739</v>
      </c>
      <c r="AC6">
        <f t="shared" si="8"/>
        <v>11.670328650655513</v>
      </c>
      <c r="AD6">
        <f t="shared" si="9"/>
        <v>11.384553166328089</v>
      </c>
      <c r="AE6">
        <f t="shared" si="10"/>
        <v>11.046430820722176</v>
      </c>
      <c r="AF6">
        <f t="shared" si="11"/>
        <v>10.651010741178272</v>
      </c>
      <c r="AG6">
        <f t="shared" si="12"/>
        <v>10.194840258233045</v>
      </c>
      <c r="AH6">
        <f t="shared" si="13"/>
        <v>9.6767834414761609</v>
      </c>
      <c r="AI6">
        <f t="shared" si="14"/>
        <v>9.0988304039719914</v>
      </c>
      <c r="AJ6">
        <f t="shared" si="15"/>
        <v>8.4667283961277437</v>
      </c>
      <c r="AK6">
        <f t="shared" si="16"/>
        <v>7.7902369920628018</v>
      </c>
      <c r="AL6">
        <f t="shared" si="17"/>
        <v>7.0828386823481324</v>
      </c>
      <c r="AM6">
        <f t="shared" si="18"/>
        <v>6.360837868806267</v>
      </c>
      <c r="AO6">
        <f t="shared" si="24"/>
        <v>12.97291507042053</v>
      </c>
      <c r="AP6">
        <f t="shared" si="19"/>
        <v>12.405753801253866</v>
      </c>
      <c r="AQ6">
        <f t="shared" si="19"/>
        <v>12.271628350798061</v>
      </c>
      <c r="AR6">
        <f t="shared" si="19"/>
        <v>12.107995573377474</v>
      </c>
      <c r="AS6">
        <f t="shared" si="19"/>
        <v>11.909490638344739</v>
      </c>
      <c r="AT6">
        <f t="shared" si="19"/>
        <v>11.670328650655513</v>
      </c>
      <c r="AU6">
        <f t="shared" si="19"/>
        <v>11.384553166328089</v>
      </c>
      <c r="AV6">
        <f t="shared" si="19"/>
        <v>11.046430820722176</v>
      </c>
      <c r="AW6">
        <f t="shared" si="19"/>
        <v>10.651010741178272</v>
      </c>
      <c r="AX6">
        <f t="shared" si="19"/>
        <v>10.194840258233045</v>
      </c>
      <c r="AY6">
        <f t="shared" si="19"/>
        <v>9.6767834414761609</v>
      </c>
      <c r="AZ6">
        <f t="shared" si="19"/>
        <v>9.0988304039719914</v>
      </c>
      <c r="BA6">
        <f t="shared" si="19"/>
        <v>8.4667283961277437</v>
      </c>
      <c r="BB6">
        <f t="shared" si="19"/>
        <v>7.7902369920628018</v>
      </c>
      <c r="BC6">
        <f t="shared" si="19"/>
        <v>7.0828386823481324</v>
      </c>
      <c r="BD6">
        <f t="shared" si="19"/>
        <v>6.360837868806267</v>
      </c>
      <c r="BF6">
        <f t="shared" si="25"/>
        <v>3.3527055790519177E-9</v>
      </c>
      <c r="BG6">
        <f t="shared" si="26"/>
        <v>2.8836697798113615E-9</v>
      </c>
      <c r="BH6">
        <f t="shared" si="27"/>
        <v>2.7802701274037352E-9</v>
      </c>
      <c r="BI6">
        <f t="shared" si="28"/>
        <v>2.6578724024492876E-9</v>
      </c>
      <c r="BJ6">
        <f t="shared" si="29"/>
        <v>2.5148010181417768E-9</v>
      </c>
      <c r="BK6">
        <f t="shared" si="30"/>
        <v>2.350093305042337E-9</v>
      </c>
      <c r="BL6">
        <f t="shared" si="31"/>
        <v>2.1639121317053664E-9</v>
      </c>
      <c r="BM6">
        <f t="shared" si="32"/>
        <v>1.9579813504618794E-9</v>
      </c>
      <c r="BN6">
        <f t="shared" si="33"/>
        <v>1.7359497760325221E-9</v>
      </c>
      <c r="BO6">
        <f t="shared" si="34"/>
        <v>1.5035476291279374E-9</v>
      </c>
      <c r="BP6">
        <f t="shared" si="35"/>
        <v>1.2683864609751543E-9</v>
      </c>
      <c r="BQ6">
        <f t="shared" si="36"/>
        <v>1.0393013932805256E-9</v>
      </c>
      <c r="BR6">
        <f t="shared" si="37"/>
        <v>8.2526039650580776E-10</v>
      </c>
      <c r="BS6">
        <f t="shared" si="38"/>
        <v>6.3404357195935646E-10</v>
      </c>
      <c r="BT6">
        <f t="shared" si="39"/>
        <v>4.710452524570825E-10</v>
      </c>
      <c r="BU6">
        <f t="shared" si="40"/>
        <v>3.3857129334133374E-10</v>
      </c>
      <c r="BW6">
        <f t="shared" si="41"/>
        <v>4.4633416719032931E-6</v>
      </c>
      <c r="BX6">
        <f t="shared" si="42"/>
        <v>4.3286214276096319E-6</v>
      </c>
      <c r="BY6">
        <f t="shared" si="43"/>
        <v>4.2967620404930965E-6</v>
      </c>
      <c r="BZ6">
        <f t="shared" si="44"/>
        <v>4.2578936555450088E-6</v>
      </c>
      <c r="CA6">
        <f t="shared" si="45"/>
        <v>4.2107419435657862E-6</v>
      </c>
      <c r="CB6">
        <f t="shared" si="46"/>
        <v>4.1539327969070081E-6</v>
      </c>
      <c r="CC6">
        <f t="shared" si="47"/>
        <v>4.0860513602050712E-6</v>
      </c>
      <c r="CD6">
        <f t="shared" si="48"/>
        <v>4.0057357679331384E-6</v>
      </c>
      <c r="CE6">
        <f t="shared" si="49"/>
        <v>3.911810025659049E-6</v>
      </c>
      <c r="CF6">
        <f t="shared" si="50"/>
        <v>3.8034540146702389E-6</v>
      </c>
      <c r="CG6">
        <f t="shared" si="51"/>
        <v>3.6803979219158479E-6</v>
      </c>
      <c r="CH6">
        <f t="shared" si="52"/>
        <v>3.5431144778960625E-6</v>
      </c>
      <c r="CI6">
        <f t="shared" si="53"/>
        <v>3.3929688602667507E-6</v>
      </c>
      <c r="CJ6">
        <f t="shared" si="54"/>
        <v>3.2322793089097645E-6</v>
      </c>
      <c r="CK6">
        <f t="shared" si="55"/>
        <v>3.0642483789499099E-6</v>
      </c>
      <c r="CL6">
        <f t="shared" si="56"/>
        <v>2.8927489210111564E-6</v>
      </c>
      <c r="CN6">
        <f t="shared" si="57"/>
        <v>4.4633416719032931E-6</v>
      </c>
      <c r="CO6">
        <f t="shared" si="58"/>
        <v>4.3286214276096319E-6</v>
      </c>
      <c r="CP6">
        <f t="shared" si="59"/>
        <v>4.2967620404930965E-6</v>
      </c>
      <c r="CQ6">
        <f t="shared" si="60"/>
        <v>4.2578936555450088E-6</v>
      </c>
      <c r="CR6">
        <f t="shared" si="61"/>
        <v>4.2107419435657862E-6</v>
      </c>
      <c r="CS6">
        <f t="shared" si="62"/>
        <v>4.1539327969070081E-6</v>
      </c>
      <c r="CT6">
        <f t="shared" si="63"/>
        <v>4.0860513602050712E-6</v>
      </c>
      <c r="CU6">
        <f t="shared" si="64"/>
        <v>4.0057357679331384E-6</v>
      </c>
      <c r="CV6">
        <f t="shared" si="65"/>
        <v>3.911810025659049E-6</v>
      </c>
      <c r="CW6">
        <f t="shared" si="66"/>
        <v>3.8034540146702389E-6</v>
      </c>
      <c r="CX6">
        <f t="shared" si="67"/>
        <v>3.6803979219158479E-6</v>
      </c>
      <c r="CY6">
        <f t="shared" si="68"/>
        <v>3.5431144778960625E-6</v>
      </c>
      <c r="CZ6">
        <f t="shared" si="69"/>
        <v>3.3929688602667507E-6</v>
      </c>
      <c r="DA6">
        <f t="shared" si="70"/>
        <v>3.2322793089097645E-6</v>
      </c>
      <c r="DB6">
        <f t="shared" si="71"/>
        <v>3.0642483789499099E-6</v>
      </c>
      <c r="DC6">
        <f t="shared" si="72"/>
        <v>2.8927489210111564E-6</v>
      </c>
    </row>
    <row r="7" spans="1:107">
      <c r="A7" s="1" t="s">
        <v>19</v>
      </c>
      <c r="B7" s="1">
        <f>'Raw data and fitting summary'!B9</f>
        <v>0.51200000000000012</v>
      </c>
      <c r="C7">
        <f>'Raw data and fitting summary'!C9</f>
        <v>12.549019607843135</v>
      </c>
      <c r="D7">
        <f>'Raw data and fitting summary'!D9</f>
        <v>11.891653528026701</v>
      </c>
      <c r="E7">
        <f>'Raw data and fitting summary'!E9</f>
        <v>11.737933957260276</v>
      </c>
      <c r="F7">
        <f>'Raw data and fitting summary'!F9</f>
        <v>11.551284297911911</v>
      </c>
      <c r="G7">
        <f>'Raw data and fitting summary'!G9</f>
        <v>11.326157014421755</v>
      </c>
      <c r="H7">
        <f>'Raw data and fitting summary'!H9</f>
        <v>11.056794529234148</v>
      </c>
      <c r="I7">
        <f>'Raw data and fitting summary'!I9</f>
        <v>10.737588345917187</v>
      </c>
      <c r="J7">
        <f>'Raw data and fitting summary'!J9</f>
        <v>10.363596141287701</v>
      </c>
      <c r="K7">
        <f>'Raw data and fitting summary'!K9</f>
        <v>9.9312136134020434</v>
      </c>
      <c r="L7">
        <f>'Raw data and fitting summary'!L9</f>
        <v>9.4389568742531242</v>
      </c>
      <c r="M7">
        <f>'Raw data and fitting summary'!M9</f>
        <v>8.888255822234882</v>
      </c>
      <c r="N7">
        <f>'Raw data and fitting summary'!N9</f>
        <v>8.2841022236973085</v>
      </c>
      <c r="O7">
        <f>'Raw data and fitting summary'!O9</f>
        <v>7.6353624961761986</v>
      </c>
      <c r="P7">
        <f>'Raw data and fitting summary'!P9</f>
        <v>6.9545834494288092</v>
      </c>
      <c r="Q7">
        <f>'Raw data and fitting summary'!Q9</f>
        <v>6.257207320130358</v>
      </c>
      <c r="R7">
        <f>'Raw data and fitting summary'!R9</f>
        <v>5.5602584094453107</v>
      </c>
      <c r="X7">
        <f t="shared" si="23"/>
        <v>12.548979078725093</v>
      </c>
      <c r="Y7">
        <f t="shared" si="4"/>
        <v>11.891616273046644</v>
      </c>
      <c r="Z7">
        <f t="shared" si="5"/>
        <v>11.737897449551186</v>
      </c>
      <c r="AA7">
        <f t="shared" si="6"/>
        <v>11.551248688200896</v>
      </c>
      <c r="AB7">
        <f t="shared" si="7"/>
        <v>11.326122474179899</v>
      </c>
      <c r="AC7">
        <f t="shared" si="8"/>
        <v>11.05676124898814</v>
      </c>
      <c r="AD7">
        <f t="shared" si="9"/>
        <v>10.737556531156464</v>
      </c>
      <c r="AE7">
        <f t="shared" si="10"/>
        <v>10.363566005362307</v>
      </c>
      <c r="AF7">
        <f t="shared" si="11"/>
        <v>9.9311853670837422</v>
      </c>
      <c r="AG7">
        <f t="shared" si="12"/>
        <v>9.4389307121838861</v>
      </c>
      <c r="AH7">
        <f t="shared" si="13"/>
        <v>8.8882319072986746</v>
      </c>
      <c r="AI7">
        <f t="shared" si="14"/>
        <v>8.2840806712703543</v>
      </c>
      <c r="AJ7">
        <f t="shared" si="15"/>
        <v>7.6353433609262824</v>
      </c>
      <c r="AK7">
        <f t="shared" si="16"/>
        <v>6.9545667174572054</v>
      </c>
      <c r="AL7">
        <f t="shared" si="17"/>
        <v>6.2571929085084079</v>
      </c>
      <c r="AM7">
        <f t="shared" si="18"/>
        <v>5.5602461736592828</v>
      </c>
      <c r="AO7">
        <f t="shared" si="24"/>
        <v>12.548979078725093</v>
      </c>
      <c r="AP7">
        <f t="shared" si="19"/>
        <v>11.891616273046644</v>
      </c>
      <c r="AQ7">
        <f t="shared" si="19"/>
        <v>11.737897449551186</v>
      </c>
      <c r="AR7">
        <f t="shared" si="19"/>
        <v>11.551248688200896</v>
      </c>
      <c r="AS7">
        <f t="shared" si="19"/>
        <v>11.326122474179899</v>
      </c>
      <c r="AT7">
        <f t="shared" si="19"/>
        <v>11.05676124898814</v>
      </c>
      <c r="AU7">
        <f t="shared" si="19"/>
        <v>10.737556531156464</v>
      </c>
      <c r="AV7">
        <f t="shared" si="19"/>
        <v>10.363566005362307</v>
      </c>
      <c r="AW7">
        <f t="shared" si="19"/>
        <v>9.9311853670837422</v>
      </c>
      <c r="AX7">
        <f t="shared" si="19"/>
        <v>9.4389307121838861</v>
      </c>
      <c r="AY7">
        <f t="shared" si="19"/>
        <v>8.8882319072986746</v>
      </c>
      <c r="AZ7">
        <f t="shared" si="19"/>
        <v>8.2840806712703543</v>
      </c>
      <c r="BA7">
        <f t="shared" si="19"/>
        <v>7.6353433609262824</v>
      </c>
      <c r="BB7">
        <f t="shared" si="19"/>
        <v>6.9545667174572054</v>
      </c>
      <c r="BC7">
        <f t="shared" si="19"/>
        <v>6.2571929085084079</v>
      </c>
      <c r="BD7">
        <f t="shared" si="19"/>
        <v>5.5602461736592828</v>
      </c>
      <c r="BF7">
        <f t="shared" si="25"/>
        <v>1.6426094092694606E-9</v>
      </c>
      <c r="BG7">
        <f t="shared" si="26"/>
        <v>1.3879335390739314E-9</v>
      </c>
      <c r="BH7">
        <f t="shared" si="27"/>
        <v>1.3328128230345293E-9</v>
      </c>
      <c r="BI7">
        <f t="shared" si="28"/>
        <v>1.2680515185413699E-9</v>
      </c>
      <c r="BJ7">
        <f t="shared" si="29"/>
        <v>1.1930283074714589E-9</v>
      </c>
      <c r="BK7">
        <f t="shared" si="30"/>
        <v>1.1075747743466857E-9</v>
      </c>
      <c r="BL7">
        <f t="shared" si="31"/>
        <v>1.0121789998478368E-9</v>
      </c>
      <c r="BM7">
        <f t="shared" si="32"/>
        <v>9.0817399936767668E-10</v>
      </c>
      <c r="BN7">
        <f t="shared" si="33"/>
        <v>7.9785449757430234E-10</v>
      </c>
      <c r="BO7">
        <f t="shared" si="34"/>
        <v>6.8445386681973924E-10</v>
      </c>
      <c r="BP7">
        <f t="shared" si="35"/>
        <v>5.7192417380150702E-10</v>
      </c>
      <c r="BQ7">
        <f t="shared" si="36"/>
        <v>4.6450710761741924E-10</v>
      </c>
      <c r="BR7">
        <f t="shared" si="37"/>
        <v>3.6615778935339574E-10</v>
      </c>
      <c r="BS7">
        <f t="shared" si="38"/>
        <v>2.7995887375001733E-10</v>
      </c>
      <c r="BT7">
        <f t="shared" si="39"/>
        <v>2.0769484723084527E-10</v>
      </c>
      <c r="BU7">
        <f t="shared" si="40"/>
        <v>1.4971445972144639E-10</v>
      </c>
      <c r="BW7">
        <f t="shared" si="41"/>
        <v>3.2296745247426938E-6</v>
      </c>
      <c r="BX7">
        <f t="shared" si="42"/>
        <v>3.1328777520173382E-6</v>
      </c>
      <c r="BY7">
        <f t="shared" si="43"/>
        <v>3.1102426347972466E-6</v>
      </c>
      <c r="BZ7">
        <f t="shared" si="44"/>
        <v>3.0827585809788982E-6</v>
      </c>
      <c r="CA7">
        <f t="shared" si="45"/>
        <v>3.0496087195550128E-6</v>
      </c>
      <c r="CB7">
        <f t="shared" si="46"/>
        <v>3.0099452505543409E-6</v>
      </c>
      <c r="CC7">
        <f t="shared" si="47"/>
        <v>2.9629423258882629E-6</v>
      </c>
      <c r="CD7">
        <f t="shared" si="48"/>
        <v>2.9078721917393121E-6</v>
      </c>
      <c r="CE7">
        <f t="shared" si="49"/>
        <v>2.8442041163433333E-6</v>
      </c>
      <c r="CF7">
        <f t="shared" si="50"/>
        <v>2.7717195978927112E-6</v>
      </c>
      <c r="CG7">
        <f t="shared" si="51"/>
        <v>2.6906291888839679E-6</v>
      </c>
      <c r="CH7">
        <f t="shared" si="52"/>
        <v>2.601667923029164E-6</v>
      </c>
      <c r="CI7">
        <f t="shared" si="53"/>
        <v>2.5061413759165111E-6</v>
      </c>
      <c r="CJ7">
        <f t="shared" si="54"/>
        <v>2.4058970577978978E-6</v>
      </c>
      <c r="CK7">
        <f t="shared" si="55"/>
        <v>2.3032088287452887E-6</v>
      </c>
      <c r="CL7">
        <f t="shared" si="56"/>
        <v>2.2005835075974625E-6</v>
      </c>
      <c r="CN7">
        <f t="shared" si="57"/>
        <v>3.2296745247426938E-6</v>
      </c>
      <c r="CO7">
        <f t="shared" si="58"/>
        <v>3.1328777520173382E-6</v>
      </c>
      <c r="CP7">
        <f t="shared" si="59"/>
        <v>3.1102426347972466E-6</v>
      </c>
      <c r="CQ7">
        <f t="shared" si="60"/>
        <v>3.0827585809788982E-6</v>
      </c>
      <c r="CR7">
        <f t="shared" si="61"/>
        <v>3.0496087195550128E-6</v>
      </c>
      <c r="CS7">
        <f t="shared" si="62"/>
        <v>3.0099452505543409E-6</v>
      </c>
      <c r="CT7">
        <f t="shared" si="63"/>
        <v>2.9629423258882629E-6</v>
      </c>
      <c r="CU7">
        <f t="shared" si="64"/>
        <v>2.9078721917393121E-6</v>
      </c>
      <c r="CV7">
        <f t="shared" si="65"/>
        <v>2.8442041163433333E-6</v>
      </c>
      <c r="CW7">
        <f t="shared" si="66"/>
        <v>2.7717195978927112E-6</v>
      </c>
      <c r="CX7">
        <f t="shared" si="67"/>
        <v>2.6906291888839679E-6</v>
      </c>
      <c r="CY7">
        <f t="shared" si="68"/>
        <v>2.601667923029164E-6</v>
      </c>
      <c r="CZ7">
        <f t="shared" si="69"/>
        <v>2.5061413759165111E-6</v>
      </c>
      <c r="DA7">
        <f t="shared" si="70"/>
        <v>2.4058970577978978E-6</v>
      </c>
      <c r="DB7">
        <f t="shared" si="71"/>
        <v>2.3032088287452887E-6</v>
      </c>
      <c r="DC7">
        <f t="shared" si="72"/>
        <v>2.2005835075974625E-6</v>
      </c>
    </row>
    <row r="8" spans="1:107">
      <c r="A8" s="1" t="s">
        <v>20</v>
      </c>
      <c r="B8" s="1">
        <f>'Raw data and fitting summary'!B10</f>
        <v>0.40960000000000013</v>
      </c>
      <c r="C8">
        <f>'Raw data and fitting summary'!C10</f>
        <v>12.056514913657766</v>
      </c>
      <c r="D8">
        <f>'Raw data and fitting summary'!D10</f>
        <v>11.305940522438981</v>
      </c>
      <c r="E8">
        <f>'Raw data and fitting summary'!E10</f>
        <v>11.132675258500237</v>
      </c>
      <c r="F8">
        <f>'Raw data and fitting summary'!F10</f>
        <v>10.923421383798091</v>
      </c>
      <c r="G8">
        <f>'Raw data and fitting summary'!G10</f>
        <v>10.672662258177567</v>
      </c>
      <c r="H8">
        <f>'Raw data and fitting summary'!H10</f>
        <v>10.374951753980362</v>
      </c>
      <c r="I8">
        <f>'Raw data and fitting summary'!I10</f>
        <v>10.025383177696218</v>
      </c>
      <c r="J8">
        <f>'Raw data and fitting summary'!J10</f>
        <v>9.6202098408271493</v>
      </c>
      <c r="K8">
        <f>'Raw data and fitting summary'!K10</f>
        <v>9.1575830731469257</v>
      </c>
      <c r="L8">
        <f>'Raw data and fitting summary'!L10</f>
        <v>8.6383221720396577</v>
      </c>
      <c r="M8">
        <f>'Raw data and fitting summary'!M10</f>
        <v>8.0665750989739013</v>
      </c>
      <c r="N8">
        <f>'Raw data and fitting summary'!N10</f>
        <v>7.4501902843071397</v>
      </c>
      <c r="O8">
        <f>'Raw data and fitting summary'!O10</f>
        <v>6.8006266603092422</v>
      </c>
      <c r="P8">
        <f>'Raw data and fitting summary'!P10</f>
        <v>6.1323014556845381</v>
      </c>
      <c r="Q8">
        <f>'Raw data and fitting summary'!Q10</f>
        <v>5.4614080192549626</v>
      </c>
      <c r="R8">
        <f>'Raw data and fitting summary'!R10</f>
        <v>4.8043886242240506</v>
      </c>
      <c r="X8">
        <f t="shared" si="23"/>
        <v>12.056493253817807</v>
      </c>
      <c r="Y8">
        <f t="shared" si="4"/>
        <v>11.30592050290303</v>
      </c>
      <c r="Z8">
        <f t="shared" si="5"/>
        <v>11.132655612112254</v>
      </c>
      <c r="AA8">
        <f t="shared" si="6"/>
        <v>10.923402185310822</v>
      </c>
      <c r="AB8">
        <f t="shared" si="7"/>
        <v>10.672643592463979</v>
      </c>
      <c r="AC8">
        <f t="shared" si="8"/>
        <v>10.374933715179125</v>
      </c>
      <c r="AD8">
        <f t="shared" si="9"/>
        <v>10.025365867226348</v>
      </c>
      <c r="AE8">
        <f t="shared" si="10"/>
        <v>9.6201933640238355</v>
      </c>
      <c r="AF8">
        <f t="shared" si="11"/>
        <v>9.1575675344151382</v>
      </c>
      <c r="AG8">
        <f t="shared" si="12"/>
        <v>8.6383076686801239</v>
      </c>
      <c r="AH8">
        <f t="shared" si="13"/>
        <v>8.0665617141854202</v>
      </c>
      <c r="AI8">
        <f t="shared" si="14"/>
        <v>7.4501780802300264</v>
      </c>
      <c r="AJ8">
        <f t="shared" si="15"/>
        <v>6.8006156722150841</v>
      </c>
      <c r="AK8">
        <f t="shared" si="16"/>
        <v>6.1322916884002714</v>
      </c>
      <c r="AL8">
        <f t="shared" si="17"/>
        <v>5.4613994465685423</v>
      </c>
      <c r="AM8">
        <f t="shared" si="18"/>
        <v>4.8043811914224683</v>
      </c>
      <c r="AO8">
        <f t="shared" si="24"/>
        <v>12.056493253817807</v>
      </c>
      <c r="AP8">
        <f t="shared" si="19"/>
        <v>11.30592050290303</v>
      </c>
      <c r="AQ8">
        <f t="shared" si="19"/>
        <v>11.132655612112254</v>
      </c>
      <c r="AR8">
        <f t="shared" si="19"/>
        <v>10.923402185310822</v>
      </c>
      <c r="AS8">
        <f t="shared" si="19"/>
        <v>10.672643592463979</v>
      </c>
      <c r="AT8">
        <f t="shared" si="19"/>
        <v>10.374933715179125</v>
      </c>
      <c r="AU8">
        <f t="shared" si="19"/>
        <v>10.025365867226348</v>
      </c>
      <c r="AV8">
        <f t="shared" si="19"/>
        <v>9.6201933640238355</v>
      </c>
      <c r="AW8">
        <f t="shared" si="19"/>
        <v>9.1575675344151382</v>
      </c>
      <c r="AX8">
        <f t="shared" si="19"/>
        <v>8.6383076686801239</v>
      </c>
      <c r="AY8">
        <f t="shared" si="19"/>
        <v>8.0665617141854202</v>
      </c>
      <c r="AZ8">
        <f t="shared" si="19"/>
        <v>7.4501780802300264</v>
      </c>
      <c r="BA8">
        <f t="shared" si="19"/>
        <v>6.8006156722150841</v>
      </c>
      <c r="BB8">
        <f t="shared" si="19"/>
        <v>6.1322916884002714</v>
      </c>
      <c r="BC8">
        <f t="shared" si="19"/>
        <v>5.4613994465685423</v>
      </c>
      <c r="BD8">
        <f t="shared" si="19"/>
        <v>4.8043811914224683</v>
      </c>
      <c r="BF8">
        <f t="shared" si="25"/>
        <v>4.691486670470213E-10</v>
      </c>
      <c r="BG8">
        <f t="shared" si="26"/>
        <v>4.0078181968401228E-10</v>
      </c>
      <c r="BH8">
        <f t="shared" si="27"/>
        <v>3.8598056078367087E-10</v>
      </c>
      <c r="BI8">
        <f t="shared" si="28"/>
        <v>3.685819134286498E-10</v>
      </c>
      <c r="BJ8">
        <f t="shared" si="29"/>
        <v>3.4840886375321667E-10</v>
      </c>
      <c r="BK8">
        <f t="shared" si="30"/>
        <v>3.2539835005867096E-10</v>
      </c>
      <c r="BL8">
        <f t="shared" si="31"/>
        <v>2.9965236711910007E-10</v>
      </c>
      <c r="BM8">
        <f t="shared" si="32"/>
        <v>2.7148504743955334E-10</v>
      </c>
      <c r="BN8">
        <f t="shared" si="33"/>
        <v>2.4145218556389687E-10</v>
      </c>
      <c r="BO8">
        <f t="shared" si="34"/>
        <v>2.1034743776639676E-10</v>
      </c>
      <c r="BP8">
        <f t="shared" si="35"/>
        <v>1.7915256268429327E-10</v>
      </c>
      <c r="BQ8">
        <f t="shared" si="36"/>
        <v>1.4893949818813878E-10</v>
      </c>
      <c r="BR8">
        <f t="shared" si="37"/>
        <v>1.2073821322760765E-10</v>
      </c>
      <c r="BS8">
        <f t="shared" si="38"/>
        <v>9.539984194682105E-11</v>
      </c>
      <c r="BT8">
        <f t="shared" si="39"/>
        <v>7.3490952460692507E-11</v>
      </c>
      <c r="BU8">
        <f t="shared" si="40"/>
        <v>5.5246539360636209E-11</v>
      </c>
      <c r="BW8">
        <f t="shared" si="41"/>
        <v>1.7965290157719896E-6</v>
      </c>
      <c r="BX8">
        <f t="shared" si="42"/>
        <v>1.770712605455307E-6</v>
      </c>
      <c r="BY8">
        <f t="shared" si="43"/>
        <v>1.7647530533285123E-6</v>
      </c>
      <c r="BZ8">
        <f t="shared" si="44"/>
        <v>1.7575556537774997E-6</v>
      </c>
      <c r="CA8">
        <f t="shared" si="45"/>
        <v>1.7489306586876274E-6</v>
      </c>
      <c r="CB8">
        <f t="shared" si="46"/>
        <v>1.7386907455948191E-6</v>
      </c>
      <c r="CC8">
        <f t="shared" si="47"/>
        <v>1.7266671460398325E-6</v>
      </c>
      <c r="CD8">
        <f t="shared" si="48"/>
        <v>1.7127309909750718E-6</v>
      </c>
      <c r="CE8">
        <f t="shared" si="49"/>
        <v>1.6968186943863468E-6</v>
      </c>
      <c r="CF8">
        <f t="shared" si="50"/>
        <v>1.6789584360806506E-6</v>
      </c>
      <c r="CG8">
        <f t="shared" si="51"/>
        <v>1.6592928877716433E-6</v>
      </c>
      <c r="CH8">
        <f t="shared" si="52"/>
        <v>1.6380920002055273E-6</v>
      </c>
      <c r="CI8">
        <f t="shared" si="53"/>
        <v>1.6157499096749105E-6</v>
      </c>
      <c r="CJ8">
        <f t="shared" si="54"/>
        <v>1.5927625043001052E-6</v>
      </c>
      <c r="CK8">
        <f t="shared" si="55"/>
        <v>1.5696867632856038E-6</v>
      </c>
      <c r="CL8">
        <f t="shared" si="56"/>
        <v>1.5470882276138136E-6</v>
      </c>
      <c r="CN8">
        <f t="shared" si="57"/>
        <v>1.7965290157719896E-6</v>
      </c>
      <c r="CO8">
        <f t="shared" si="58"/>
        <v>1.770712605455307E-6</v>
      </c>
      <c r="CP8">
        <f t="shared" si="59"/>
        <v>1.7647530533285123E-6</v>
      </c>
      <c r="CQ8">
        <f t="shared" si="60"/>
        <v>1.7575556537774997E-6</v>
      </c>
      <c r="CR8">
        <f t="shared" si="61"/>
        <v>1.7489306586876274E-6</v>
      </c>
      <c r="CS8">
        <f t="shared" si="62"/>
        <v>1.7386907455948191E-6</v>
      </c>
      <c r="CT8">
        <f t="shared" si="63"/>
        <v>1.7266671460398325E-6</v>
      </c>
      <c r="CU8">
        <f t="shared" si="64"/>
        <v>1.7127309909750718E-6</v>
      </c>
      <c r="CV8">
        <f t="shared" si="65"/>
        <v>1.6968186943863468E-6</v>
      </c>
      <c r="CW8">
        <f t="shared" si="66"/>
        <v>1.6789584360806506E-6</v>
      </c>
      <c r="CX8">
        <f t="shared" si="67"/>
        <v>1.6592928877716433E-6</v>
      </c>
      <c r="CY8">
        <f t="shared" si="68"/>
        <v>1.6380920002055273E-6</v>
      </c>
      <c r="CZ8">
        <f t="shared" si="69"/>
        <v>1.6157499096749105E-6</v>
      </c>
      <c r="DA8">
        <f t="shared" si="70"/>
        <v>1.5927625043001052E-6</v>
      </c>
      <c r="DB8">
        <f t="shared" si="71"/>
        <v>1.5696867632856038E-6</v>
      </c>
      <c r="DC8">
        <f t="shared" si="72"/>
        <v>1.5470882276138136E-6</v>
      </c>
    </row>
    <row r="9" spans="1:107">
      <c r="A9" s="1" t="s">
        <v>21</v>
      </c>
      <c r="B9" s="1">
        <f>'Raw data and fitting summary'!B11</f>
        <v>0.32768000000000014</v>
      </c>
      <c r="C9">
        <f>'Raw data and fitting summary'!C11</f>
        <v>11.492704826038159</v>
      </c>
      <c r="D9">
        <f>'Raw data and fitting summary'!D11</f>
        <v>10.650230757945636</v>
      </c>
      <c r="E9">
        <f>'Raw data and fitting summary'!E11</f>
        <v>10.45856419089974</v>
      </c>
      <c r="F9">
        <f>'Raw data and fitting summary'!F11</f>
        <v>10.228468766310893</v>
      </c>
      <c r="G9">
        <f>'Raw data and fitting summary'!G11</f>
        <v>9.9547060078987872</v>
      </c>
      <c r="H9">
        <f>'Raw data and fitting summary'!H11</f>
        <v>9.6324431800662129</v>
      </c>
      <c r="I9">
        <f>'Raw data and fitting summary'!I11</f>
        <v>9.257815129665973</v>
      </c>
      <c r="J9">
        <f>'Raw data and fitting summary'!J11</f>
        <v>8.8286087955368817</v>
      </c>
      <c r="K9">
        <f>'Raw data and fitting summary'!K11</f>
        <v>8.345000229855275</v>
      </c>
      <c r="L9">
        <f>'Raw data and fitting summary'!L11</f>
        <v>7.8102204056089004</v>
      </c>
      <c r="M9">
        <f>'Raw data and fitting summary'!M11</f>
        <v>7.2309837223197952</v>
      </c>
      <c r="N9">
        <f>'Raw data and fitting summary'!N11</f>
        <v>6.6175081608643058</v>
      </c>
      <c r="O9">
        <f>'Raw data and fitting summary'!O11</f>
        <v>5.9830109814379249</v>
      </c>
      <c r="P9">
        <f>'Raw data and fitting summary'!P11</f>
        <v>5.3426801696343764</v>
      </c>
      <c r="Q9">
        <f>'Raw data and fitting summary'!Q11</f>
        <v>4.7122679913627294</v>
      </c>
      <c r="R9">
        <f>'Raw data and fitting summary'!R11</f>
        <v>4.1065717899412855</v>
      </c>
      <c r="U9" t="str">
        <f>BI1</f>
        <v>Sum R2</v>
      </c>
      <c r="V9">
        <f>BJ1</f>
        <v>3.2880955012680078E-7</v>
      </c>
      <c r="X9">
        <f t="shared" si="23"/>
        <v>11.492703034428501</v>
      </c>
      <c r="Y9">
        <f t="shared" si="4"/>
        <v>10.650228140553084</v>
      </c>
      <c r="Z9">
        <f t="shared" si="5"/>
        <v>10.458561406781392</v>
      </c>
      <c r="AA9">
        <f t="shared" si="6"/>
        <v>10.228465792390503</v>
      </c>
      <c r="AB9">
        <f t="shared" si="7"/>
        <v>9.9547028228699297</v>
      </c>
      <c r="AC9">
        <f t="shared" si="8"/>
        <v>9.632439767017912</v>
      </c>
      <c r="AD9">
        <f t="shared" si="9"/>
        <v>9.2578114793961674</v>
      </c>
      <c r="AE9">
        <f t="shared" si="10"/>
        <v>8.8286049102885098</v>
      </c>
      <c r="AF9">
        <f t="shared" si="11"/>
        <v>8.344996126934376</v>
      </c>
      <c r="AG9">
        <f t="shared" si="12"/>
        <v>7.8102161200781701</v>
      </c>
      <c r="AH9">
        <f t="shared" si="13"/>
        <v>7.2309793078317508</v>
      </c>
      <c r="AI9">
        <f t="shared" si="14"/>
        <v>6.6175036878479476</v>
      </c>
      <c r="AJ9">
        <f t="shared" si="15"/>
        <v>5.9830065323541337</v>
      </c>
      <c r="AK9">
        <f t="shared" si="16"/>
        <v>5.342675831780558</v>
      </c>
      <c r="AL9">
        <f t="shared" si="17"/>
        <v>4.7122638484697772</v>
      </c>
      <c r="AM9">
        <f t="shared" si="18"/>
        <v>4.1065679142312916</v>
      </c>
      <c r="AO9">
        <f t="shared" si="24"/>
        <v>11.492703034428501</v>
      </c>
      <c r="AP9">
        <f t="shared" si="19"/>
        <v>10.650228140553084</v>
      </c>
      <c r="AQ9">
        <f t="shared" si="19"/>
        <v>10.458561406781392</v>
      </c>
      <c r="AR9">
        <f t="shared" si="19"/>
        <v>10.228465792390503</v>
      </c>
      <c r="AS9">
        <f t="shared" si="19"/>
        <v>9.9547028228699297</v>
      </c>
      <c r="AT9">
        <f t="shared" si="19"/>
        <v>9.632439767017912</v>
      </c>
      <c r="AU9">
        <f t="shared" si="19"/>
        <v>9.2578114793961674</v>
      </c>
      <c r="AV9">
        <f t="shared" si="19"/>
        <v>8.8286049102885098</v>
      </c>
      <c r="AW9">
        <f t="shared" si="19"/>
        <v>8.344996126934376</v>
      </c>
      <c r="AX9">
        <f t="shared" si="19"/>
        <v>7.8102161200781701</v>
      </c>
      <c r="AY9">
        <f t="shared" si="19"/>
        <v>7.2309793078317508</v>
      </c>
      <c r="AZ9">
        <f t="shared" si="19"/>
        <v>6.6175036878479476</v>
      </c>
      <c r="BA9">
        <f t="shared" si="19"/>
        <v>5.9830065323541337</v>
      </c>
      <c r="BB9">
        <f t="shared" si="19"/>
        <v>5.342675831780558</v>
      </c>
      <c r="BC9">
        <f t="shared" si="19"/>
        <v>4.7122638484697772</v>
      </c>
      <c r="BD9">
        <f t="shared" si="19"/>
        <v>4.1065679142312916</v>
      </c>
      <c r="BF9">
        <f t="shared" si="25"/>
        <v>3.2098651633273013E-12</v>
      </c>
      <c r="BG9">
        <f t="shared" si="26"/>
        <v>6.850743769092035E-12</v>
      </c>
      <c r="BH9">
        <f t="shared" si="27"/>
        <v>7.751314972445527E-12</v>
      </c>
      <c r="BI9">
        <f t="shared" si="28"/>
        <v>8.844202485749345E-12</v>
      </c>
      <c r="BJ9">
        <f t="shared" si="29"/>
        <v>1.0144408823388838E-11</v>
      </c>
      <c r="BK9">
        <f t="shared" si="30"/>
        <v>1.1648898704078208E-11</v>
      </c>
      <c r="BL9">
        <f t="shared" si="31"/>
        <v>1.3324469653185615E-11</v>
      </c>
      <c r="BM9">
        <f t="shared" si="32"/>
        <v>1.509515491147123E-11</v>
      </c>
      <c r="BN9">
        <f t="shared" si="33"/>
        <v>1.6833959903693264E-11</v>
      </c>
      <c r="BO9">
        <f t="shared" si="34"/>
        <v>1.8365773640224058E-11</v>
      </c>
      <c r="BP9">
        <f t="shared" si="35"/>
        <v>1.948770469455958E-11</v>
      </c>
      <c r="BQ9">
        <f t="shared" si="36"/>
        <v>2.0007875340701644E-11</v>
      </c>
      <c r="BR9">
        <f t="shared" si="37"/>
        <v>1.9794346580746259E-11</v>
      </c>
      <c r="BS9">
        <f t="shared" si="38"/>
        <v>1.8816975749549471E-11</v>
      </c>
      <c r="BT9">
        <f t="shared" si="39"/>
        <v>1.7163562013823044E-11</v>
      </c>
      <c r="BU9">
        <f t="shared" si="40"/>
        <v>1.5021127956258429E-11</v>
      </c>
      <c r="BW9">
        <f t="shared" si="41"/>
        <v>1.558910598932831E-7</v>
      </c>
      <c r="BX9">
        <f t="shared" si="42"/>
        <v>2.4575929426512357E-7</v>
      </c>
      <c r="BY9">
        <f t="shared" si="43"/>
        <v>2.6620471393088856E-7</v>
      </c>
      <c r="BZ9">
        <f t="shared" si="44"/>
        <v>2.9074940957035854E-7</v>
      </c>
      <c r="CA9">
        <f t="shared" si="45"/>
        <v>3.1995217880606558E-7</v>
      </c>
      <c r="CB9">
        <f t="shared" si="46"/>
        <v>3.5432853808829033E-7</v>
      </c>
      <c r="CC9">
        <f t="shared" si="47"/>
        <v>3.9429079039434521E-7</v>
      </c>
      <c r="CD9">
        <f t="shared" si="48"/>
        <v>4.4007500747798546E-7</v>
      </c>
      <c r="CE9">
        <f t="shared" si="49"/>
        <v>4.9166240901980861E-7</v>
      </c>
      <c r="CF9">
        <f t="shared" si="50"/>
        <v>5.4870834102384875E-7</v>
      </c>
      <c r="CG9">
        <f t="shared" si="51"/>
        <v>6.1049656713373153E-7</v>
      </c>
      <c r="CH9">
        <f t="shared" si="52"/>
        <v>6.7593711604746606E-7</v>
      </c>
      <c r="CI9">
        <f t="shared" si="53"/>
        <v>7.436200791523419E-7</v>
      </c>
      <c r="CJ9">
        <f t="shared" si="54"/>
        <v>8.1192532636302263E-7</v>
      </c>
      <c r="CK9">
        <f t="shared" si="55"/>
        <v>8.7917253478872636E-7</v>
      </c>
      <c r="CL9">
        <f t="shared" si="56"/>
        <v>9.4378324546801489E-7</v>
      </c>
      <c r="CN9">
        <f t="shared" si="57"/>
        <v>1.558910598932831E-7</v>
      </c>
      <c r="CO9">
        <f t="shared" si="58"/>
        <v>2.4575929426512357E-7</v>
      </c>
      <c r="CP9">
        <f t="shared" si="59"/>
        <v>2.6620471393088856E-7</v>
      </c>
      <c r="CQ9">
        <f t="shared" si="60"/>
        <v>2.9074940957035854E-7</v>
      </c>
      <c r="CR9">
        <f t="shared" si="61"/>
        <v>3.1995217880606558E-7</v>
      </c>
      <c r="CS9">
        <f t="shared" si="62"/>
        <v>3.5432853808829033E-7</v>
      </c>
      <c r="CT9">
        <f t="shared" si="63"/>
        <v>3.9429079039434521E-7</v>
      </c>
      <c r="CU9">
        <f t="shared" si="64"/>
        <v>4.4007500747798546E-7</v>
      </c>
      <c r="CV9">
        <f t="shared" si="65"/>
        <v>4.9166240901980861E-7</v>
      </c>
      <c r="CW9">
        <f t="shared" si="66"/>
        <v>5.4870834102384875E-7</v>
      </c>
      <c r="CX9">
        <f t="shared" si="67"/>
        <v>6.1049656713373153E-7</v>
      </c>
      <c r="CY9">
        <f t="shared" si="68"/>
        <v>6.7593711604746606E-7</v>
      </c>
      <c r="CZ9">
        <f t="shared" si="69"/>
        <v>7.436200791523419E-7</v>
      </c>
      <c r="DA9">
        <f t="shared" si="70"/>
        <v>8.1192532636302263E-7</v>
      </c>
      <c r="DB9">
        <f t="shared" si="71"/>
        <v>8.7917253478872636E-7</v>
      </c>
      <c r="DC9">
        <f t="shared" si="72"/>
        <v>9.4378324546801489E-7</v>
      </c>
    </row>
    <row r="10" spans="1:107">
      <c r="A10" s="1" t="s">
        <v>22</v>
      </c>
      <c r="B10" s="1">
        <f>'Raw data and fitting summary'!B12</f>
        <v>0.2621440000000001</v>
      </c>
      <c r="C10">
        <f>'Raw data and fitting summary'!C12</f>
        <v>10.858001237076961</v>
      </c>
      <c r="D10">
        <f>'Raw data and fitting summary'!D12</f>
        <v>9.9303206989454864</v>
      </c>
      <c r="E10">
        <f>'Raw data and fitting summary'!E12</f>
        <v>9.722650938693647</v>
      </c>
      <c r="F10">
        <f>'Raw data and fitting summary'!F12</f>
        <v>9.4749670771940977</v>
      </c>
      <c r="G10">
        <f>'Raw data and fitting summary'!G12</f>
        <v>9.1825607021848228</v>
      </c>
      <c r="H10">
        <f>'Raw data and fitting summary'!H12</f>
        <v>8.8414898601155656</v>
      </c>
      <c r="I10">
        <f>'Raw data and fitting summary'!I12</f>
        <v>8.4492005989081775</v>
      </c>
      <c r="J10">
        <f>'Raw data and fitting summary'!J12</f>
        <v>8.0052197496564759</v>
      </c>
      <c r="K10">
        <f>'Raw data and fitting summary'!K12</f>
        <v>7.5118148003592626</v>
      </c>
      <c r="L10">
        <f>'Raw data and fitting summary'!L12</f>
        <v>6.9744718194559026</v>
      </c>
      <c r="M10">
        <f>'Raw data and fitting summary'!M12</f>
        <v>6.4020262823569949</v>
      </c>
      <c r="N10">
        <f>'Raw data and fitting summary'!N12</f>
        <v>5.8063179473758808</v>
      </c>
      <c r="O10">
        <f>'Raw data and fitting summary'!O12</f>
        <v>5.2013375835582716</v>
      </c>
      <c r="P10">
        <f>'Raw data and fitting summary'!P12</f>
        <v>4.6019687659346449</v>
      </c>
      <c r="Q10">
        <f>'Raw data and fitting summary'!Q12</f>
        <v>4.0225523203255422</v>
      </c>
      <c r="R10">
        <f>'Raw data and fitting summary'!R12</f>
        <v>3.4755592107410234</v>
      </c>
      <c r="U10" s="4" t="s">
        <v>39</v>
      </c>
      <c r="V10">
        <f>CR1</f>
        <v>1.0856009165261719E-3</v>
      </c>
      <c r="X10">
        <f t="shared" si="23"/>
        <v>10.858019598430827</v>
      </c>
      <c r="Y10">
        <f t="shared" si="4"/>
        <v>9.9303348844449371</v>
      </c>
      <c r="Z10">
        <f t="shared" si="5"/>
        <v>9.7226642561169108</v>
      </c>
      <c r="AA10">
        <f t="shared" si="6"/>
        <v>9.4749793911976852</v>
      </c>
      <c r="AB10">
        <f t="shared" si="7"/>
        <v>9.1825718762825712</v>
      </c>
      <c r="AC10">
        <f t="shared" si="8"/>
        <v>8.8414997657425314</v>
      </c>
      <c r="AD10">
        <f t="shared" si="9"/>
        <v>8.4492091269969833</v>
      </c>
      <c r="AE10">
        <f t="shared" si="10"/>
        <v>8.0052268237673818</v>
      </c>
      <c r="AF10">
        <f t="shared" si="11"/>
        <v>7.5118203895288049</v>
      </c>
      <c r="AG10">
        <f t="shared" si="12"/>
        <v>6.974475948196817</v>
      </c>
      <c r="AH10">
        <f t="shared" si="13"/>
        <v>6.4020290350575086</v>
      </c>
      <c r="AI10">
        <f t="shared" si="14"/>
        <v>5.8063194650555072</v>
      </c>
      <c r="AJ10">
        <f t="shared" si="15"/>
        <v>5.2013380525683095</v>
      </c>
      <c r="AK10">
        <f t="shared" si="16"/>
        <v>4.6019684002901498</v>
      </c>
      <c r="AL10">
        <f t="shared" si="17"/>
        <v>4.022551341106765</v>
      </c>
      <c r="AM10">
        <f t="shared" si="18"/>
        <v>3.475557826653664</v>
      </c>
      <c r="AO10">
        <f t="shared" si="24"/>
        <v>10.858019598430827</v>
      </c>
      <c r="AP10">
        <f t="shared" si="19"/>
        <v>9.9303348844449371</v>
      </c>
      <c r="AQ10">
        <f t="shared" si="19"/>
        <v>9.7226642561169108</v>
      </c>
      <c r="AR10">
        <f t="shared" si="19"/>
        <v>9.4749793911976852</v>
      </c>
      <c r="AS10">
        <f t="shared" si="19"/>
        <v>9.1825718762825712</v>
      </c>
      <c r="AT10">
        <f t="shared" si="19"/>
        <v>8.8414997657425314</v>
      </c>
      <c r="AU10">
        <f t="shared" si="19"/>
        <v>8.4492091269969833</v>
      </c>
      <c r="AV10">
        <f t="shared" si="19"/>
        <v>8.0052268237673818</v>
      </c>
      <c r="AW10">
        <f t="shared" si="19"/>
        <v>7.5118203895288049</v>
      </c>
      <c r="AX10">
        <f t="shared" si="19"/>
        <v>6.974475948196817</v>
      </c>
      <c r="AY10">
        <f t="shared" si="19"/>
        <v>6.4020290350575086</v>
      </c>
      <c r="AZ10">
        <f t="shared" si="19"/>
        <v>5.8063194650555072</v>
      </c>
      <c r="BA10">
        <f t="shared" si="19"/>
        <v>5.2013380525683095</v>
      </c>
      <c r="BB10">
        <f t="shared" si="19"/>
        <v>4.6019684002901498</v>
      </c>
      <c r="BC10">
        <f t="shared" si="19"/>
        <v>4.022551341106765</v>
      </c>
      <c r="BD10">
        <f t="shared" si="19"/>
        <v>3.475557826653664</v>
      </c>
      <c r="BF10">
        <f t="shared" si="25"/>
        <v>3.37139315817462E-10</v>
      </c>
      <c r="BG10">
        <f t="shared" si="26"/>
        <v>2.0122839466431765E-10</v>
      </c>
      <c r="BH10">
        <f t="shared" si="27"/>
        <v>1.7735376238492537E-10</v>
      </c>
      <c r="BI10">
        <f t="shared" si="28"/>
        <v>1.5163468435239441E-10</v>
      </c>
      <c r="BJ10">
        <f t="shared" si="29"/>
        <v>1.2486046049131533E-10</v>
      </c>
      <c r="BK10">
        <f t="shared" si="30"/>
        <v>9.8121445585372888E-11</v>
      </c>
      <c r="BL10">
        <f t="shared" si="31"/>
        <v>7.2728298679674215E-11</v>
      </c>
      <c r="BM10">
        <f t="shared" si="32"/>
        <v>5.0043045109636802E-11</v>
      </c>
      <c r="BN10">
        <f t="shared" si="33"/>
        <v>3.1238816172542207E-11</v>
      </c>
      <c r="BO10">
        <f t="shared" si="34"/>
        <v>1.7046501538971831E-11</v>
      </c>
      <c r="BP10">
        <f t="shared" si="35"/>
        <v>7.577360118415316E-12</v>
      </c>
      <c r="BQ10">
        <f t="shared" si="36"/>
        <v>2.3033514484416526E-12</v>
      </c>
      <c r="BR10">
        <f t="shared" si="37"/>
        <v>2.1997041566773403E-13</v>
      </c>
      <c r="BS10">
        <f t="shared" si="38"/>
        <v>1.3369589681602428E-13</v>
      </c>
      <c r="BT10">
        <f t="shared" si="39"/>
        <v>9.5886941357230981E-13</v>
      </c>
      <c r="BU10">
        <f t="shared" si="40"/>
        <v>1.9156978184250159E-12</v>
      </c>
      <c r="BW10">
        <f t="shared" si="41"/>
        <v>1.6910407740776237E-6</v>
      </c>
      <c r="BX10">
        <f t="shared" si="42"/>
        <v>1.4285016180942529E-6</v>
      </c>
      <c r="BY10">
        <f t="shared" si="43"/>
        <v>1.3697298305180115E-6</v>
      </c>
      <c r="BZ10">
        <f t="shared" si="44"/>
        <v>1.2996338122821359E-6</v>
      </c>
      <c r="CA10">
        <f t="shared" si="45"/>
        <v>1.2168810545642928E-6</v>
      </c>
      <c r="CB10">
        <f t="shared" si="46"/>
        <v>1.1203559608936367E-6</v>
      </c>
      <c r="CC10">
        <f t="shared" si="47"/>
        <v>1.0093357470055595E-6</v>
      </c>
      <c r="CD10">
        <f t="shared" si="48"/>
        <v>8.8368650404058269E-7</v>
      </c>
      <c r="CE10">
        <f t="shared" si="49"/>
        <v>7.4404994428357859E-7</v>
      </c>
      <c r="CF10">
        <f t="shared" si="50"/>
        <v>5.9197865834722759E-7</v>
      </c>
      <c r="CG10">
        <f t="shared" si="51"/>
        <v>4.2997313799720112E-7</v>
      </c>
      <c r="CH10">
        <f t="shared" si="52"/>
        <v>2.6138410667051122E-7</v>
      </c>
      <c r="CI10">
        <f t="shared" si="53"/>
        <v>9.017103544852192E-8</v>
      </c>
      <c r="CJ10">
        <f t="shared" si="54"/>
        <v>7.945393434319356E-8</v>
      </c>
      <c r="CK10">
        <f t="shared" si="55"/>
        <v>2.4343226329230234E-7</v>
      </c>
      <c r="CL10">
        <f t="shared" si="56"/>
        <v>3.9823459381865297E-7</v>
      </c>
      <c r="CN10">
        <f t="shared" si="57"/>
        <v>1.6910407740776237E-6</v>
      </c>
      <c r="CO10">
        <f t="shared" si="58"/>
        <v>1.4285016180942529E-6</v>
      </c>
      <c r="CP10">
        <f t="shared" si="59"/>
        <v>1.3697298305180115E-6</v>
      </c>
      <c r="CQ10">
        <f t="shared" si="60"/>
        <v>1.2996338122821359E-6</v>
      </c>
      <c r="CR10">
        <f t="shared" si="61"/>
        <v>1.2168810545642928E-6</v>
      </c>
      <c r="CS10">
        <f t="shared" si="62"/>
        <v>1.1203559608936367E-6</v>
      </c>
      <c r="CT10">
        <f t="shared" si="63"/>
        <v>1.0093357470055595E-6</v>
      </c>
      <c r="CU10">
        <f t="shared" si="64"/>
        <v>8.8368650404058269E-7</v>
      </c>
      <c r="CV10">
        <f t="shared" si="65"/>
        <v>7.4404994428357859E-7</v>
      </c>
      <c r="CW10">
        <f t="shared" si="66"/>
        <v>5.9197865834722759E-7</v>
      </c>
      <c r="CX10">
        <f t="shared" si="67"/>
        <v>4.2997313799720112E-7</v>
      </c>
      <c r="CY10">
        <f t="shared" si="68"/>
        <v>2.6138410667051122E-7</v>
      </c>
      <c r="CZ10">
        <f t="shared" si="69"/>
        <v>9.017103544852192E-8</v>
      </c>
      <c r="DA10">
        <f t="shared" si="70"/>
        <v>7.945393434319356E-8</v>
      </c>
      <c r="DB10">
        <f t="shared" si="71"/>
        <v>2.4343226329230234E-7</v>
      </c>
      <c r="DC10">
        <f t="shared" si="72"/>
        <v>3.9823459381865297E-7</v>
      </c>
    </row>
    <row r="11" spans="1:107">
      <c r="A11" s="1" t="s">
        <v>23</v>
      </c>
      <c r="B11" s="1">
        <f>'Raw data and fitting summary'!B13</f>
        <v>0.2097152000000001</v>
      </c>
      <c r="C11">
        <f>'Raw data and fitting summary'!C13</f>
        <v>10.15684086541442</v>
      </c>
      <c r="D11">
        <f>'Raw data and fitting summary'!D13</f>
        <v>9.1566340626958276</v>
      </c>
      <c r="E11">
        <f>'Raw data and fitting summary'!E13</f>
        <v>8.9366229589646355</v>
      </c>
      <c r="F11">
        <f>'Raw data and fitting summary'!F13</f>
        <v>8.6760433268516675</v>
      </c>
      <c r="G11">
        <f>'Raw data and fitting summary'!G13</f>
        <v>8.3709370648423036</v>
      </c>
      <c r="H11">
        <f>'Raw data and fitting summary'!H13</f>
        <v>8.0184603686702793</v>
      </c>
      <c r="I11">
        <f>'Raw data and fitting summary'!I13</f>
        <v>7.6175198569616844</v>
      </c>
      <c r="J11">
        <f>'Raw data and fitting summary'!J13</f>
        <v>7.1694120524699487</v>
      </c>
      <c r="K11">
        <f>'Raw data and fitting summary'!K13</f>
        <v>6.6783376481125929</v>
      </c>
      <c r="L11">
        <f>'Raw data and fitting summary'!L13</f>
        <v>6.1516363100733695</v>
      </c>
      <c r="M11">
        <f>'Raw data and fitting summary'!M13</f>
        <v>5.5996052962512781</v>
      </c>
      <c r="N11">
        <f>'Raw data and fitting summary'!N13</f>
        <v>5.0348394030772763</v>
      </c>
      <c r="O11">
        <f>'Raw data and fitting summary'!O13</f>
        <v>4.4711495064407263</v>
      </c>
      <c r="P11">
        <f>'Raw data and fitting summary'!P13</f>
        <v>3.9222421581367484</v>
      </c>
      <c r="Q11">
        <f>'Raw data and fitting summary'!Q13</f>
        <v>3.4004200927141537</v>
      </c>
      <c r="R11">
        <f>'Raw data and fitting summary'!R13</f>
        <v>2.9155565614121866</v>
      </c>
      <c r="X11">
        <f t="shared" si="23"/>
        <v>10.156878764345166</v>
      </c>
      <c r="Y11">
        <f t="shared" si="4"/>
        <v>9.1566636188327148</v>
      </c>
      <c r="Z11">
        <f t="shared" si="5"/>
        <v>8.93665081512518</v>
      </c>
      <c r="AA11">
        <f t="shared" si="6"/>
        <v>8.6760692326174862</v>
      </c>
      <c r="AB11">
        <f t="shared" si="7"/>
        <v>8.3709607738280241</v>
      </c>
      <c r="AC11">
        <f t="shared" si="8"/>
        <v>8.0184816564924919</v>
      </c>
      <c r="AD11">
        <f t="shared" si="9"/>
        <v>7.6175385427956739</v>
      </c>
      <c r="AE11">
        <f t="shared" si="10"/>
        <v>7.1694280217504636</v>
      </c>
      <c r="AF11">
        <f t="shared" si="11"/>
        <v>6.678350872549311</v>
      </c>
      <c r="AG11">
        <f t="shared" si="12"/>
        <v>6.151646860399981</v>
      </c>
      <c r="AH11">
        <f t="shared" si="13"/>
        <v>5.5996133436543571</v>
      </c>
      <c r="AI11">
        <f t="shared" si="14"/>
        <v>5.0348452073421894</v>
      </c>
      <c r="AJ11">
        <f t="shared" si="15"/>
        <v>4.4711533920700637</v>
      </c>
      <c r="AK11">
        <f t="shared" si="16"/>
        <v>3.9222444828945284</v>
      </c>
      <c r="AL11">
        <f t="shared" si="17"/>
        <v>3.4004212148989703</v>
      </c>
      <c r="AM11">
        <f t="shared" si="18"/>
        <v>2.9155568119216846</v>
      </c>
      <c r="AO11">
        <f t="shared" si="24"/>
        <v>10.156878764345166</v>
      </c>
      <c r="AP11">
        <f t="shared" si="19"/>
        <v>9.1566636188327148</v>
      </c>
      <c r="AQ11">
        <f t="shared" si="19"/>
        <v>8.93665081512518</v>
      </c>
      <c r="AR11">
        <f t="shared" si="19"/>
        <v>8.6760692326174862</v>
      </c>
      <c r="AS11">
        <f t="shared" si="19"/>
        <v>8.3709607738280241</v>
      </c>
      <c r="AT11">
        <f t="shared" si="19"/>
        <v>8.0184816564924919</v>
      </c>
      <c r="AU11">
        <f t="shared" si="19"/>
        <v>7.6175385427956739</v>
      </c>
      <c r="AV11">
        <f t="shared" si="19"/>
        <v>7.1694280217504636</v>
      </c>
      <c r="AW11">
        <f t="shared" si="19"/>
        <v>6.678350872549311</v>
      </c>
      <c r="AX11">
        <f t="shared" si="19"/>
        <v>6.151646860399981</v>
      </c>
      <c r="AY11">
        <f t="shared" si="19"/>
        <v>5.5996133436543571</v>
      </c>
      <c r="AZ11">
        <f t="shared" si="19"/>
        <v>5.0348452073421894</v>
      </c>
      <c r="BA11">
        <f t="shared" si="19"/>
        <v>4.4711533920700637</v>
      </c>
      <c r="BB11">
        <f t="shared" si="19"/>
        <v>3.9222444828945284</v>
      </c>
      <c r="BC11">
        <f t="shared" si="19"/>
        <v>3.4004212148989703</v>
      </c>
      <c r="BD11">
        <f t="shared" si="19"/>
        <v>2.9155568119216846</v>
      </c>
      <c r="BF11">
        <f t="shared" si="25"/>
        <v>1.4363289516661066E-9</v>
      </c>
      <c r="BG11">
        <f t="shared" si="26"/>
        <v>8.7356522769877274E-10</v>
      </c>
      <c r="BH11">
        <f t="shared" si="27"/>
        <v>7.7596568027869581E-10</v>
      </c>
      <c r="BI11">
        <f t="shared" si="28"/>
        <v>6.7110870265511242E-10</v>
      </c>
      <c r="BJ11">
        <f t="shared" si="29"/>
        <v>5.6211600389301759E-10</v>
      </c>
      <c r="BK11">
        <f t="shared" si="30"/>
        <v>4.5317137455342506E-10</v>
      </c>
      <c r="BL11">
        <f t="shared" si="31"/>
        <v>3.4916039188133498E-10</v>
      </c>
      <c r="BM11">
        <f t="shared" si="32"/>
        <v>2.5501792016158932E-10</v>
      </c>
      <c r="BN11">
        <f t="shared" si="33"/>
        <v>1.748857265120894E-10</v>
      </c>
      <c r="BO11">
        <f t="shared" si="34"/>
        <v>1.1130939160844223E-10</v>
      </c>
      <c r="BP11">
        <f t="shared" si="35"/>
        <v>6.4760696316311158E-11</v>
      </c>
      <c r="BQ11">
        <f t="shared" si="36"/>
        <v>3.3689491181967507E-11</v>
      </c>
      <c r="BR11">
        <f t="shared" si="37"/>
        <v>1.5098115347638529E-11</v>
      </c>
      <c r="BS11">
        <f t="shared" si="38"/>
        <v>5.4044987359444642E-12</v>
      </c>
      <c r="BT11">
        <f t="shared" si="39"/>
        <v>1.2592987626670844E-12</v>
      </c>
      <c r="BU11">
        <f t="shared" si="40"/>
        <v>6.2755008605392121E-14</v>
      </c>
      <c r="BW11">
        <f t="shared" si="41"/>
        <v>3.7313560223564233E-6</v>
      </c>
      <c r="BX11">
        <f t="shared" si="42"/>
        <v>3.2278281825791514E-6</v>
      </c>
      <c r="BY11">
        <f t="shared" si="43"/>
        <v>3.1170693720418337E-6</v>
      </c>
      <c r="BZ11">
        <f t="shared" si="44"/>
        <v>2.9858874017904736E-6</v>
      </c>
      <c r="CA11">
        <f t="shared" si="45"/>
        <v>2.8322896691366049E-6</v>
      </c>
      <c r="CB11">
        <f t="shared" si="46"/>
        <v>2.6548445359752372E-6</v>
      </c>
      <c r="CC11">
        <f t="shared" si="47"/>
        <v>2.4530015679570879E-6</v>
      </c>
      <c r="CD11">
        <f t="shared" si="48"/>
        <v>2.2274134653965242E-6</v>
      </c>
      <c r="CE11">
        <f t="shared" si="49"/>
        <v>1.9801949568863946E-6</v>
      </c>
      <c r="CF11">
        <f t="shared" si="50"/>
        <v>1.7150410046086711E-6</v>
      </c>
      <c r="CG11">
        <f t="shared" si="51"/>
        <v>1.4371354922470096E-6</v>
      </c>
      <c r="CH11">
        <f t="shared" si="52"/>
        <v>1.1528189396331198E-6</v>
      </c>
      <c r="CI11">
        <f t="shared" si="53"/>
        <v>8.6904406909596147E-7</v>
      </c>
      <c r="CJ11">
        <f t="shared" si="54"/>
        <v>5.927110842267787E-7</v>
      </c>
      <c r="CK11">
        <f t="shared" si="55"/>
        <v>3.3001347353958791E-7</v>
      </c>
      <c r="CL11">
        <f t="shared" si="56"/>
        <v>8.5921665806668329E-8</v>
      </c>
      <c r="CN11">
        <f t="shared" si="57"/>
        <v>3.7313560223564233E-6</v>
      </c>
      <c r="CO11">
        <f t="shared" si="58"/>
        <v>3.2278281825791514E-6</v>
      </c>
      <c r="CP11">
        <f t="shared" si="59"/>
        <v>3.1170693720418337E-6</v>
      </c>
      <c r="CQ11">
        <f t="shared" si="60"/>
        <v>2.9858874017904736E-6</v>
      </c>
      <c r="CR11">
        <f t="shared" si="61"/>
        <v>2.8322896691366049E-6</v>
      </c>
      <c r="CS11">
        <f t="shared" si="62"/>
        <v>2.6548445359752372E-6</v>
      </c>
      <c r="CT11">
        <f t="shared" si="63"/>
        <v>2.4530015679570879E-6</v>
      </c>
      <c r="CU11">
        <f t="shared" si="64"/>
        <v>2.2274134653965242E-6</v>
      </c>
      <c r="CV11">
        <f t="shared" si="65"/>
        <v>1.9801949568863946E-6</v>
      </c>
      <c r="CW11">
        <f t="shared" si="66"/>
        <v>1.7150410046086711E-6</v>
      </c>
      <c r="CX11">
        <f t="shared" si="67"/>
        <v>1.4371354922470096E-6</v>
      </c>
      <c r="CY11">
        <f t="shared" si="68"/>
        <v>1.1528189396331198E-6</v>
      </c>
      <c r="CZ11">
        <f t="shared" si="69"/>
        <v>8.6904406909596147E-7</v>
      </c>
      <c r="DA11">
        <f t="shared" si="70"/>
        <v>5.927110842267787E-7</v>
      </c>
      <c r="DB11">
        <f t="shared" si="71"/>
        <v>3.3001347353958791E-7</v>
      </c>
      <c r="DC11">
        <f t="shared" si="72"/>
        <v>8.5921665806668329E-8</v>
      </c>
    </row>
    <row r="12" spans="1:107">
      <c r="A12" s="1" t="s">
        <v>24</v>
      </c>
      <c r="B12" s="1">
        <f>'Raw data and fitting summary'!B14</f>
        <v>0.16777216000000009</v>
      </c>
      <c r="C12">
        <f>'Raw data and fitting summary'!C14</f>
        <v>9.3982227278593857</v>
      </c>
      <c r="D12">
        <f>'Raw data and fitting summary'!D14</f>
        <v>8.344015162968498</v>
      </c>
      <c r="E12">
        <f>'Raw data and fitting summary'!E14</f>
        <v>8.1164088418431639</v>
      </c>
      <c r="F12">
        <f>'Raw data and fitting summary'!F14</f>
        <v>7.8487868595730657</v>
      </c>
      <c r="G12">
        <f>'Raw data and fitting summary'!G14</f>
        <v>7.5380952660151577</v>
      </c>
      <c r="H12">
        <f>'Raw data and fitting summary'!H14</f>
        <v>7.1826898092856775</v>
      </c>
      <c r="I12">
        <f>'Raw data and fitting summary'!I14</f>
        <v>6.7829380938113442</v>
      </c>
      <c r="J12">
        <f>'Raw data and fitting summary'!J14</f>
        <v>6.3417513567912511</v>
      </c>
      <c r="K12">
        <f>'Raw data and fitting summary'!K14</f>
        <v>5.8649079236826571</v>
      </c>
      <c r="L12">
        <f>'Raw data and fitting summary'!L14</f>
        <v>5.3610305143447556</v>
      </c>
      <c r="M12">
        <f>'Raw data and fitting summary'!M14</f>
        <v>4.8411297833285749</v>
      </c>
      <c r="N12">
        <f>'Raw data and fitting summary'!N14</f>
        <v>4.3177255880968195</v>
      </c>
      <c r="O12">
        <f>'Raw data and fitting summary'!O14</f>
        <v>3.8036770556886084</v>
      </c>
      <c r="P12">
        <f>'Raw data and fitting summary'!P14</f>
        <v>3.3109447545009361</v>
      </c>
      <c r="Q12">
        <f>'Raw data and fitting summary'!Q14</f>
        <v>2.8495307629882891</v>
      </c>
      <c r="R12">
        <f>'Raw data and fitting summary'!R14</f>
        <v>2.4267842732775669</v>
      </c>
      <c r="X12">
        <f t="shared" si="23"/>
        <v>9.3982785429982325</v>
      </c>
      <c r="Y12">
        <f t="shared" si="4"/>
        <v>8.3440578653340651</v>
      </c>
      <c r="Z12">
        <f t="shared" si="5"/>
        <v>8.1164489403854017</v>
      </c>
      <c r="AA12">
        <f t="shared" si="6"/>
        <v>7.8488239997500502</v>
      </c>
      <c r="AB12">
        <f t="shared" si="7"/>
        <v>7.5381291116848015</v>
      </c>
      <c r="AC12">
        <f t="shared" si="8"/>
        <v>7.1827200707178438</v>
      </c>
      <c r="AD12">
        <f t="shared" si="9"/>
        <v>6.7829645589252001</v>
      </c>
      <c r="AE12">
        <f t="shared" si="10"/>
        <v>6.341773921092404</v>
      </c>
      <c r="AF12">
        <f t="shared" si="11"/>
        <v>5.8649266129004234</v>
      </c>
      <c r="AG12">
        <f t="shared" si="12"/>
        <v>5.3610454937171674</v>
      </c>
      <c r="AH12">
        <f t="shared" si="13"/>
        <v>4.8411413494905284</v>
      </c>
      <c r="AI12">
        <f t="shared" si="14"/>
        <v>4.3177341434104113</v>
      </c>
      <c r="AJ12">
        <f t="shared" si="15"/>
        <v>3.8036830693873882</v>
      </c>
      <c r="AK12">
        <f t="shared" si="16"/>
        <v>3.3109487183956805</v>
      </c>
      <c r="AL12">
        <f t="shared" si="17"/>
        <v>2.8495331503032295</v>
      </c>
      <c r="AM12">
        <f t="shared" si="18"/>
        <v>2.4267855072857603</v>
      </c>
      <c r="AO12">
        <f t="shared" si="24"/>
        <v>9.3982785429982325</v>
      </c>
      <c r="AP12">
        <f t="shared" si="19"/>
        <v>8.3440578653340651</v>
      </c>
      <c r="AQ12">
        <f t="shared" si="19"/>
        <v>8.1164489403854017</v>
      </c>
      <c r="AR12">
        <f t="shared" si="19"/>
        <v>7.8488239997500502</v>
      </c>
      <c r="AS12">
        <f t="shared" si="19"/>
        <v>7.5381291116848015</v>
      </c>
      <c r="AT12">
        <f t="shared" si="19"/>
        <v>7.1827200707178438</v>
      </c>
      <c r="AU12">
        <f t="shared" si="19"/>
        <v>6.7829645589252001</v>
      </c>
      <c r="AV12">
        <f t="shared" si="19"/>
        <v>6.341773921092404</v>
      </c>
      <c r="AW12">
        <f t="shared" si="19"/>
        <v>5.8649266129004234</v>
      </c>
      <c r="AX12">
        <f t="shared" si="19"/>
        <v>5.3610454937171674</v>
      </c>
      <c r="AY12">
        <f t="shared" si="19"/>
        <v>4.8411413494905284</v>
      </c>
      <c r="AZ12">
        <f t="shared" si="19"/>
        <v>4.3177341434104113</v>
      </c>
      <c r="BA12">
        <f t="shared" si="19"/>
        <v>3.8036830693873882</v>
      </c>
      <c r="BB12">
        <f t="shared" si="19"/>
        <v>3.3109487183956805</v>
      </c>
      <c r="BC12">
        <f t="shared" si="19"/>
        <v>2.8495331503032295</v>
      </c>
      <c r="BD12">
        <f t="shared" si="19"/>
        <v>2.4267855072857603</v>
      </c>
      <c r="BF12">
        <f t="shared" si="25"/>
        <v>3.1153297244855554E-9</v>
      </c>
      <c r="BG12">
        <f t="shared" si="26"/>
        <v>1.8234920250294666E-9</v>
      </c>
      <c r="BH12">
        <f t="shared" si="27"/>
        <v>1.6078930895920689E-9</v>
      </c>
      <c r="BI12">
        <f t="shared" si="28"/>
        <v>1.3793927464421529E-9</v>
      </c>
      <c r="BJ12">
        <f t="shared" si="29"/>
        <v>1.1455293536384084E-9</v>
      </c>
      <c r="BK12">
        <f t="shared" si="30"/>
        <v>9.1575427675764288E-10</v>
      </c>
      <c r="BL12">
        <f t="shared" si="31"/>
        <v>7.0040225140870024E-10</v>
      </c>
      <c r="BM12">
        <f t="shared" si="32"/>
        <v>5.0914768651800182E-10</v>
      </c>
      <c r="BN12">
        <f t="shared" si="33"/>
        <v>3.4928686071489934E-10</v>
      </c>
      <c r="BO12">
        <f t="shared" si="34"/>
        <v>2.2438159785121956E-10</v>
      </c>
      <c r="BP12">
        <f t="shared" si="35"/>
        <v>1.3377610233515899E-10</v>
      </c>
      <c r="BQ12">
        <f t="shared" si="36"/>
        <v>7.3193390653778625E-11</v>
      </c>
      <c r="BR12">
        <f t="shared" si="37"/>
        <v>3.6164573014633534E-11</v>
      </c>
      <c r="BS12">
        <f t="shared" si="38"/>
        <v>1.5712461545006357E-11</v>
      </c>
      <c r="BT12">
        <f t="shared" si="39"/>
        <v>5.6992726246555097E-12</v>
      </c>
      <c r="BU12">
        <f t="shared" si="40"/>
        <v>1.5227762213956604E-12</v>
      </c>
      <c r="BW12">
        <f t="shared" si="41"/>
        <v>5.9388683354532618E-6</v>
      </c>
      <c r="BX12">
        <f t="shared" si="42"/>
        <v>5.1176976785536762E-6</v>
      </c>
      <c r="BY12">
        <f t="shared" si="43"/>
        <v>4.940404668625819E-6</v>
      </c>
      <c r="BZ12">
        <f t="shared" si="44"/>
        <v>4.7319416240843151E-6</v>
      </c>
      <c r="CA12">
        <f t="shared" si="45"/>
        <v>4.4899296818030418E-6</v>
      </c>
      <c r="CB12">
        <f t="shared" si="46"/>
        <v>4.2130880597313608E-6</v>
      </c>
      <c r="CC12">
        <f t="shared" si="47"/>
        <v>3.9017031013573932E-6</v>
      </c>
      <c r="CD12">
        <f t="shared" si="48"/>
        <v>3.5580425025615361E-6</v>
      </c>
      <c r="CE12">
        <f t="shared" si="49"/>
        <v>3.1866072672004215E-6</v>
      </c>
      <c r="CF12">
        <f t="shared" si="50"/>
        <v>2.7941140267041376E-6</v>
      </c>
      <c r="CG12">
        <f t="shared" si="51"/>
        <v>2.3891394856177366E-6</v>
      </c>
      <c r="CH12">
        <f t="shared" si="52"/>
        <v>1.9814359355222693E-6</v>
      </c>
      <c r="CI12">
        <f t="shared" si="53"/>
        <v>1.5810199404461048E-6</v>
      </c>
      <c r="CJ12">
        <f t="shared" si="54"/>
        <v>1.1972081362714749E-6</v>
      </c>
      <c r="CK12">
        <f t="shared" si="55"/>
        <v>8.3779160110688071E-7</v>
      </c>
      <c r="CL12">
        <f t="shared" si="56"/>
        <v>5.0849495750747184E-7</v>
      </c>
      <c r="CN12">
        <f t="shared" si="57"/>
        <v>5.9388683354532618E-6</v>
      </c>
      <c r="CO12">
        <f t="shared" si="58"/>
        <v>5.1176976785536762E-6</v>
      </c>
      <c r="CP12">
        <f t="shared" si="59"/>
        <v>4.940404668625819E-6</v>
      </c>
      <c r="CQ12">
        <f t="shared" si="60"/>
        <v>4.7319416240843151E-6</v>
      </c>
      <c r="CR12">
        <f t="shared" si="61"/>
        <v>4.4899296818030418E-6</v>
      </c>
      <c r="CS12">
        <f t="shared" si="62"/>
        <v>4.2130880597313608E-6</v>
      </c>
      <c r="CT12">
        <f t="shared" si="63"/>
        <v>3.9017031013573932E-6</v>
      </c>
      <c r="CU12">
        <f t="shared" si="64"/>
        <v>3.5580425025615361E-6</v>
      </c>
      <c r="CV12">
        <f t="shared" si="65"/>
        <v>3.1866072672004215E-6</v>
      </c>
      <c r="CW12">
        <f t="shared" si="66"/>
        <v>2.7941140267041376E-6</v>
      </c>
      <c r="CX12">
        <f t="shared" si="67"/>
        <v>2.3891394856177366E-6</v>
      </c>
      <c r="CY12">
        <f t="shared" si="68"/>
        <v>1.9814359355222693E-6</v>
      </c>
      <c r="CZ12">
        <f t="shared" si="69"/>
        <v>1.5810199404461048E-6</v>
      </c>
      <c r="DA12">
        <f t="shared" si="70"/>
        <v>1.1972081362714749E-6</v>
      </c>
      <c r="DB12">
        <f t="shared" si="71"/>
        <v>8.3779160110688071E-7</v>
      </c>
      <c r="DC12">
        <f t="shared" si="72"/>
        <v>5.0849495750747184E-7</v>
      </c>
    </row>
    <row r="13" spans="1:107">
      <c r="A13" s="1" t="s">
        <v>25</v>
      </c>
      <c r="B13" s="1">
        <f>'Raw data and fitting summary'!B15</f>
        <v>0.13421772800000006</v>
      </c>
      <c r="C13">
        <f>'Raw data and fitting summary'!C15</f>
        <v>8.5957025422089295</v>
      </c>
      <c r="D13">
        <f>'Raw data and fitting summary'!D15</f>
        <v>7.5108170856996024</v>
      </c>
      <c r="E13">
        <f>'Raw data and fitting summary'!E15</f>
        <v>7.2810763010472588</v>
      </c>
      <c r="F13">
        <f>'Raw data and fitting summary'!F15</f>
        <v>7.0129367668991893</v>
      </c>
      <c r="G13">
        <f>'Raw data and fitting summary'!G15</f>
        <v>6.7043128673042691</v>
      </c>
      <c r="H13">
        <f>'Raw data and fitting summary'!H15</f>
        <v>6.3547402181714467</v>
      </c>
      <c r="I13">
        <f>'Raw data and fitting summary'!I15</f>
        <v>5.965901700491731</v>
      </c>
      <c r="J13">
        <f>'Raw data and fitting summary'!J15</f>
        <v>5.5420155469566028</v>
      </c>
      <c r="K13">
        <f>'Raw data and fitting summary'!K15</f>
        <v>5.0899545347029793</v>
      </c>
      <c r="L13">
        <f>'Raw data and fitting summary'!L15</f>
        <v>4.6189918265080525</v>
      </c>
      <c r="M13">
        <f>'Raw data and fitting summary'!M15</f>
        <v>4.1401434501819043</v>
      </c>
      <c r="N13">
        <f>'Raw data and fitting summary'!N15</f>
        <v>3.6651839155048727</v>
      </c>
      <c r="O13">
        <f>'Raw data and fitting summary'!O15</f>
        <v>3.2055113790051624</v>
      </c>
      <c r="P13">
        <f>'Raw data and fitting summary'!P15</f>
        <v>2.7710880634394832</v>
      </c>
      <c r="Q13">
        <f>'Raw data and fitting summary'!Q15</f>
        <v>2.3696567407990226</v>
      </c>
      <c r="R13">
        <f>'Raw data and fitting summary'!R15</f>
        <v>2.0063470377961976</v>
      </c>
      <c r="X13">
        <f t="shared" si="23"/>
        <v>8.5957736647728318</v>
      </c>
      <c r="Y13">
        <f t="shared" si="4"/>
        <v>7.5108700780966373</v>
      </c>
      <c r="Z13">
        <f t="shared" si="5"/>
        <v>7.2811257933946276</v>
      </c>
      <c r="AA13">
        <f t="shared" si="6"/>
        <v>7.0129823241723663</v>
      </c>
      <c r="AB13">
        <f t="shared" si="7"/>
        <v>6.7043540953396548</v>
      </c>
      <c r="AC13">
        <f t="shared" si="8"/>
        <v>6.3547768010319228</v>
      </c>
      <c r="AD13">
        <f t="shared" si="9"/>
        <v>5.9659334389513132</v>
      </c>
      <c r="AE13">
        <f t="shared" si="10"/>
        <v>5.5420423913726156</v>
      </c>
      <c r="AF13">
        <f t="shared" si="11"/>
        <v>5.0899766046106034</v>
      </c>
      <c r="AG13">
        <f t="shared" si="12"/>
        <v>4.6190094106118789</v>
      </c>
      <c r="AH13">
        <f t="shared" si="13"/>
        <v>4.1401569842957722</v>
      </c>
      <c r="AI13">
        <f t="shared" si="14"/>
        <v>3.6651939414249779</v>
      </c>
      <c r="AJ13">
        <f t="shared" si="15"/>
        <v>3.2055184922688018</v>
      </c>
      <c r="AK13">
        <f t="shared" si="16"/>
        <v>2.7710928603653149</v>
      </c>
      <c r="AL13">
        <f t="shared" si="17"/>
        <v>2.3696597742286962</v>
      </c>
      <c r="AM13">
        <f t="shared" si="18"/>
        <v>2.0063487873091694</v>
      </c>
      <c r="AO13">
        <f t="shared" si="24"/>
        <v>8.5957736647728318</v>
      </c>
      <c r="AP13">
        <f t="shared" si="19"/>
        <v>7.5108700780966373</v>
      </c>
      <c r="AQ13">
        <f t="shared" si="19"/>
        <v>7.2811257933946276</v>
      </c>
      <c r="AR13">
        <f t="shared" si="19"/>
        <v>7.0129823241723663</v>
      </c>
      <c r="AS13">
        <f t="shared" si="19"/>
        <v>6.7043540953396548</v>
      </c>
      <c r="AT13">
        <f t="shared" si="19"/>
        <v>6.3547768010319228</v>
      </c>
      <c r="AU13">
        <f t="shared" si="19"/>
        <v>5.9659334389513132</v>
      </c>
      <c r="AV13">
        <f t="shared" si="19"/>
        <v>5.5420423913726156</v>
      </c>
      <c r="AW13">
        <f t="shared" si="19"/>
        <v>5.0899766046106034</v>
      </c>
      <c r="AX13">
        <f t="shared" si="19"/>
        <v>4.6190094106118789</v>
      </c>
      <c r="AY13">
        <f t="shared" si="19"/>
        <v>4.1401569842957722</v>
      </c>
      <c r="AZ13">
        <f t="shared" si="19"/>
        <v>3.6651939414249779</v>
      </c>
      <c r="BA13">
        <f t="shared" si="19"/>
        <v>3.2055184922688018</v>
      </c>
      <c r="BB13">
        <f t="shared" si="19"/>
        <v>2.7710928603653149</v>
      </c>
      <c r="BC13">
        <f t="shared" si="19"/>
        <v>2.3696597742286962</v>
      </c>
      <c r="BD13">
        <f t="shared" si="19"/>
        <v>2.0063487873091694</v>
      </c>
      <c r="BF13">
        <f t="shared" si="25"/>
        <v>5.058419096035718E-9</v>
      </c>
      <c r="BG13">
        <f t="shared" si="26"/>
        <v>2.8081941435081257E-9</v>
      </c>
      <c r="BH13">
        <f t="shared" si="27"/>
        <v>2.4494924480779461E-9</v>
      </c>
      <c r="BI13">
        <f t="shared" si="28"/>
        <v>2.0754651393247525E-9</v>
      </c>
      <c r="BJ13">
        <f t="shared" si="29"/>
        <v>1.6997509017598416E-9</v>
      </c>
      <c r="BK13">
        <f t="shared" si="30"/>
        <v>1.3383056806087502E-9</v>
      </c>
      <c r="BL13">
        <f t="shared" si="31"/>
        <v>1.007329816655038E-9</v>
      </c>
      <c r="BM13">
        <f t="shared" si="32"/>
        <v>7.2062267106559489E-10</v>
      </c>
      <c r="BN13">
        <f t="shared" si="33"/>
        <v>4.870808225363266E-10</v>
      </c>
      <c r="BO13">
        <f t="shared" si="34"/>
        <v>3.0920070737590375E-10</v>
      </c>
      <c r="BP13">
        <f t="shared" si="35"/>
        <v>1.8317223818769456E-10</v>
      </c>
      <c r="BQ13">
        <f t="shared" si="36"/>
        <v>1.0051907395663237E-10</v>
      </c>
      <c r="BR13">
        <f t="shared" si="37"/>
        <v>5.0598519604273703E-11</v>
      </c>
      <c r="BS13">
        <f t="shared" si="38"/>
        <v>2.3010497434472797E-11</v>
      </c>
      <c r="BT13">
        <f t="shared" si="39"/>
        <v>9.2016955851086642E-12</v>
      </c>
      <c r="BU13">
        <f t="shared" si="40"/>
        <v>3.0607956385909987E-12</v>
      </c>
      <c r="BW13">
        <f t="shared" si="41"/>
        <v>8.2741317624226185E-6</v>
      </c>
      <c r="BX13">
        <f t="shared" si="42"/>
        <v>7.0554271987039149E-6</v>
      </c>
      <c r="BY13">
        <f t="shared" si="43"/>
        <v>6.7973482086711428E-6</v>
      </c>
      <c r="BZ13">
        <f t="shared" si="44"/>
        <v>6.4961340370106854E-6</v>
      </c>
      <c r="CA13">
        <f t="shared" si="45"/>
        <v>6.1494418104052178E-6</v>
      </c>
      <c r="CB13">
        <f t="shared" si="46"/>
        <v>5.7567498625743181E-6</v>
      </c>
      <c r="CC13">
        <f t="shared" si="47"/>
        <v>5.3199486563235056E-6</v>
      </c>
      <c r="CD13">
        <f t="shared" si="48"/>
        <v>4.8437767373521428E-6</v>
      </c>
      <c r="CE13">
        <f t="shared" si="49"/>
        <v>4.3359546297539111E-6</v>
      </c>
      <c r="CF13">
        <f t="shared" si="50"/>
        <v>3.8068993290970534E-6</v>
      </c>
      <c r="CG13">
        <f t="shared" si="51"/>
        <v>3.2689856735332038E-6</v>
      </c>
      <c r="CH13">
        <f t="shared" si="52"/>
        <v>2.7354405429746228E-6</v>
      </c>
      <c r="CI13">
        <f t="shared" si="53"/>
        <v>2.2190680405066131E-6</v>
      </c>
      <c r="CJ13">
        <f t="shared" si="54"/>
        <v>1.7310592150384701E-6</v>
      </c>
      <c r="CK13">
        <f t="shared" si="55"/>
        <v>1.2801118990419229E-6</v>
      </c>
      <c r="CL13">
        <f t="shared" si="56"/>
        <v>8.7198845130680868E-7</v>
      </c>
      <c r="CN13">
        <f t="shared" si="57"/>
        <v>8.2741317624226185E-6</v>
      </c>
      <c r="CO13">
        <f t="shared" si="58"/>
        <v>7.0554271987039149E-6</v>
      </c>
      <c r="CP13">
        <f t="shared" si="59"/>
        <v>6.7973482086711428E-6</v>
      </c>
      <c r="CQ13">
        <f t="shared" si="60"/>
        <v>6.4961340370106854E-6</v>
      </c>
      <c r="CR13">
        <f t="shared" si="61"/>
        <v>6.1494418104052178E-6</v>
      </c>
      <c r="CS13">
        <f t="shared" si="62"/>
        <v>5.7567498625743181E-6</v>
      </c>
      <c r="CT13">
        <f t="shared" si="63"/>
        <v>5.3199486563235056E-6</v>
      </c>
      <c r="CU13">
        <f t="shared" si="64"/>
        <v>4.8437767373521428E-6</v>
      </c>
      <c r="CV13">
        <f t="shared" si="65"/>
        <v>4.3359546297539111E-6</v>
      </c>
      <c r="CW13">
        <f t="shared" si="66"/>
        <v>3.8068993290970534E-6</v>
      </c>
      <c r="CX13">
        <f t="shared" si="67"/>
        <v>3.2689856735332038E-6</v>
      </c>
      <c r="CY13">
        <f t="shared" si="68"/>
        <v>2.7354405429746228E-6</v>
      </c>
      <c r="CZ13">
        <f t="shared" si="69"/>
        <v>2.2190680405066131E-6</v>
      </c>
      <c r="DA13">
        <f t="shared" si="70"/>
        <v>1.7310592150384701E-6</v>
      </c>
      <c r="DB13">
        <f t="shared" si="71"/>
        <v>1.2801118990419229E-6</v>
      </c>
      <c r="DC13">
        <f t="shared" si="72"/>
        <v>8.7198845130680868E-7</v>
      </c>
    </row>
    <row r="14" spans="1:107">
      <c r="A14" s="1" t="s">
        <v>26</v>
      </c>
      <c r="B14" s="1">
        <f>'Raw data and fitting summary'!B16</f>
        <v>0.10737418240000006</v>
      </c>
      <c r="C14">
        <f>'Raw data and fitting summary'!C16</f>
        <v>7.7666984258113709</v>
      </c>
      <c r="D14">
        <f>'Raw data and fitting summary'!D16</f>
        <v>6.6773519204436456</v>
      </c>
      <c r="E14">
        <f>'Raw data and fitting summary'!E16</f>
        <v>6.4511447347411348</v>
      </c>
      <c r="F14">
        <f>'Raw data and fitting summary'!F16</f>
        <v>6.1890628305458018</v>
      </c>
      <c r="G14">
        <f>'Raw data and fitting summary'!G16</f>
        <v>5.8899586332103793</v>
      </c>
      <c r="H14">
        <f>'Raw data and fitting summary'!H16</f>
        <v>5.5544172212633773</v>
      </c>
      <c r="I14">
        <f>'Raw data and fitting summary'!I16</f>
        <v>5.1851782068116563</v>
      </c>
      <c r="J14">
        <f>'Raw data and fitting summary'!J16</f>
        <v>4.7873680101125702</v>
      </c>
      <c r="K14">
        <f>'Raw data and fitting summary'!K16</f>
        <v>4.3684318905753869</v>
      </c>
      <c r="L14">
        <f>'Raw data and fitting summary'!L16</f>
        <v>3.9377030364118033</v>
      </c>
      <c r="M14">
        <f>'Raw data and fitting summary'!M16</f>
        <v>3.5056323722059806</v>
      </c>
      <c r="N14">
        <f>'Raw data and fitting summary'!N16</f>
        <v>3.0828008958460162</v>
      </c>
      <c r="O14">
        <f>'Raw data and fitting summary'!O16</f>
        <v>2.6789059499487342</v>
      </c>
      <c r="P14">
        <f>'Raw data and fitting summary'!P16</f>
        <v>2.3019214792049163</v>
      </c>
      <c r="Q14">
        <f>'Raw data and fitting summary'!Q16</f>
        <v>1.9575758294372341</v>
      </c>
      <c r="R14">
        <f>'Raw data and fitting summary'!R16</f>
        <v>1.6491957503497627</v>
      </c>
      <c r="X14">
        <f t="shared" si="23"/>
        <v>7.7667814252189959</v>
      </c>
      <c r="Y14">
        <f t="shared" si="4"/>
        <v>6.6774119756037154</v>
      </c>
      <c r="Z14">
        <f t="shared" si="5"/>
        <v>6.4512004878568376</v>
      </c>
      <c r="AA14">
        <f t="shared" si="6"/>
        <v>6.1891137982005686</v>
      </c>
      <c r="AB14">
        <f t="shared" si="7"/>
        <v>5.8900044002246705</v>
      </c>
      <c r="AC14">
        <f t="shared" si="8"/>
        <v>5.5544574849899915</v>
      </c>
      <c r="AD14">
        <f t="shared" si="9"/>
        <v>5.1852128189408937</v>
      </c>
      <c r="AE14">
        <f t="shared" si="10"/>
        <v>4.7873970074845023</v>
      </c>
      <c r="AF14">
        <f t="shared" si="11"/>
        <v>4.3684555066987469</v>
      </c>
      <c r="AG14">
        <f t="shared" si="12"/>
        <v>3.9377216884898409</v>
      </c>
      <c r="AH14">
        <f t="shared" si="13"/>
        <v>3.505646624044735</v>
      </c>
      <c r="AI14">
        <f t="shared" si="14"/>
        <v>3.0828114032313825</v>
      </c>
      <c r="AJ14">
        <f t="shared" si="15"/>
        <v>2.678913399429983</v>
      </c>
      <c r="AK14">
        <f t="shared" si="16"/>
        <v>2.3019265319487912</v>
      </c>
      <c r="AL14">
        <f t="shared" si="17"/>
        <v>1.9575790789096699</v>
      </c>
      <c r="AM14">
        <f t="shared" si="18"/>
        <v>1.6491976976686462</v>
      </c>
      <c r="AO14">
        <f t="shared" si="24"/>
        <v>7.7667814252189959</v>
      </c>
      <c r="AP14">
        <f t="shared" si="19"/>
        <v>6.6774119756037154</v>
      </c>
      <c r="AQ14">
        <f t="shared" si="19"/>
        <v>6.4512004878568376</v>
      </c>
      <c r="AR14">
        <f t="shared" si="19"/>
        <v>6.1891137982005686</v>
      </c>
      <c r="AS14">
        <f t="shared" si="19"/>
        <v>5.8900044002246705</v>
      </c>
      <c r="AT14">
        <f t="shared" si="19"/>
        <v>5.5544574849899915</v>
      </c>
      <c r="AU14">
        <f t="shared" si="19"/>
        <v>5.1852128189408937</v>
      </c>
      <c r="AV14">
        <f t="shared" si="19"/>
        <v>4.7873970074845023</v>
      </c>
      <c r="AW14">
        <f t="shared" si="19"/>
        <v>4.3684555066987469</v>
      </c>
      <c r="AX14">
        <f t="shared" si="19"/>
        <v>3.9377216884898409</v>
      </c>
      <c r="AY14">
        <f t="shared" si="19"/>
        <v>3.505646624044735</v>
      </c>
      <c r="AZ14">
        <f t="shared" si="19"/>
        <v>3.0828114032313825</v>
      </c>
      <c r="BA14">
        <f t="shared" si="19"/>
        <v>2.678913399429983</v>
      </c>
      <c r="BB14">
        <f t="shared" si="19"/>
        <v>2.3019265319487912</v>
      </c>
      <c r="BC14">
        <f t="shared" si="19"/>
        <v>1.9575790789096699</v>
      </c>
      <c r="BD14">
        <f t="shared" si="19"/>
        <v>1.6491976976686462</v>
      </c>
      <c r="BF14">
        <f t="shared" si="25"/>
        <v>6.8889016661037868E-9</v>
      </c>
      <c r="BG14">
        <f t="shared" si="26"/>
        <v>3.6066222510085863E-9</v>
      </c>
      <c r="BH14">
        <f t="shared" si="27"/>
        <v>3.1084099105729179E-9</v>
      </c>
      <c r="BI14">
        <f t="shared" si="28"/>
        <v>2.5977018324343073E-9</v>
      </c>
      <c r="BJ14">
        <f t="shared" si="29"/>
        <v>2.0946195971368299E-9</v>
      </c>
      <c r="BK14">
        <f t="shared" si="30"/>
        <v>1.6211676808584128E-9</v>
      </c>
      <c r="BL14">
        <f t="shared" si="31"/>
        <v>1.1979994903456486E-9</v>
      </c>
      <c r="BM14">
        <f t="shared" si="32"/>
        <v>8.4084757896687667E-10</v>
      </c>
      <c r="BN14">
        <f t="shared" si="33"/>
        <v>5.5772128255440562E-10</v>
      </c>
      <c r="BO14">
        <f t="shared" si="34"/>
        <v>3.4790001512220484E-10</v>
      </c>
      <c r="BP14">
        <f t="shared" si="35"/>
        <v>2.0311490788356815E-10</v>
      </c>
      <c r="BQ14">
        <f t="shared" si="36"/>
        <v>1.1040514723450341E-10</v>
      </c>
      <c r="BR14">
        <f t="shared" si="37"/>
        <v>5.5494770875563881E-11</v>
      </c>
      <c r="BS14">
        <f t="shared" si="38"/>
        <v>2.5530220664894742E-11</v>
      </c>
      <c r="BT14">
        <f t="shared" si="39"/>
        <v>1.0559071110995733E-11</v>
      </c>
      <c r="BU14">
        <f t="shared" si="40"/>
        <v>3.7920508339473658E-12</v>
      </c>
      <c r="BW14">
        <f t="shared" si="41"/>
        <v>1.0686461106722474E-5</v>
      </c>
      <c r="BX14">
        <f t="shared" si="42"/>
        <v>8.9937778722068992E-6</v>
      </c>
      <c r="BY14">
        <f t="shared" si="43"/>
        <v>8.6422853866923846E-6</v>
      </c>
      <c r="BZ14">
        <f t="shared" si="44"/>
        <v>8.2350488985487893E-6</v>
      </c>
      <c r="CA14">
        <f t="shared" si="45"/>
        <v>7.7702852462247695E-6</v>
      </c>
      <c r="CB14">
        <f t="shared" si="46"/>
        <v>7.2489035559185882E-6</v>
      </c>
      <c r="CC14">
        <f t="shared" si="47"/>
        <v>6.6751607785421035E-6</v>
      </c>
      <c r="CD14">
        <f t="shared" si="48"/>
        <v>6.0570226130687515E-6</v>
      </c>
      <c r="CE14">
        <f t="shared" si="49"/>
        <v>5.4060578902037929E-6</v>
      </c>
      <c r="CF14">
        <f t="shared" si="50"/>
        <v>4.736769003294662E-6</v>
      </c>
      <c r="CG14">
        <f t="shared" si="51"/>
        <v>4.0653951418617308E-6</v>
      </c>
      <c r="CH14">
        <f t="shared" si="52"/>
        <v>3.4083776111694952E-6</v>
      </c>
      <c r="CI14">
        <f t="shared" si="53"/>
        <v>2.7807846458720422E-6</v>
      </c>
      <c r="CJ14">
        <f t="shared" si="54"/>
        <v>2.1950065758955315E-6</v>
      </c>
      <c r="CK14">
        <f t="shared" si="55"/>
        <v>1.6599444031683974E-6</v>
      </c>
      <c r="CL14">
        <f t="shared" si="56"/>
        <v>1.1807674035866707E-6</v>
      </c>
      <c r="CN14">
        <f t="shared" si="57"/>
        <v>1.0686461106722474E-5</v>
      </c>
      <c r="CO14">
        <f t="shared" si="58"/>
        <v>8.9937778722068992E-6</v>
      </c>
      <c r="CP14">
        <f t="shared" si="59"/>
        <v>8.6422853866923846E-6</v>
      </c>
      <c r="CQ14">
        <f t="shared" si="60"/>
        <v>8.2350488985487893E-6</v>
      </c>
      <c r="CR14">
        <f t="shared" si="61"/>
        <v>7.7702852462247695E-6</v>
      </c>
      <c r="CS14">
        <f t="shared" si="62"/>
        <v>7.2489035559185882E-6</v>
      </c>
      <c r="CT14">
        <f t="shared" si="63"/>
        <v>6.6751607785421035E-6</v>
      </c>
      <c r="CU14">
        <f t="shared" si="64"/>
        <v>6.0570226130687515E-6</v>
      </c>
      <c r="CV14">
        <f t="shared" si="65"/>
        <v>5.4060578902037929E-6</v>
      </c>
      <c r="CW14">
        <f t="shared" si="66"/>
        <v>4.736769003294662E-6</v>
      </c>
      <c r="CX14">
        <f t="shared" si="67"/>
        <v>4.0653951418617308E-6</v>
      </c>
      <c r="CY14">
        <f t="shared" si="68"/>
        <v>3.4083776111694952E-6</v>
      </c>
      <c r="CZ14">
        <f t="shared" si="69"/>
        <v>2.7807846458720422E-6</v>
      </c>
      <c r="DA14">
        <f t="shared" si="70"/>
        <v>2.1950065758955315E-6</v>
      </c>
      <c r="DB14">
        <f t="shared" si="71"/>
        <v>1.6599444031683974E-6</v>
      </c>
      <c r="DC14">
        <f t="shared" si="72"/>
        <v>1.1807674035866707E-6</v>
      </c>
    </row>
    <row r="15" spans="1:107">
      <c r="A15" s="1" t="s">
        <v>27</v>
      </c>
      <c r="B15" s="1">
        <f>'Raw data and fitting summary'!B17</f>
        <v>8.589934592000005E-2</v>
      </c>
      <c r="C15">
        <f>'Raw data and fitting summary'!C17</f>
        <v>6.931117387333301</v>
      </c>
      <c r="D15">
        <f>'Raw data and fitting summary'!D17</f>
        <v>5.8639576551556321</v>
      </c>
      <c r="E15">
        <f>'Raw data and fitting summary'!E17</f>
        <v>5.6466104734594706</v>
      </c>
      <c r="F15">
        <f>'Raw data and fitting summary'!F17</f>
        <v>5.3965806179659337</v>
      </c>
      <c r="G15">
        <f>'Raw data and fitting summary'!G17</f>
        <v>5.113548060505801</v>
      </c>
      <c r="H15">
        <f>'Raw data and fitting summary'!H17</f>
        <v>4.7989378149166351</v>
      </c>
      <c r="I15">
        <f>'Raw data and fitting summary'!I17</f>
        <v>4.4562269789973694</v>
      </c>
      <c r="J15">
        <f>'Raw data and fitting summary'!J17</f>
        <v>4.0910313780592231</v>
      </c>
      <c r="K15">
        <f>'Raw data and fitting summary'!K17</f>
        <v>3.7108890606599685</v>
      </c>
      <c r="L15">
        <f>'Raw data and fitting summary'!L17</f>
        <v>3.3247191869658712</v>
      </c>
      <c r="M15">
        <f>'Raw data and fitting summary'!M17</f>
        <v>2.9420211593086147</v>
      </c>
      <c r="N15">
        <f>'Raw data and fitting summary'!N17</f>
        <v>2.5719585308499187</v>
      </c>
      <c r="O15">
        <f>'Raw data and fitting summary'!O17</f>
        <v>2.2225100312459962</v>
      </c>
      <c r="P15">
        <f>'Raw data and fitting summary'!P17</f>
        <v>1.8998478579153575</v>
      </c>
      <c r="Q15">
        <f>'Raw data and fitting summary'!Q17</f>
        <v>1.6080319225435848</v>
      </c>
      <c r="R15">
        <f>'Raw data and fitting summary'!R17</f>
        <v>1.3490205872072305</v>
      </c>
      <c r="X15">
        <f t="shared" si="23"/>
        <v>6.9312083104298505</v>
      </c>
      <c r="Y15">
        <f t="shared" si="4"/>
        <v>5.8640214876718497</v>
      </c>
      <c r="Z15">
        <f t="shared" si="5"/>
        <v>5.6466693725372084</v>
      </c>
      <c r="AA15">
        <f t="shared" si="6"/>
        <v>5.3966340862331661</v>
      </c>
      <c r="AB15">
        <f t="shared" si="7"/>
        <v>5.1135956967578595</v>
      </c>
      <c r="AC15">
        <f t="shared" si="8"/>
        <v>4.7989793618361629</v>
      </c>
      <c r="AD15">
        <f t="shared" si="9"/>
        <v>4.4562623639685501</v>
      </c>
      <c r="AE15">
        <f t="shared" si="10"/>
        <v>4.0910607376471084</v>
      </c>
      <c r="AF15">
        <f t="shared" si="11"/>
        <v>3.7109127410018026</v>
      </c>
      <c r="AG15">
        <f t="shared" si="12"/>
        <v>3.3247377170969954</v>
      </c>
      <c r="AH15">
        <f t="shared" si="13"/>
        <v>2.9420352010963575</v>
      </c>
      <c r="AI15">
        <f t="shared" si="14"/>
        <v>2.5719688152536713</v>
      </c>
      <c r="AJ15">
        <f t="shared" si="15"/>
        <v>2.2225172935669604</v>
      </c>
      <c r="AK15">
        <f t="shared" si="16"/>
        <v>1.8998527834876413</v>
      </c>
      <c r="AL15">
        <f t="shared" si="17"/>
        <v>1.6080351098844725</v>
      </c>
      <c r="AM15">
        <f t="shared" si="18"/>
        <v>1.3490225301868979</v>
      </c>
      <c r="AO15">
        <f t="shared" si="24"/>
        <v>6.9312083104298505</v>
      </c>
      <c r="AP15">
        <f t="shared" si="19"/>
        <v>5.8640214876718497</v>
      </c>
      <c r="AQ15">
        <f t="shared" si="19"/>
        <v>5.6466693725372084</v>
      </c>
      <c r="AR15">
        <f t="shared" si="19"/>
        <v>5.3966340862331661</v>
      </c>
      <c r="AS15">
        <f t="shared" si="19"/>
        <v>5.1135956967578595</v>
      </c>
      <c r="AT15">
        <f t="shared" si="19"/>
        <v>4.7989793618361629</v>
      </c>
      <c r="AU15">
        <f t="shared" si="19"/>
        <v>4.4562623639685501</v>
      </c>
      <c r="AV15">
        <f t="shared" si="19"/>
        <v>4.0910607376471084</v>
      </c>
      <c r="AW15">
        <f t="shared" si="19"/>
        <v>3.7109127410018026</v>
      </c>
      <c r="AX15">
        <f t="shared" si="19"/>
        <v>3.3247377170969954</v>
      </c>
      <c r="AY15">
        <f t="shared" si="19"/>
        <v>2.9420352010963575</v>
      </c>
      <c r="AZ15">
        <f t="shared" si="19"/>
        <v>2.5719688152536713</v>
      </c>
      <c r="BA15">
        <f t="shared" si="19"/>
        <v>2.2225172935669604</v>
      </c>
      <c r="BB15">
        <f t="shared" si="19"/>
        <v>1.8998527834876413</v>
      </c>
      <c r="BC15">
        <f t="shared" si="19"/>
        <v>1.6080351098844725</v>
      </c>
      <c r="BD15">
        <f t="shared" si="19"/>
        <v>1.3490225301868979</v>
      </c>
      <c r="BF15">
        <f t="shared" si="25"/>
        <v>8.2670094861618195E-9</v>
      </c>
      <c r="BG15">
        <f t="shared" si="26"/>
        <v>4.0745901266785436E-9</v>
      </c>
      <c r="BH15">
        <f t="shared" si="27"/>
        <v>3.4691013583523706E-9</v>
      </c>
      <c r="BI15">
        <f t="shared" si="28"/>
        <v>2.8588556008357494E-9</v>
      </c>
      <c r="BJ15">
        <f t="shared" si="29"/>
        <v>2.2692125101812072E-9</v>
      </c>
      <c r="BK15">
        <f t="shared" si="30"/>
        <v>1.7261465222533255E-9</v>
      </c>
      <c r="BL15">
        <f t="shared" si="31"/>
        <v>1.2520961854602854E-9</v>
      </c>
      <c r="BM15">
        <f t="shared" si="32"/>
        <v>8.6198540079480561E-10</v>
      </c>
      <c r="BN15">
        <f t="shared" si="33"/>
        <v>5.6075858937920897E-10</v>
      </c>
      <c r="BO15">
        <f t="shared" si="34"/>
        <v>3.4336575947944031E-10</v>
      </c>
      <c r="BP15">
        <f t="shared" si="35"/>
        <v>1.9717180301328911E-10</v>
      </c>
      <c r="BQ15">
        <f t="shared" si="36"/>
        <v>1.0576896054678029E-10</v>
      </c>
      <c r="BR15">
        <f t="shared" si="37"/>
        <v>5.2741305786361997E-11</v>
      </c>
      <c r="BS15">
        <f t="shared" si="38"/>
        <v>2.4261262323139719E-11</v>
      </c>
      <c r="BT15">
        <f t="shared" si="39"/>
        <v>1.0159141934194076E-11</v>
      </c>
      <c r="BU15">
        <f t="shared" si="40"/>
        <v>3.7751699878512169E-12</v>
      </c>
      <c r="BW15">
        <f t="shared" si="41"/>
        <v>1.3117928718539394E-5</v>
      </c>
      <c r="BX15">
        <f t="shared" si="42"/>
        <v>1.0885450599364802E-5</v>
      </c>
      <c r="BY15">
        <f t="shared" si="43"/>
        <v>1.0430764376636644E-5</v>
      </c>
      <c r="BZ15">
        <f t="shared" si="44"/>
        <v>9.9077066145361944E-6</v>
      </c>
      <c r="CA15">
        <f t="shared" si="45"/>
        <v>9.3156078195046308E-6</v>
      </c>
      <c r="CB15">
        <f t="shared" si="46"/>
        <v>8.6574490939151865E-6</v>
      </c>
      <c r="CC15">
        <f t="shared" si="47"/>
        <v>7.9405044610538387E-6</v>
      </c>
      <c r="CD15">
        <f t="shared" si="48"/>
        <v>7.176522121787943E-6</v>
      </c>
      <c r="CE15">
        <f t="shared" si="49"/>
        <v>6.3812715325917862E-6</v>
      </c>
      <c r="CF15">
        <f t="shared" si="50"/>
        <v>5.5734114089346295E-6</v>
      </c>
      <c r="CG15">
        <f t="shared" si="51"/>
        <v>4.7728143217142258E-6</v>
      </c>
      <c r="CH15">
        <f t="shared" si="52"/>
        <v>3.9986502525302298E-6</v>
      </c>
      <c r="CI15">
        <f t="shared" si="53"/>
        <v>3.2676105536603438E-6</v>
      </c>
      <c r="CJ15">
        <f t="shared" si="54"/>
        <v>2.5926073465430918E-6</v>
      </c>
      <c r="CK15">
        <f t="shared" si="55"/>
        <v>1.9821338900342946E-6</v>
      </c>
      <c r="CL15">
        <f t="shared" si="56"/>
        <v>1.4402870403584641E-6</v>
      </c>
      <c r="CN15">
        <f t="shared" si="57"/>
        <v>1.3117928718539394E-5</v>
      </c>
      <c r="CO15">
        <f t="shared" si="58"/>
        <v>1.0885450599364802E-5</v>
      </c>
      <c r="CP15">
        <f t="shared" si="59"/>
        <v>1.0430764376636644E-5</v>
      </c>
      <c r="CQ15">
        <f t="shared" si="60"/>
        <v>9.9077066145361944E-6</v>
      </c>
      <c r="CR15">
        <f t="shared" si="61"/>
        <v>9.3156078195046308E-6</v>
      </c>
      <c r="CS15">
        <f t="shared" si="62"/>
        <v>8.6574490939151865E-6</v>
      </c>
      <c r="CT15">
        <f t="shared" si="63"/>
        <v>7.9405044610538387E-6</v>
      </c>
      <c r="CU15">
        <f t="shared" si="64"/>
        <v>7.176522121787943E-6</v>
      </c>
      <c r="CV15">
        <f t="shared" si="65"/>
        <v>6.3812715325917862E-6</v>
      </c>
      <c r="CW15">
        <f t="shared" si="66"/>
        <v>5.5734114089346295E-6</v>
      </c>
      <c r="CX15">
        <f t="shared" si="67"/>
        <v>4.7728143217142258E-6</v>
      </c>
      <c r="CY15">
        <f t="shared" si="68"/>
        <v>3.9986502525302298E-6</v>
      </c>
      <c r="CZ15">
        <f t="shared" si="69"/>
        <v>3.2676105536603438E-6</v>
      </c>
      <c r="DA15">
        <f t="shared" si="70"/>
        <v>2.5926073465430918E-6</v>
      </c>
      <c r="DB15">
        <f t="shared" si="71"/>
        <v>1.9821338900342946E-6</v>
      </c>
      <c r="DC15">
        <f t="shared" si="72"/>
        <v>1.4402870403584641E-6</v>
      </c>
    </row>
    <row r="16" spans="1:107">
      <c r="A16" s="1" t="s">
        <v>28</v>
      </c>
      <c r="B16" s="1">
        <f>'Raw data and fitting summary'!B18</f>
        <v>6.871947673600004E-2</v>
      </c>
      <c r="C16">
        <f>'Raw data and fitting summary'!C18</f>
        <v>6.109503010449167</v>
      </c>
      <c r="D16">
        <f>'Raw data and fitting summary'!D18</f>
        <v>5.0890598792798167</v>
      </c>
      <c r="E16">
        <f>'Raw data and fitting summary'!E18</f>
        <v>4.8850767168043854</v>
      </c>
      <c r="F16">
        <f>'Raw data and fitting summary'!F18</f>
        <v>4.651996122499888</v>
      </c>
      <c r="G16">
        <f>'Raw data and fitting summary'!G18</f>
        <v>4.3901625438930338</v>
      </c>
      <c r="H16">
        <f>'Raw data and fitting summary'!H18</f>
        <v>4.1015941914933034</v>
      </c>
      <c r="I16">
        <f>'Raw data and fitting summary'!I18</f>
        <v>3.7901802992623943</v>
      </c>
      <c r="J16">
        <f>'Raw data and fitting summary'!J18</f>
        <v>3.4616479051086091</v>
      </c>
      <c r="K16">
        <f>'Raw data and fitting summary'!K18</f>
        <v>3.1232447803852406</v>
      </c>
      <c r="L16">
        <f>'Raw data and fitting summary'!L18</f>
        <v>2.7831513034222577</v>
      </c>
      <c r="M16">
        <f>'Raw data and fitting summary'!M18</f>
        <v>2.4497116405218229</v>
      </c>
      <c r="N16">
        <f>'Raw data and fitting summary'!N18</f>
        <v>2.1306321242543191</v>
      </c>
      <c r="O16">
        <f>'Raw data and fitting summary'!O18</f>
        <v>1.832305592457393</v>
      </c>
      <c r="P16">
        <f>'Raw data and fitting summary'!P18</f>
        <v>1.5593794011995707</v>
      </c>
      <c r="Q16">
        <f>'Raw data and fitting summary'!Q18</f>
        <v>1.3146113652489879</v>
      </c>
      <c r="R16">
        <f>'Raw data and fitting summary'!R18</f>
        <v>1.0989838272045407</v>
      </c>
      <c r="X16">
        <f t="shared" si="23"/>
        <v>6.1095977627013811</v>
      </c>
      <c r="Y16">
        <f t="shared" si="4"/>
        <v>5.0891244480238873</v>
      </c>
      <c r="Z16">
        <f t="shared" si="5"/>
        <v>4.8851359424987839</v>
      </c>
      <c r="AA16">
        <f t="shared" si="6"/>
        <v>4.6520495246264044</v>
      </c>
      <c r="AB16">
        <f t="shared" si="7"/>
        <v>4.3902097623217298</v>
      </c>
      <c r="AC16">
        <f t="shared" si="8"/>
        <v>4.101635033950684</v>
      </c>
      <c r="AD16">
        <f t="shared" si="9"/>
        <v>3.7902147775417396</v>
      </c>
      <c r="AE16">
        <f t="shared" si="10"/>
        <v>3.4616762506330736</v>
      </c>
      <c r="AF16">
        <f t="shared" si="11"/>
        <v>3.1232674328735426</v>
      </c>
      <c r="AG16">
        <f t="shared" si="12"/>
        <v>2.7831688723995476</v>
      </c>
      <c r="AH16">
        <f t="shared" si="13"/>
        <v>2.449724846348738</v>
      </c>
      <c r="AI16">
        <f t="shared" si="14"/>
        <v>2.1306417304613241</v>
      </c>
      <c r="AJ16">
        <f t="shared" si="15"/>
        <v>1.8323123423876755</v>
      </c>
      <c r="AK16">
        <f t="shared" si="16"/>
        <v>1.55938396908475</v>
      </c>
      <c r="AL16">
        <f t="shared" si="17"/>
        <v>1.3146143265388324</v>
      </c>
      <c r="AM16">
        <f t="shared" si="18"/>
        <v>1.0989856476291926</v>
      </c>
      <c r="AO16">
        <f t="shared" si="24"/>
        <v>6.1095977627013811</v>
      </c>
      <c r="AP16">
        <f t="shared" si="19"/>
        <v>5.0891244480238873</v>
      </c>
      <c r="AQ16">
        <f t="shared" si="19"/>
        <v>4.8851359424987839</v>
      </c>
      <c r="AR16">
        <f t="shared" si="19"/>
        <v>4.6520495246264044</v>
      </c>
      <c r="AS16">
        <f t="shared" si="19"/>
        <v>4.3902097623217298</v>
      </c>
      <c r="AT16">
        <f t="shared" si="19"/>
        <v>4.101635033950684</v>
      </c>
      <c r="AU16">
        <f t="shared" si="19"/>
        <v>3.7902147775417396</v>
      </c>
      <c r="AV16">
        <f t="shared" si="19"/>
        <v>3.4616762506330736</v>
      </c>
      <c r="AW16">
        <f t="shared" si="19"/>
        <v>3.1232674328735426</v>
      </c>
      <c r="AX16">
        <f t="shared" si="19"/>
        <v>2.7831688723995476</v>
      </c>
      <c r="AY16">
        <f t="shared" si="19"/>
        <v>2.449724846348738</v>
      </c>
      <c r="AZ16">
        <f t="shared" si="19"/>
        <v>2.1306417304613241</v>
      </c>
      <c r="BA16">
        <f t="shared" si="19"/>
        <v>1.8323123423876755</v>
      </c>
      <c r="BB16">
        <f t="shared" si="19"/>
        <v>1.55938396908475</v>
      </c>
      <c r="BC16">
        <f t="shared" si="19"/>
        <v>1.3146143265388324</v>
      </c>
      <c r="BD16">
        <f t="shared" si="19"/>
        <v>1.0989856476291926</v>
      </c>
      <c r="BF16">
        <f t="shared" si="25"/>
        <v>8.9779892996471108E-9</v>
      </c>
      <c r="BG16">
        <f t="shared" si="26"/>
        <v>4.1691227108507694E-9</v>
      </c>
      <c r="BH16">
        <f t="shared" si="27"/>
        <v>3.5076828769886312E-9</v>
      </c>
      <c r="BI16">
        <f t="shared" si="28"/>
        <v>2.8517871164723796E-9</v>
      </c>
      <c r="BJ16">
        <f t="shared" si="29"/>
        <v>2.2295800085124016E-9</v>
      </c>
      <c r="BK16">
        <f t="shared" si="30"/>
        <v>1.6681063248831252E-9</v>
      </c>
      <c r="BL16">
        <f t="shared" si="31"/>
        <v>1.1887517466145472E-9</v>
      </c>
      <c r="BM16">
        <f t="shared" si="32"/>
        <v>8.034687571682795E-10</v>
      </c>
      <c r="BN16">
        <f t="shared" si="33"/>
        <v>5.1313522627323556E-10</v>
      </c>
      <c r="BO16">
        <f t="shared" si="34"/>
        <v>3.0866896301244186E-10</v>
      </c>
      <c r="BP16">
        <f t="shared" si="35"/>
        <v>1.7439386451179289E-10</v>
      </c>
      <c r="BQ16">
        <f t="shared" si="36"/>
        <v>9.2279213022220625E-11</v>
      </c>
      <c r="BR16">
        <f t="shared" si="37"/>
        <v>4.5561558818479154E-11</v>
      </c>
      <c r="BS16">
        <f t="shared" si="38"/>
        <v>2.0865575010524742E-11</v>
      </c>
      <c r="BT16">
        <f t="shared" si="39"/>
        <v>8.769237542841319E-12</v>
      </c>
      <c r="BU16">
        <f t="shared" si="40"/>
        <v>3.3139459132833094E-12</v>
      </c>
      <c r="BW16">
        <f t="shared" si="41"/>
        <v>1.5508754568519933E-5</v>
      </c>
      <c r="BX16">
        <f t="shared" si="42"/>
        <v>1.2687593854310661E-5</v>
      </c>
      <c r="BY16">
        <f t="shared" si="43"/>
        <v>1.2123653281230975E-5</v>
      </c>
      <c r="BZ16">
        <f t="shared" si="44"/>
        <v>1.1479268703760683E-5</v>
      </c>
      <c r="CA16">
        <f t="shared" si="45"/>
        <v>1.0755392396320606E-5</v>
      </c>
      <c r="CB16">
        <f t="shared" si="46"/>
        <v>9.9576039902370104E-6</v>
      </c>
      <c r="CC16">
        <f t="shared" si="47"/>
        <v>9.0966558279557569E-6</v>
      </c>
      <c r="CD16">
        <f t="shared" si="48"/>
        <v>8.1883811229685917E-6</v>
      </c>
      <c r="CE16">
        <f t="shared" si="49"/>
        <v>7.2528173743932469E-6</v>
      </c>
      <c r="CF16">
        <f t="shared" si="50"/>
        <v>6.3125804057790267E-6</v>
      </c>
      <c r="CG16">
        <f t="shared" si="51"/>
        <v>5.3907388557498926E-6</v>
      </c>
      <c r="CH16">
        <f t="shared" si="52"/>
        <v>4.5085979813622342E-6</v>
      </c>
      <c r="CI16">
        <f t="shared" si="53"/>
        <v>3.6838316952526086E-6</v>
      </c>
      <c r="CJ16">
        <f t="shared" si="54"/>
        <v>2.9292882765106333E-6</v>
      </c>
      <c r="CK16">
        <f t="shared" si="55"/>
        <v>2.252592098434196E-6</v>
      </c>
      <c r="CL16">
        <f t="shared" si="56"/>
        <v>1.6564589863731183E-6</v>
      </c>
      <c r="CN16">
        <f t="shared" si="57"/>
        <v>1.5508754568519933E-5</v>
      </c>
      <c r="CO16">
        <f t="shared" si="58"/>
        <v>1.2687593854310661E-5</v>
      </c>
      <c r="CP16">
        <f t="shared" si="59"/>
        <v>1.2123653281230975E-5</v>
      </c>
      <c r="CQ16">
        <f t="shared" si="60"/>
        <v>1.1479268703760683E-5</v>
      </c>
      <c r="CR16">
        <f t="shared" si="61"/>
        <v>1.0755392396320606E-5</v>
      </c>
      <c r="CS16">
        <f t="shared" si="62"/>
        <v>9.9576039902370104E-6</v>
      </c>
      <c r="CT16">
        <f t="shared" si="63"/>
        <v>9.0966558279557569E-6</v>
      </c>
      <c r="CU16">
        <f t="shared" si="64"/>
        <v>8.1883811229685917E-6</v>
      </c>
      <c r="CV16">
        <f t="shared" si="65"/>
        <v>7.2528173743932469E-6</v>
      </c>
      <c r="CW16">
        <f t="shared" si="66"/>
        <v>6.3125804057790267E-6</v>
      </c>
      <c r="CX16">
        <f t="shared" si="67"/>
        <v>5.3907388557498926E-6</v>
      </c>
      <c r="CY16">
        <f t="shared" si="68"/>
        <v>4.5085979813622342E-6</v>
      </c>
      <c r="CZ16">
        <f t="shared" si="69"/>
        <v>3.6838316952526086E-6</v>
      </c>
      <c r="DA16">
        <f t="shared" si="70"/>
        <v>2.9292882765106333E-6</v>
      </c>
      <c r="DB16">
        <f t="shared" si="71"/>
        <v>2.252592098434196E-6</v>
      </c>
      <c r="DC16">
        <f t="shared" si="72"/>
        <v>1.6564589863731183E-6</v>
      </c>
    </row>
    <row r="17" spans="1:107">
      <c r="A17" s="1" t="s">
        <v>29</v>
      </c>
      <c r="B17" s="1">
        <f>'Raw data and fitting summary'!B19</f>
        <v>5.4975581388800036E-2</v>
      </c>
      <c r="C17">
        <f>'Raw data and fitting summary'!C19</f>
        <v>5.3210558298418222</v>
      </c>
      <c r="D17">
        <f>'Raw data and fitting summary'!D19</f>
        <v>4.3676081630361505</v>
      </c>
      <c r="E17">
        <f>'Raw data and fitting summary'!E19</f>
        <v>4.1803454854312205</v>
      </c>
      <c r="F17">
        <f>'Raw data and fitting summary'!F19</f>
        <v>3.9676998914714923</v>
      </c>
      <c r="G17">
        <f>'Raw data and fitting summary'!G19</f>
        <v>3.7304965161168209</v>
      </c>
      <c r="H17">
        <f>'Raw data and fitting summary'!H19</f>
        <v>3.4711027516513022</v>
      </c>
      <c r="I17">
        <f>'Raw data and fitting summary'!I19</f>
        <v>3.1935317195219377</v>
      </c>
      <c r="J17">
        <f>'Raw data and fitting summary'!J19</f>
        <v>2.9033220394987054</v>
      </c>
      <c r="K17">
        <f>'Raw data and fitting summary'!K19</f>
        <v>2.6071667571879411</v>
      </c>
      <c r="L17">
        <f>'Raw data and fitting summary'!L19</f>
        <v>2.3123285108568972</v>
      </c>
      <c r="M17">
        <f>'Raw data and fitting summary'!M19</f>
        <v>2.025942305053666</v>
      </c>
      <c r="N17">
        <f>'Raw data and fitting summary'!N19</f>
        <v>1.7543438509476841</v>
      </c>
      <c r="O17">
        <f>'Raw data and fitting summary'!O19</f>
        <v>1.5025529564330569</v>
      </c>
      <c r="P17">
        <f>'Raw data and fitting summary'!P19</f>
        <v>1.2739920129910025</v>
      </c>
      <c r="Q17">
        <f>'Raw data and fitting summary'!Q19</f>
        <v>1.0704521395133142</v>
      </c>
      <c r="R17">
        <f>'Raw data and fitting summary'!R19</f>
        <v>0.89226147416016199</v>
      </c>
      <c r="X17">
        <f t="shared" si="23"/>
        <v>5.3211505626406543</v>
      </c>
      <c r="Y17">
        <f t="shared" si="4"/>
        <v>4.3676709065510488</v>
      </c>
      <c r="Z17">
        <f t="shared" si="5"/>
        <v>4.1804027162740311</v>
      </c>
      <c r="AA17">
        <f t="shared" si="6"/>
        <v>3.9677511690329572</v>
      </c>
      <c r="AB17">
        <f t="shared" si="7"/>
        <v>3.7305415376104638</v>
      </c>
      <c r="AC17">
        <f t="shared" si="8"/>
        <v>3.4711413962747448</v>
      </c>
      <c r="AD17">
        <f t="shared" si="9"/>
        <v>3.1935640778088956</v>
      </c>
      <c r="AE17">
        <f t="shared" si="10"/>
        <v>2.9033484193250563</v>
      </c>
      <c r="AF17">
        <f t="shared" si="11"/>
        <v>2.607187662197433</v>
      </c>
      <c r="AG17">
        <f t="shared" si="12"/>
        <v>2.3123445936567055</v>
      </c>
      <c r="AH17">
        <f t="shared" si="13"/>
        <v>2.0259543040412651</v>
      </c>
      <c r="AI17">
        <f t="shared" si="14"/>
        <v>1.7543525234049562</v>
      </c>
      <c r="AJ17">
        <f t="shared" si="15"/>
        <v>1.5025590201158192</v>
      </c>
      <c r="AK17">
        <f t="shared" si="16"/>
        <v>1.2739961044306196</v>
      </c>
      <c r="AL17">
        <f t="shared" si="17"/>
        <v>1.0704547917192513</v>
      </c>
      <c r="AM17">
        <f t="shared" si="18"/>
        <v>0.89226311162625616</v>
      </c>
      <c r="AO17">
        <f t="shared" si="24"/>
        <v>5.3211505626406543</v>
      </c>
      <c r="AP17">
        <f t="shared" si="19"/>
        <v>4.3676709065510488</v>
      </c>
      <c r="AQ17">
        <f t="shared" si="19"/>
        <v>4.1804027162740311</v>
      </c>
      <c r="AR17">
        <f t="shared" si="19"/>
        <v>3.9677511690329572</v>
      </c>
      <c r="AS17">
        <f t="shared" si="19"/>
        <v>3.7305415376104638</v>
      </c>
      <c r="AT17">
        <f t="shared" si="19"/>
        <v>3.4711413962747448</v>
      </c>
      <c r="AU17">
        <f t="shared" si="19"/>
        <v>3.1935640778088956</v>
      </c>
      <c r="AV17">
        <f t="shared" si="19"/>
        <v>2.9033484193250563</v>
      </c>
      <c r="AW17">
        <f t="shared" si="19"/>
        <v>2.607187662197433</v>
      </c>
      <c r="AX17">
        <f t="shared" si="19"/>
        <v>2.3123445936567055</v>
      </c>
      <c r="AY17">
        <f t="shared" si="19"/>
        <v>2.0259543040412651</v>
      </c>
      <c r="AZ17">
        <f t="shared" si="19"/>
        <v>1.7543525234049562</v>
      </c>
      <c r="BA17">
        <f t="shared" si="19"/>
        <v>1.5025590201158192</v>
      </c>
      <c r="BB17">
        <f t="shared" si="19"/>
        <v>1.2739961044306196</v>
      </c>
      <c r="BC17">
        <f t="shared" si="19"/>
        <v>1.0704547917192513</v>
      </c>
      <c r="BD17">
        <f t="shared" si="19"/>
        <v>0.89226311162625616</v>
      </c>
      <c r="BF17">
        <f t="shared" si="25"/>
        <v>8.9743031745627177E-9</v>
      </c>
      <c r="BG17">
        <f t="shared" si="26"/>
        <v>3.9367486617960067E-9</v>
      </c>
      <c r="BH17">
        <f t="shared" si="27"/>
        <v>3.2753693688137001E-9</v>
      </c>
      <c r="BI17">
        <f t="shared" si="28"/>
        <v>2.6293883097913489E-9</v>
      </c>
      <c r="BJ17">
        <f t="shared" si="29"/>
        <v>2.0269348898411319E-9</v>
      </c>
      <c r="BK17">
        <f t="shared" si="30"/>
        <v>1.4934069210209246E-9</v>
      </c>
      <c r="BL17">
        <f t="shared" si="31"/>
        <v>1.047058734850577E-9</v>
      </c>
      <c r="BM17">
        <f t="shared" si="32"/>
        <v>6.9589523830350172E-10</v>
      </c>
      <c r="BN17">
        <f t="shared" si="33"/>
        <v>4.3701942185738046E-10</v>
      </c>
      <c r="BO17">
        <f t="shared" si="34"/>
        <v>2.5865644967575318E-10</v>
      </c>
      <c r="BP17">
        <f t="shared" si="35"/>
        <v>1.4397570340266305E-10</v>
      </c>
      <c r="BQ17">
        <f t="shared" si="36"/>
        <v>7.5211515136338138E-11</v>
      </c>
      <c r="BR17">
        <f t="shared" si="37"/>
        <v>3.6768248642387245E-11</v>
      </c>
      <c r="BS17">
        <f t="shared" si="38"/>
        <v>1.6739878140410926E-11</v>
      </c>
      <c r="BT17">
        <f t="shared" si="39"/>
        <v>7.034196332749177E-12</v>
      </c>
      <c r="BU17">
        <f t="shared" si="40"/>
        <v>2.681295209530298E-12</v>
      </c>
      <c r="BW17">
        <f t="shared" si="41"/>
        <v>1.7803066783565337E-5</v>
      </c>
      <c r="BX17">
        <f t="shared" si="42"/>
        <v>1.4365440126043772E-5</v>
      </c>
      <c r="BY17">
        <f t="shared" si="43"/>
        <v>1.3690270219139991E-5</v>
      </c>
      <c r="BZ17">
        <f t="shared" si="44"/>
        <v>1.2923582976964754E-5</v>
      </c>
      <c r="CA17">
        <f t="shared" si="45"/>
        <v>1.2068353398304754E-5</v>
      </c>
      <c r="CB17">
        <f t="shared" si="46"/>
        <v>1.1133117044462994E-5</v>
      </c>
      <c r="CC17">
        <f t="shared" si="47"/>
        <v>1.0132343103042733E-5</v>
      </c>
      <c r="CD17">
        <f t="shared" si="48"/>
        <v>9.0860008999643096E-6</v>
      </c>
      <c r="CE17">
        <f t="shared" si="49"/>
        <v>8.0182220079636504E-6</v>
      </c>
      <c r="CF17">
        <f t="shared" si="50"/>
        <v>6.9551916494098051E-6</v>
      </c>
      <c r="CG17">
        <f t="shared" si="51"/>
        <v>5.9226348665101704E-6</v>
      </c>
      <c r="CH17">
        <f t="shared" si="52"/>
        <v>4.9433948744032247E-6</v>
      </c>
      <c r="CI17">
        <f t="shared" si="53"/>
        <v>4.0355704376123999E-6</v>
      </c>
      <c r="CJ17">
        <f t="shared" si="54"/>
        <v>3.2115008851874846E-6</v>
      </c>
      <c r="CK17">
        <f t="shared" si="55"/>
        <v>2.4776440421485676E-6</v>
      </c>
      <c r="CL17">
        <f t="shared" si="56"/>
        <v>1.8351830001999811E-6</v>
      </c>
      <c r="CN17">
        <f t="shared" si="57"/>
        <v>1.7803066783565337E-5</v>
      </c>
      <c r="CO17">
        <f t="shared" si="58"/>
        <v>1.4365440126043772E-5</v>
      </c>
      <c r="CP17">
        <f t="shared" si="59"/>
        <v>1.3690270219139991E-5</v>
      </c>
      <c r="CQ17">
        <f t="shared" si="60"/>
        <v>1.2923582976964754E-5</v>
      </c>
      <c r="CR17">
        <f t="shared" si="61"/>
        <v>1.2068353398304754E-5</v>
      </c>
      <c r="CS17">
        <f t="shared" si="62"/>
        <v>1.1133117044462994E-5</v>
      </c>
      <c r="CT17">
        <f t="shared" si="63"/>
        <v>1.0132343103042733E-5</v>
      </c>
      <c r="CU17">
        <f t="shared" si="64"/>
        <v>9.0860008999643096E-6</v>
      </c>
      <c r="CV17">
        <f t="shared" si="65"/>
        <v>8.0182220079636504E-6</v>
      </c>
      <c r="CW17">
        <f t="shared" si="66"/>
        <v>6.9551916494098051E-6</v>
      </c>
      <c r="CX17">
        <f t="shared" si="67"/>
        <v>5.9226348665101704E-6</v>
      </c>
      <c r="CY17">
        <f t="shared" si="68"/>
        <v>4.9433948744032247E-6</v>
      </c>
      <c r="CZ17">
        <f t="shared" si="69"/>
        <v>4.0355704376123999E-6</v>
      </c>
      <c r="DA17">
        <f t="shared" si="70"/>
        <v>3.2115008851874846E-6</v>
      </c>
      <c r="DB17">
        <f t="shared" si="71"/>
        <v>2.4776440421485676E-6</v>
      </c>
      <c r="DC17">
        <f t="shared" si="72"/>
        <v>1.8351830001999811E-6</v>
      </c>
    </row>
    <row r="18" spans="1:107">
      <c r="A18" s="1" t="s">
        <v>30</v>
      </c>
      <c r="B18" s="1">
        <f>'Raw data and fitting summary'!B20</f>
        <v>4.3980465111040035E-2</v>
      </c>
      <c r="C18">
        <f>'Raw data and fitting summary'!C20</f>
        <v>4.5819200275316785</v>
      </c>
      <c r="D18">
        <f>'Raw data and fitting summary'!D20</f>
        <v>3.7101460529194172</v>
      </c>
      <c r="E18">
        <f>'Raw data and fitting summary'!E20</f>
        <v>3.5416824728264564</v>
      </c>
      <c r="F18">
        <f>'Raw data and fitting summary'!F20</f>
        <v>3.3514611398555374</v>
      </c>
      <c r="G18">
        <f>'Raw data and fitting summary'!G20</f>
        <v>3.1406110611900919</v>
      </c>
      <c r="H18">
        <f>'Raw data and fitting summary'!H20</f>
        <v>2.9116367385893978</v>
      </c>
      <c r="I18">
        <f>'Raw data and fitting summary'!I20</f>
        <v>2.6684490653805009</v>
      </c>
      <c r="J18">
        <f>'Raw data and fitting summary'!J20</f>
        <v>2.4161906941864748</v>
      </c>
      <c r="K18">
        <f>'Raw data and fitting summary'!K20</f>
        <v>2.1608493330630703</v>
      </c>
      <c r="L18">
        <f>'Raw data and fitting summary'!L20</f>
        <v>1.9087103467351616</v>
      </c>
      <c r="M18">
        <f>'Raw data and fitting summary'!M20</f>
        <v>1.6657500232666673</v>
      </c>
      <c r="N18">
        <f>'Raw data and fitting summary'!N20</f>
        <v>1.437090424074561</v>
      </c>
      <c r="O18">
        <f>'Raw data and fitting summary'!O20</f>
        <v>1.2266164474059011</v>
      </c>
      <c r="P18">
        <f>'Raw data and fitting summary'!P20</f>
        <v>1.0368053671498028</v>
      </c>
      <c r="Q18">
        <f>'Raw data and fitting summary'!Q20</f>
        <v>0.86876127650614909</v>
      </c>
      <c r="R18">
        <f>'Raw data and fitting summary'!R20</f>
        <v>0.72240348328728088</v>
      </c>
      <c r="X18">
        <f t="shared" si="23"/>
        <v>4.5820114564714656</v>
      </c>
      <c r="Y18">
        <f t="shared" si="4"/>
        <v>3.7102050246573683</v>
      </c>
      <c r="Z18">
        <f t="shared" si="5"/>
        <v>3.5417359885194433</v>
      </c>
      <c r="AA18">
        <f t="shared" si="6"/>
        <v>3.3515088125590893</v>
      </c>
      <c r="AB18">
        <f t="shared" si="7"/>
        <v>3.1406526510541686</v>
      </c>
      <c r="AC18">
        <f t="shared" si="8"/>
        <v>2.9116721917141697</v>
      </c>
      <c r="AD18">
        <f t="shared" si="9"/>
        <v>2.6684785355325191</v>
      </c>
      <c r="AE18">
        <f t="shared" si="10"/>
        <v>2.4162145401975996</v>
      </c>
      <c r="AF18">
        <f t="shared" si="11"/>
        <v>2.1608680897512564</v>
      </c>
      <c r="AG18">
        <f t="shared" si="12"/>
        <v>1.9087246737703103</v>
      </c>
      <c r="AH18">
        <f t="shared" si="13"/>
        <v>1.6657606420440849</v>
      </c>
      <c r="AI18">
        <f t="shared" si="14"/>
        <v>1.4370980550331316</v>
      </c>
      <c r="AJ18">
        <f t="shared" si="15"/>
        <v>1.2266217585614483</v>
      </c>
      <c r="AK18">
        <f t="shared" si="16"/>
        <v>1.0368089400441707</v>
      </c>
      <c r="AL18">
        <f t="shared" si="17"/>
        <v>0.86876359050235719</v>
      </c>
      <c r="AM18">
        <f t="shared" si="18"/>
        <v>0.72240491511949456</v>
      </c>
      <c r="AO18">
        <f t="shared" si="24"/>
        <v>4.5820114564714656</v>
      </c>
      <c r="AP18">
        <f t="shared" si="19"/>
        <v>3.7102050246573683</v>
      </c>
      <c r="AQ18">
        <f t="shared" si="19"/>
        <v>3.5417359885194433</v>
      </c>
      <c r="AR18">
        <f t="shared" si="19"/>
        <v>3.3515088125590893</v>
      </c>
      <c r="AS18">
        <f t="shared" si="19"/>
        <v>3.1406526510541686</v>
      </c>
      <c r="AT18">
        <f t="shared" si="19"/>
        <v>2.9116721917141697</v>
      </c>
      <c r="AU18">
        <f t="shared" si="19"/>
        <v>2.6684785355325191</v>
      </c>
      <c r="AV18">
        <f t="shared" si="19"/>
        <v>2.4162145401975996</v>
      </c>
      <c r="AW18">
        <f t="shared" si="19"/>
        <v>2.1608680897512564</v>
      </c>
      <c r="AX18">
        <f t="shared" si="19"/>
        <v>1.9087246737703103</v>
      </c>
      <c r="AY18">
        <f t="shared" si="19"/>
        <v>1.6657606420440849</v>
      </c>
      <c r="AZ18">
        <f t="shared" si="19"/>
        <v>1.4370980550331316</v>
      </c>
      <c r="BA18">
        <f t="shared" si="19"/>
        <v>1.2266217585614483</v>
      </c>
      <c r="BB18">
        <f t="shared" si="19"/>
        <v>1.0368089400441707</v>
      </c>
      <c r="BC18">
        <f t="shared" si="19"/>
        <v>0.86876359050235719</v>
      </c>
      <c r="BD18">
        <f t="shared" si="19"/>
        <v>0.72240491511949456</v>
      </c>
      <c r="BF18">
        <f t="shared" si="25"/>
        <v>8.3592510305905961E-9</v>
      </c>
      <c r="BG18">
        <f t="shared" si="26"/>
        <v>3.4776658769741376E-9</v>
      </c>
      <c r="BH18">
        <f t="shared" si="27"/>
        <v>2.8639293958615619E-9</v>
      </c>
      <c r="BI18">
        <f t="shared" si="28"/>
        <v>2.272686663945625E-9</v>
      </c>
      <c r="BJ18">
        <f t="shared" si="29"/>
        <v>1.7297167939143972E-9</v>
      </c>
      <c r="BK18">
        <f t="shared" si="30"/>
        <v>1.256924056094294E-9</v>
      </c>
      <c r="BL18">
        <f t="shared" si="31"/>
        <v>8.6848985997951618E-10</v>
      </c>
      <c r="BM18">
        <f t="shared" si="32"/>
        <v>5.6863224656491157E-10</v>
      </c>
      <c r="BN18">
        <f t="shared" si="33"/>
        <v>3.5181335171371074E-10</v>
      </c>
      <c r="BO18">
        <f t="shared" si="34"/>
        <v>2.0526393615202594E-10</v>
      </c>
      <c r="BP18">
        <f t="shared" si="35"/>
        <v>1.1275843384437329E-10</v>
      </c>
      <c r="BQ18">
        <f t="shared" si="36"/>
        <v>5.8231528706098876E-11</v>
      </c>
      <c r="BR18">
        <f t="shared" si="37"/>
        <v>2.8208373245900788E-11</v>
      </c>
      <c r="BS18">
        <f t="shared" si="38"/>
        <v>1.2765574164316589E-11</v>
      </c>
      <c r="BT18">
        <f t="shared" si="39"/>
        <v>5.3545784510642861E-12</v>
      </c>
      <c r="BU18">
        <f t="shared" si="40"/>
        <v>2.0501434881404676E-12</v>
      </c>
      <c r="BW18">
        <f t="shared" si="41"/>
        <v>1.9953887207757873E-5</v>
      </c>
      <c r="BX18">
        <f t="shared" si="42"/>
        <v>1.589446878519977E-5</v>
      </c>
      <c r="BY18">
        <f t="shared" si="43"/>
        <v>1.5110017562096658E-5</v>
      </c>
      <c r="BZ18">
        <f t="shared" si="44"/>
        <v>1.4224251290415344E-5</v>
      </c>
      <c r="CA18">
        <f t="shared" si="45"/>
        <v>1.3242427195090279E-5</v>
      </c>
      <c r="CB18">
        <f t="shared" si="46"/>
        <v>1.2176207497816416E-5</v>
      </c>
      <c r="CC18">
        <f t="shared" si="47"/>
        <v>1.1043803285598367E-5</v>
      </c>
      <c r="CD18">
        <f t="shared" si="48"/>
        <v>9.8691613381596408E-6</v>
      </c>
      <c r="CE18">
        <f t="shared" si="49"/>
        <v>8.6801634376221937E-6</v>
      </c>
      <c r="CF18">
        <f t="shared" si="50"/>
        <v>7.5060774063331461E-6</v>
      </c>
      <c r="CG18">
        <f t="shared" si="51"/>
        <v>6.3747318489660356E-6</v>
      </c>
      <c r="CH18">
        <f t="shared" si="52"/>
        <v>5.3099776621829435E-6</v>
      </c>
      <c r="CI18">
        <f t="shared" si="53"/>
        <v>4.3299048871979578E-6</v>
      </c>
      <c r="CJ18">
        <f t="shared" si="54"/>
        <v>3.4460489584205206E-6</v>
      </c>
      <c r="CK18">
        <f t="shared" si="55"/>
        <v>2.6635510896053716E-6</v>
      </c>
      <c r="CL18">
        <f t="shared" si="56"/>
        <v>1.9820355367407697E-6</v>
      </c>
      <c r="CN18">
        <f t="shared" si="57"/>
        <v>1.9953887207757873E-5</v>
      </c>
      <c r="CO18">
        <f t="shared" si="58"/>
        <v>1.589446878519977E-5</v>
      </c>
      <c r="CP18">
        <f t="shared" si="59"/>
        <v>1.5110017562096658E-5</v>
      </c>
      <c r="CQ18">
        <f t="shared" si="60"/>
        <v>1.4224251290415344E-5</v>
      </c>
      <c r="CR18">
        <f t="shared" si="61"/>
        <v>1.3242427195090279E-5</v>
      </c>
      <c r="CS18">
        <f t="shared" si="62"/>
        <v>1.2176207497816416E-5</v>
      </c>
      <c r="CT18">
        <f t="shared" si="63"/>
        <v>1.1043803285598367E-5</v>
      </c>
      <c r="CU18">
        <f t="shared" si="64"/>
        <v>9.8691613381596408E-6</v>
      </c>
      <c r="CV18">
        <f t="shared" si="65"/>
        <v>8.6801634376221937E-6</v>
      </c>
      <c r="CW18">
        <f t="shared" si="66"/>
        <v>7.5060774063331461E-6</v>
      </c>
      <c r="CX18">
        <f t="shared" si="67"/>
        <v>6.3747318489660356E-6</v>
      </c>
      <c r="CY18">
        <f t="shared" si="68"/>
        <v>5.3099776621829435E-6</v>
      </c>
      <c r="CZ18">
        <f t="shared" si="69"/>
        <v>4.3299048871979578E-6</v>
      </c>
      <c r="DA18">
        <f t="shared" si="70"/>
        <v>3.4460489584205206E-6</v>
      </c>
      <c r="DB18">
        <f t="shared" si="71"/>
        <v>2.6635510896053716E-6</v>
      </c>
      <c r="DC18">
        <f t="shared" si="72"/>
        <v>1.9820355367407697E-6</v>
      </c>
    </row>
    <row r="19" spans="1:107">
      <c r="A19" s="3"/>
      <c r="B19" s="3"/>
    </row>
    <row r="20" spans="1:107">
      <c r="B20">
        <f t="shared" ref="B20:R20" si="73">B4/B4</f>
        <v>1</v>
      </c>
      <c r="C20">
        <f t="shared" si="73"/>
        <v>1</v>
      </c>
      <c r="D20">
        <f t="shared" si="73"/>
        <v>1</v>
      </c>
      <c r="E20">
        <f t="shared" si="73"/>
        <v>1</v>
      </c>
      <c r="F20">
        <f t="shared" si="73"/>
        <v>1</v>
      </c>
      <c r="G20">
        <f t="shared" si="73"/>
        <v>1</v>
      </c>
      <c r="H20">
        <f t="shared" si="73"/>
        <v>1</v>
      </c>
      <c r="I20">
        <f t="shared" si="73"/>
        <v>1</v>
      </c>
      <c r="J20">
        <f t="shared" si="73"/>
        <v>1</v>
      </c>
      <c r="K20">
        <f t="shared" si="73"/>
        <v>1</v>
      </c>
      <c r="L20">
        <f t="shared" si="73"/>
        <v>1</v>
      </c>
      <c r="M20">
        <f t="shared" si="73"/>
        <v>1</v>
      </c>
      <c r="N20">
        <f t="shared" si="73"/>
        <v>1</v>
      </c>
      <c r="O20">
        <f t="shared" si="73"/>
        <v>1</v>
      </c>
      <c r="P20">
        <f t="shared" si="73"/>
        <v>1</v>
      </c>
      <c r="Q20">
        <f t="shared" si="73"/>
        <v>1</v>
      </c>
      <c r="R20">
        <f t="shared" si="73"/>
        <v>1</v>
      </c>
      <c r="AM20">
        <f t="shared" ref="AM20:AM34" si="74">B4*B20</f>
        <v>1</v>
      </c>
      <c r="AN20">
        <f>IFERROR(AM20, NA())</f>
        <v>1</v>
      </c>
      <c r="AO20">
        <f>IFERROR(X4, NA())</f>
        <v>13.63627644941592</v>
      </c>
      <c r="AP20">
        <f t="shared" ref="AP20:BD34" si="75">IFERROR(Y4, NA())</f>
        <v>13.229400728376511</v>
      </c>
      <c r="AQ20">
        <f t="shared" si="75"/>
        <v>13.131447537035353</v>
      </c>
      <c r="AR20">
        <f t="shared" si="75"/>
        <v>13.011027151198009</v>
      </c>
      <c r="AS20">
        <f t="shared" si="75"/>
        <v>12.863572316418669</v>
      </c>
      <c r="AT20">
        <f t="shared" si="75"/>
        <v>12.683888133215016</v>
      </c>
      <c r="AU20">
        <f t="shared" si="75"/>
        <v>12.466220884360704</v>
      </c>
      <c r="AV20">
        <f t="shared" si="75"/>
        <v>12.20442192759211</v>
      </c>
      <c r="AW20">
        <f t="shared" si="75"/>
        <v>11.892240690462932</v>
      </c>
      <c r="AX20">
        <f t="shared" si="75"/>
        <v>11.523777209857494</v>
      </c>
      <c r="AY20">
        <f t="shared" si="75"/>
        <v>11.09410902009424</v>
      </c>
      <c r="AZ20">
        <f t="shared" si="75"/>
        <v>10.600074517936662</v>
      </c>
      <c r="BA20">
        <f t="shared" si="75"/>
        <v>10.041143712186754</v>
      </c>
      <c r="BB20">
        <f t="shared" si="75"/>
        <v>9.4202442217720304</v>
      </c>
      <c r="BC20">
        <f t="shared" si="75"/>
        <v>8.7443544319221154</v>
      </c>
      <c r="BD20">
        <f t="shared" si="75"/>
        <v>8.0246566013488891</v>
      </c>
      <c r="BE20">
        <f t="shared" ref="BE20:BE34" si="76">IFERROR(AO52,NA())</f>
        <v>13.636363636363631</v>
      </c>
      <c r="BF20">
        <f t="shared" ref="BF20:BF34" si="77">IFERROR(AP52,NA())</f>
        <v>13.229483335473507</v>
      </c>
      <c r="BG20">
        <f t="shared" ref="BG20:BG34" si="78">IFERROR(AQ52,NA())</f>
        <v>13.131529059732367</v>
      </c>
      <c r="BH20">
        <f t="shared" ref="BH20:BH34" si="79">IFERROR(AR52,NA())</f>
        <v>13.011107350435086</v>
      </c>
      <c r="BI20">
        <f t="shared" ref="BI20:BI34" si="80">IFERROR(AS52,NA())</f>
        <v>12.863650909596135</v>
      </c>
      <c r="BJ20">
        <f t="shared" ref="BJ20:BJ34" si="81">IFERROR(AT52,NA())</f>
        <v>12.683964790899816</v>
      </c>
      <c r="BK20">
        <f t="shared" ref="BK20:BK34" si="82">IFERROR(AU52,NA())</f>
        <v>12.466295229202256</v>
      </c>
      <c r="BL20">
        <f t="shared" ref="BL20:BL34" si="83">IFERROR(AV52,NA())</f>
        <v>12.204493536800637</v>
      </c>
      <c r="BM20">
        <f t="shared" ref="BM20:BM34" si="84">IFERROR(AW52,NA())</f>
        <v>11.892309103434544</v>
      </c>
      <c r="BN20">
        <f t="shared" ref="BN20:BN34" si="85">IFERROR(AX52,NA())</f>
        <v>11.52384194252971</v>
      </c>
      <c r="BO20">
        <f t="shared" ref="BO20:BO34" si="86">IFERROR(AY52,NA())</f>
        <v>11.094169587183101</v>
      </c>
      <c r="BP20">
        <f t="shared" ref="BP20:BP34" si="87">IFERROR(AZ52,NA())</f>
        <v>10.60013046314416</v>
      </c>
      <c r="BQ20">
        <f t="shared" ref="BQ20:BQ34" si="88">IFERROR(BA52,NA())</f>
        <v>10.041194644696187</v>
      </c>
      <c r="BR20">
        <f t="shared" ref="BR20:BR34" si="89">IFERROR(BB52,NA())</f>
        <v>9.4202898550724612</v>
      </c>
      <c r="BS20">
        <f t="shared" ref="BS20:BS34" si="90">IFERROR(BC52,NA())</f>
        <v>8.7443946188340789</v>
      </c>
      <c r="BT20">
        <f t="shared" ref="BT20:BT34" si="91">IFERROR(BD52,NA())</f>
        <v>8.0246913580246897</v>
      </c>
    </row>
    <row r="21" spans="1:107">
      <c r="B21">
        <f t="shared" ref="B21:R21" si="92">B5/B5</f>
        <v>1</v>
      </c>
      <c r="C21">
        <f t="shared" si="92"/>
        <v>1</v>
      </c>
      <c r="D21">
        <f t="shared" si="92"/>
        <v>1</v>
      </c>
      <c r="E21">
        <f t="shared" si="92"/>
        <v>1</v>
      </c>
      <c r="F21">
        <f t="shared" si="92"/>
        <v>1</v>
      </c>
      <c r="G21">
        <f t="shared" si="92"/>
        <v>1</v>
      </c>
      <c r="H21">
        <f t="shared" si="92"/>
        <v>1</v>
      </c>
      <c r="I21">
        <f t="shared" si="92"/>
        <v>1</v>
      </c>
      <c r="J21">
        <f t="shared" si="92"/>
        <v>1</v>
      </c>
      <c r="K21">
        <f t="shared" si="92"/>
        <v>1</v>
      </c>
      <c r="L21">
        <f t="shared" si="92"/>
        <v>1</v>
      </c>
      <c r="M21">
        <f t="shared" si="92"/>
        <v>1</v>
      </c>
      <c r="N21">
        <f t="shared" si="92"/>
        <v>1</v>
      </c>
      <c r="O21">
        <f t="shared" si="92"/>
        <v>1</v>
      </c>
      <c r="P21">
        <f t="shared" si="92"/>
        <v>1</v>
      </c>
      <c r="Q21">
        <f t="shared" si="92"/>
        <v>1</v>
      </c>
      <c r="R21">
        <f t="shared" si="92"/>
        <v>1</v>
      </c>
      <c r="W21">
        <f t="shared" ref="W21:W35" si="93">C4*C20</f>
        <v>13.636363636363631</v>
      </c>
      <c r="X21">
        <f>IFERROR(W21, NA())</f>
        <v>13.636363636363631</v>
      </c>
      <c r="Y21">
        <f>AO20</f>
        <v>13.63627644941592</v>
      </c>
      <c r="AA21">
        <f t="shared" ref="AA21:AA35" si="94">X4-C4</f>
        <v>-8.7186947711259677E-5</v>
      </c>
      <c r="AB21">
        <f>IFERROR(AA21,"")</f>
        <v>-8.7186947711259677E-5</v>
      </c>
      <c r="AC21">
        <v>2</v>
      </c>
      <c r="AM21">
        <f t="shared" si="74"/>
        <v>0.8</v>
      </c>
      <c r="AN21">
        <f t="shared" ref="AN21:AN34" si="95">IFERROR(AM21, NA())</f>
        <v>0.8</v>
      </c>
      <c r="AO21">
        <f t="shared" ref="AO21:AO34" si="96">IFERROR(X5, NA())</f>
        <v>13.333259840955121</v>
      </c>
      <c r="AP21">
        <f t="shared" si="75"/>
        <v>12.850220243577693</v>
      </c>
      <c r="AQ21">
        <f t="shared" si="75"/>
        <v>12.734879896742978</v>
      </c>
      <c r="AR21">
        <f t="shared" si="75"/>
        <v>12.59358384297815</v>
      </c>
      <c r="AS21">
        <f t="shared" si="75"/>
        <v>12.421312640490273</v>
      </c>
      <c r="AT21">
        <f t="shared" si="75"/>
        <v>12.212490000721168</v>
      </c>
      <c r="AU21">
        <f t="shared" si="75"/>
        <v>11.961132186327022</v>
      </c>
      <c r="AV21">
        <f t="shared" si="75"/>
        <v>11.661120301746049</v>
      </c>
      <c r="AW21">
        <f t="shared" si="75"/>
        <v>11.306626039262172</v>
      </c>
      <c r="AX21">
        <f t="shared" si="75"/>
        <v>10.89270758194467</v>
      </c>
      <c r="AY21">
        <f t="shared" si="75"/>
        <v>10.416062249945412</v>
      </c>
      <c r="AZ21">
        <f t="shared" si="75"/>
        <v>9.8758740952226489</v>
      </c>
      <c r="BA21">
        <f t="shared" si="75"/>
        <v>9.2746335470562347</v>
      </c>
      <c r="BB21">
        <f t="shared" si="75"/>
        <v>8.6187496107917685</v>
      </c>
      <c r="BC21">
        <f t="shared" si="75"/>
        <v>7.918751359435686</v>
      </c>
      <c r="BD21">
        <f t="shared" si="75"/>
        <v>7.1889141496923159</v>
      </c>
      <c r="BE21">
        <f t="shared" si="76"/>
        <v>13.33333333333333</v>
      </c>
      <c r="BF21">
        <f t="shared" si="77"/>
        <v>12.850289150718007</v>
      </c>
      <c r="BG21">
        <f t="shared" si="78"/>
        <v>12.734947730397778</v>
      </c>
      <c r="BH21">
        <f t="shared" si="79"/>
        <v>12.593650372807305</v>
      </c>
      <c r="BI21">
        <f t="shared" si="80"/>
        <v>12.421377597399996</v>
      </c>
      <c r="BJ21">
        <f t="shared" si="81"/>
        <v>12.212553075630407</v>
      </c>
      <c r="BK21">
        <f t="shared" si="82"/>
        <v>11.961193031720541</v>
      </c>
      <c r="BL21">
        <f t="shared" si="83"/>
        <v>11.661178537307874</v>
      </c>
      <c r="BM21">
        <f t="shared" si="84"/>
        <v>11.306681262915706</v>
      </c>
      <c r="BN21">
        <f t="shared" si="85"/>
        <v>10.892759387324176</v>
      </c>
      <c r="BO21">
        <f t="shared" si="86"/>
        <v>10.416110250520802</v>
      </c>
      <c r="BP21">
        <f t="shared" si="87"/>
        <v>9.8759179539123814</v>
      </c>
      <c r="BQ21">
        <f t="shared" si="88"/>
        <v>9.2746730083234237</v>
      </c>
      <c r="BR21">
        <f t="shared" si="89"/>
        <v>8.6187845303867388</v>
      </c>
      <c r="BS21">
        <f t="shared" si="90"/>
        <v>7.9187817258883229</v>
      </c>
      <c r="BT21">
        <f t="shared" si="91"/>
        <v>7.1889400921658977</v>
      </c>
    </row>
    <row r="22" spans="1:107">
      <c r="B22">
        <f t="shared" ref="B22:R22" si="97">B6/B6</f>
        <v>1</v>
      </c>
      <c r="C22">
        <f t="shared" si="97"/>
        <v>1</v>
      </c>
      <c r="D22">
        <f t="shared" si="97"/>
        <v>1</v>
      </c>
      <c r="E22">
        <f t="shared" si="97"/>
        <v>1</v>
      </c>
      <c r="F22">
        <f t="shared" si="97"/>
        <v>1</v>
      </c>
      <c r="G22">
        <f t="shared" si="97"/>
        <v>1</v>
      </c>
      <c r="H22">
        <f t="shared" si="97"/>
        <v>1</v>
      </c>
      <c r="I22">
        <f t="shared" si="97"/>
        <v>1</v>
      </c>
      <c r="J22">
        <f t="shared" si="97"/>
        <v>1</v>
      </c>
      <c r="K22">
        <f t="shared" si="97"/>
        <v>1</v>
      </c>
      <c r="L22">
        <f t="shared" si="97"/>
        <v>1</v>
      </c>
      <c r="M22">
        <f t="shared" si="97"/>
        <v>1</v>
      </c>
      <c r="N22">
        <f t="shared" si="97"/>
        <v>1</v>
      </c>
      <c r="O22">
        <f t="shared" si="97"/>
        <v>1</v>
      </c>
      <c r="P22">
        <f t="shared" si="97"/>
        <v>1</v>
      </c>
      <c r="Q22">
        <f t="shared" si="97"/>
        <v>1</v>
      </c>
      <c r="R22">
        <f t="shared" si="97"/>
        <v>1</v>
      </c>
      <c r="W22">
        <f t="shared" si="93"/>
        <v>13.33333333333333</v>
      </c>
      <c r="X22">
        <f>IFERROR(W22, NA())</f>
        <v>13.33333333333333</v>
      </c>
      <c r="Y22">
        <f t="shared" ref="Y22:Y34" si="98">AO21</f>
        <v>13.333259840955121</v>
      </c>
      <c r="AA22">
        <f t="shared" si="94"/>
        <v>-7.3492378209749631E-5</v>
      </c>
      <c r="AB22">
        <f t="shared" ref="AB22:AB85" si="99">IFERROR(AA22,"")</f>
        <v>-7.3492378209749631E-5</v>
      </c>
      <c r="AC22">
        <v>2</v>
      </c>
      <c r="AM22">
        <f t="shared" si="74"/>
        <v>0.64000000000000012</v>
      </c>
      <c r="AN22">
        <f t="shared" si="95"/>
        <v>0.64000000000000012</v>
      </c>
      <c r="AO22">
        <f t="shared" si="96"/>
        <v>12.97291507042053</v>
      </c>
      <c r="AP22">
        <f t="shared" si="75"/>
        <v>12.405753801253866</v>
      </c>
      <c r="AQ22">
        <f t="shared" si="75"/>
        <v>12.271628350798061</v>
      </c>
      <c r="AR22">
        <f t="shared" si="75"/>
        <v>12.107995573377474</v>
      </c>
      <c r="AS22">
        <f t="shared" si="75"/>
        <v>11.909490638344739</v>
      </c>
      <c r="AT22">
        <f t="shared" si="75"/>
        <v>11.670328650655513</v>
      </c>
      <c r="AU22">
        <f t="shared" si="75"/>
        <v>11.384553166328089</v>
      </c>
      <c r="AV22">
        <f t="shared" si="75"/>
        <v>11.046430820722176</v>
      </c>
      <c r="AW22">
        <f t="shared" si="75"/>
        <v>10.651010741178272</v>
      </c>
      <c r="AX22">
        <f t="shared" si="75"/>
        <v>10.194840258233045</v>
      </c>
      <c r="AY22">
        <f t="shared" si="75"/>
        <v>9.6767834414761609</v>
      </c>
      <c r="AZ22">
        <f t="shared" si="75"/>
        <v>9.0988304039719914</v>
      </c>
      <c r="BA22">
        <f t="shared" si="75"/>
        <v>8.4667283961277437</v>
      </c>
      <c r="BB22">
        <f t="shared" si="75"/>
        <v>7.7902369920628018</v>
      </c>
      <c r="BC22">
        <f t="shared" si="75"/>
        <v>7.0828386823481324</v>
      </c>
      <c r="BD22">
        <f t="shared" si="75"/>
        <v>6.360837868806267</v>
      </c>
      <c r="BE22">
        <f t="shared" si="76"/>
        <v>12.97297297297297</v>
      </c>
      <c r="BF22">
        <f t="shared" si="77"/>
        <v>12.405807501065595</v>
      </c>
      <c r="BG22">
        <f t="shared" si="78"/>
        <v>12.271681079064933</v>
      </c>
      <c r="BH22">
        <f t="shared" si="79"/>
        <v>12.108047127935007</v>
      </c>
      <c r="BI22">
        <f t="shared" si="80"/>
        <v>11.909540786136496</v>
      </c>
      <c r="BJ22">
        <f t="shared" si="81"/>
        <v>11.670377128416446</v>
      </c>
      <c r="BK22">
        <f t="shared" si="82"/>
        <v>11.38459968419704</v>
      </c>
      <c r="BL22">
        <f t="shared" si="83"/>
        <v>11.046475069805222</v>
      </c>
      <c r="BM22">
        <f t="shared" si="84"/>
        <v>10.651052405908873</v>
      </c>
      <c r="BN22">
        <f t="shared" si="85"/>
        <v>10.194879033839154</v>
      </c>
      <c r="BO22">
        <f t="shared" si="86"/>
        <v>9.6768190558898297</v>
      </c>
      <c r="BP22">
        <f t="shared" si="87"/>
        <v>9.0988626421697276</v>
      </c>
      <c r="BQ22">
        <f t="shared" si="88"/>
        <v>8.4667571234735401</v>
      </c>
      <c r="BR22">
        <f t="shared" si="89"/>
        <v>7.7902621722846428</v>
      </c>
      <c r="BS22">
        <f t="shared" si="90"/>
        <v>7.0828603859250832</v>
      </c>
      <c r="BT22">
        <f t="shared" si="91"/>
        <v>6.3608562691131487</v>
      </c>
    </row>
    <row r="23" spans="1:107">
      <c r="B23">
        <f t="shared" ref="B23:R23" si="100">B7/B7</f>
        <v>1</v>
      </c>
      <c r="C23">
        <f t="shared" si="100"/>
        <v>1</v>
      </c>
      <c r="D23">
        <f t="shared" si="100"/>
        <v>1</v>
      </c>
      <c r="E23">
        <f t="shared" si="100"/>
        <v>1</v>
      </c>
      <c r="F23">
        <f t="shared" si="100"/>
        <v>1</v>
      </c>
      <c r="G23">
        <f t="shared" si="100"/>
        <v>1</v>
      </c>
      <c r="H23">
        <f t="shared" si="100"/>
        <v>1</v>
      </c>
      <c r="I23">
        <f t="shared" si="100"/>
        <v>1</v>
      </c>
      <c r="J23">
        <f t="shared" si="100"/>
        <v>1</v>
      </c>
      <c r="K23">
        <f t="shared" si="100"/>
        <v>1</v>
      </c>
      <c r="L23">
        <f t="shared" si="100"/>
        <v>1</v>
      </c>
      <c r="M23">
        <f t="shared" si="100"/>
        <v>1</v>
      </c>
      <c r="N23">
        <f t="shared" si="100"/>
        <v>1</v>
      </c>
      <c r="O23">
        <f t="shared" si="100"/>
        <v>1</v>
      </c>
      <c r="P23">
        <f t="shared" si="100"/>
        <v>1</v>
      </c>
      <c r="Q23">
        <f t="shared" si="100"/>
        <v>1</v>
      </c>
      <c r="R23">
        <f t="shared" si="100"/>
        <v>1</v>
      </c>
      <c r="W23">
        <f t="shared" si="93"/>
        <v>12.97297297297297</v>
      </c>
      <c r="X23">
        <f>IFERROR(W23, NA())</f>
        <v>12.97297297297297</v>
      </c>
      <c r="Y23">
        <f t="shared" si="98"/>
        <v>12.97291507042053</v>
      </c>
      <c r="AA23">
        <f t="shared" si="94"/>
        <v>-5.7902552439870192E-5</v>
      </c>
      <c r="AB23">
        <f t="shared" si="99"/>
        <v>-5.7902552439870192E-5</v>
      </c>
      <c r="AC23">
        <v>2</v>
      </c>
      <c r="AM23">
        <f t="shared" si="74"/>
        <v>0.51200000000000012</v>
      </c>
      <c r="AN23">
        <f t="shared" si="95"/>
        <v>0.51200000000000012</v>
      </c>
      <c r="AO23">
        <f t="shared" si="96"/>
        <v>12.548979078725093</v>
      </c>
      <c r="AP23">
        <f t="shared" si="75"/>
        <v>11.891616273046644</v>
      </c>
      <c r="AQ23">
        <f t="shared" si="75"/>
        <v>11.737897449551186</v>
      </c>
      <c r="AR23">
        <f t="shared" si="75"/>
        <v>11.551248688200896</v>
      </c>
      <c r="AS23">
        <f t="shared" si="75"/>
        <v>11.326122474179899</v>
      </c>
      <c r="AT23">
        <f t="shared" si="75"/>
        <v>11.05676124898814</v>
      </c>
      <c r="AU23">
        <f t="shared" si="75"/>
        <v>10.737556531156464</v>
      </c>
      <c r="AV23">
        <f t="shared" si="75"/>
        <v>10.363566005362307</v>
      </c>
      <c r="AW23">
        <f t="shared" si="75"/>
        <v>9.9311853670837422</v>
      </c>
      <c r="AX23">
        <f t="shared" si="75"/>
        <v>9.4389307121838861</v>
      </c>
      <c r="AY23">
        <f t="shared" si="75"/>
        <v>8.8882319072986746</v>
      </c>
      <c r="AZ23">
        <f t="shared" si="75"/>
        <v>8.2840806712703543</v>
      </c>
      <c r="BA23">
        <f t="shared" si="75"/>
        <v>7.6353433609262824</v>
      </c>
      <c r="BB23">
        <f t="shared" si="75"/>
        <v>6.9545667174572054</v>
      </c>
      <c r="BC23">
        <f t="shared" si="75"/>
        <v>6.2571929085084079</v>
      </c>
      <c r="BD23">
        <f t="shared" si="75"/>
        <v>5.5602461736592828</v>
      </c>
      <c r="BE23">
        <f t="shared" si="76"/>
        <v>12.549019607843135</v>
      </c>
      <c r="BF23">
        <f t="shared" si="77"/>
        <v>11.891653528026701</v>
      </c>
      <c r="BG23">
        <f t="shared" si="78"/>
        <v>11.737933957260276</v>
      </c>
      <c r="BH23">
        <f t="shared" si="79"/>
        <v>11.551284297911911</v>
      </c>
      <c r="BI23">
        <f t="shared" si="80"/>
        <v>11.326157014421755</v>
      </c>
      <c r="BJ23">
        <f t="shared" si="81"/>
        <v>11.056794529234148</v>
      </c>
      <c r="BK23">
        <f t="shared" si="82"/>
        <v>10.737588345917187</v>
      </c>
      <c r="BL23">
        <f t="shared" si="83"/>
        <v>10.363596141287701</v>
      </c>
      <c r="BM23">
        <f t="shared" si="84"/>
        <v>9.9312136134020434</v>
      </c>
      <c r="BN23">
        <f t="shared" si="85"/>
        <v>9.4389568742531242</v>
      </c>
      <c r="BO23">
        <f t="shared" si="86"/>
        <v>8.888255822234882</v>
      </c>
      <c r="BP23">
        <f t="shared" si="87"/>
        <v>8.2841022236973085</v>
      </c>
      <c r="BQ23">
        <f t="shared" si="88"/>
        <v>7.6353624961761986</v>
      </c>
      <c r="BR23">
        <f t="shared" si="89"/>
        <v>6.9545834494288092</v>
      </c>
      <c r="BS23">
        <f t="shared" si="90"/>
        <v>6.257207320130358</v>
      </c>
      <c r="BT23">
        <f t="shared" si="91"/>
        <v>5.5602584094453107</v>
      </c>
    </row>
    <row r="24" spans="1:107">
      <c r="B24">
        <f t="shared" ref="B24:R24" si="101">B8/B8</f>
        <v>1</v>
      </c>
      <c r="C24">
        <f t="shared" si="101"/>
        <v>1</v>
      </c>
      <c r="D24">
        <f t="shared" si="101"/>
        <v>1</v>
      </c>
      <c r="E24">
        <f t="shared" si="101"/>
        <v>1</v>
      </c>
      <c r="F24">
        <f t="shared" si="101"/>
        <v>1</v>
      </c>
      <c r="G24">
        <f t="shared" si="101"/>
        <v>1</v>
      </c>
      <c r="H24">
        <f t="shared" si="101"/>
        <v>1</v>
      </c>
      <c r="I24">
        <f t="shared" si="101"/>
        <v>1</v>
      </c>
      <c r="J24">
        <f t="shared" si="101"/>
        <v>1</v>
      </c>
      <c r="K24">
        <f t="shared" si="101"/>
        <v>1</v>
      </c>
      <c r="L24">
        <f t="shared" si="101"/>
        <v>1</v>
      </c>
      <c r="M24">
        <f t="shared" si="101"/>
        <v>1</v>
      </c>
      <c r="N24">
        <f t="shared" si="101"/>
        <v>1</v>
      </c>
      <c r="O24">
        <f t="shared" si="101"/>
        <v>1</v>
      </c>
      <c r="P24">
        <f t="shared" si="101"/>
        <v>1</v>
      </c>
      <c r="Q24">
        <f t="shared" si="101"/>
        <v>1</v>
      </c>
      <c r="R24">
        <f t="shared" si="101"/>
        <v>1</v>
      </c>
      <c r="W24">
        <f t="shared" si="93"/>
        <v>12.549019607843135</v>
      </c>
      <c r="X24">
        <f>IFERROR(W24, NA())</f>
        <v>12.549019607843135</v>
      </c>
      <c r="Y24">
        <f t="shared" si="98"/>
        <v>12.548979078725093</v>
      </c>
      <c r="AA24">
        <f t="shared" si="94"/>
        <v>-4.0529118042087475E-5</v>
      </c>
      <c r="AB24">
        <f t="shared" si="99"/>
        <v>-4.0529118042087475E-5</v>
      </c>
      <c r="AC24">
        <v>2</v>
      </c>
      <c r="AM24">
        <f t="shared" si="74"/>
        <v>0.40960000000000013</v>
      </c>
      <c r="AN24">
        <f t="shared" si="95"/>
        <v>0.40960000000000013</v>
      </c>
      <c r="AO24">
        <f t="shared" si="96"/>
        <v>12.056493253817807</v>
      </c>
      <c r="AP24">
        <f t="shared" si="75"/>
        <v>11.30592050290303</v>
      </c>
      <c r="AQ24">
        <f t="shared" si="75"/>
        <v>11.132655612112254</v>
      </c>
      <c r="AR24">
        <f t="shared" si="75"/>
        <v>10.923402185310822</v>
      </c>
      <c r="AS24">
        <f t="shared" si="75"/>
        <v>10.672643592463979</v>
      </c>
      <c r="AT24">
        <f t="shared" si="75"/>
        <v>10.374933715179125</v>
      </c>
      <c r="AU24">
        <f t="shared" si="75"/>
        <v>10.025365867226348</v>
      </c>
      <c r="AV24">
        <f t="shared" si="75"/>
        <v>9.6201933640238355</v>
      </c>
      <c r="AW24">
        <f t="shared" si="75"/>
        <v>9.1575675344151382</v>
      </c>
      <c r="AX24">
        <f t="shared" si="75"/>
        <v>8.6383076686801239</v>
      </c>
      <c r="AY24">
        <f t="shared" si="75"/>
        <v>8.0665617141854202</v>
      </c>
      <c r="AZ24">
        <f t="shared" si="75"/>
        <v>7.4501780802300264</v>
      </c>
      <c r="BA24">
        <f t="shared" si="75"/>
        <v>6.8006156722150841</v>
      </c>
      <c r="BB24">
        <f t="shared" si="75"/>
        <v>6.1322916884002714</v>
      </c>
      <c r="BC24">
        <f t="shared" si="75"/>
        <v>5.4613994465685423</v>
      </c>
      <c r="BD24">
        <f t="shared" si="75"/>
        <v>4.8043811914224683</v>
      </c>
      <c r="BE24">
        <f t="shared" si="76"/>
        <v>12.056514913657766</v>
      </c>
      <c r="BF24">
        <f t="shared" si="77"/>
        <v>11.305940522438981</v>
      </c>
      <c r="BG24">
        <f t="shared" si="78"/>
        <v>11.132675258500237</v>
      </c>
      <c r="BH24">
        <f t="shared" si="79"/>
        <v>10.923421383798091</v>
      </c>
      <c r="BI24">
        <f t="shared" si="80"/>
        <v>10.672662258177567</v>
      </c>
      <c r="BJ24">
        <f t="shared" si="81"/>
        <v>10.374951753980362</v>
      </c>
      <c r="BK24">
        <f t="shared" si="82"/>
        <v>10.025383177696218</v>
      </c>
      <c r="BL24">
        <f t="shared" si="83"/>
        <v>9.6202098408271493</v>
      </c>
      <c r="BM24">
        <f t="shared" si="84"/>
        <v>9.1575830731469257</v>
      </c>
      <c r="BN24">
        <f t="shared" si="85"/>
        <v>8.6383221720396577</v>
      </c>
      <c r="BO24">
        <f t="shared" si="86"/>
        <v>8.0665750989739013</v>
      </c>
      <c r="BP24">
        <f t="shared" si="87"/>
        <v>7.4501902843071397</v>
      </c>
      <c r="BQ24">
        <f t="shared" si="88"/>
        <v>6.8006266603092422</v>
      </c>
      <c r="BR24">
        <f t="shared" si="89"/>
        <v>6.1323014556845381</v>
      </c>
      <c r="BS24">
        <f t="shared" si="90"/>
        <v>5.4614080192549626</v>
      </c>
      <c r="BT24">
        <f t="shared" si="91"/>
        <v>4.8043886242240506</v>
      </c>
    </row>
    <row r="25" spans="1:107">
      <c r="B25">
        <f t="shared" ref="B25:R25" si="102">B9/B9</f>
        <v>1</v>
      </c>
      <c r="C25">
        <f t="shared" si="102"/>
        <v>1</v>
      </c>
      <c r="D25">
        <f t="shared" si="102"/>
        <v>1</v>
      </c>
      <c r="E25">
        <f t="shared" si="102"/>
        <v>1</v>
      </c>
      <c r="F25">
        <f t="shared" si="102"/>
        <v>1</v>
      </c>
      <c r="G25">
        <f t="shared" si="102"/>
        <v>1</v>
      </c>
      <c r="H25">
        <f t="shared" si="102"/>
        <v>1</v>
      </c>
      <c r="I25">
        <f t="shared" si="102"/>
        <v>1</v>
      </c>
      <c r="J25">
        <f t="shared" si="102"/>
        <v>1</v>
      </c>
      <c r="K25">
        <f t="shared" si="102"/>
        <v>1</v>
      </c>
      <c r="L25">
        <f t="shared" si="102"/>
        <v>1</v>
      </c>
      <c r="M25">
        <f t="shared" si="102"/>
        <v>1</v>
      </c>
      <c r="N25">
        <f t="shared" si="102"/>
        <v>1</v>
      </c>
      <c r="O25">
        <f t="shared" si="102"/>
        <v>1</v>
      </c>
      <c r="P25">
        <f t="shared" si="102"/>
        <v>1</v>
      </c>
      <c r="Q25">
        <f t="shared" si="102"/>
        <v>1</v>
      </c>
      <c r="R25">
        <f t="shared" si="102"/>
        <v>1</v>
      </c>
      <c r="W25">
        <f t="shared" si="93"/>
        <v>12.056514913657766</v>
      </c>
      <c r="X25">
        <f t="shared" ref="X25:X88" si="103">IFERROR(W25, NA())</f>
        <v>12.056514913657766</v>
      </c>
      <c r="Y25">
        <f t="shared" si="98"/>
        <v>12.056493253817807</v>
      </c>
      <c r="AA25">
        <f t="shared" si="94"/>
        <v>-2.1659839958942939E-5</v>
      </c>
      <c r="AB25">
        <f t="shared" si="99"/>
        <v>-2.1659839958942939E-5</v>
      </c>
      <c r="AC25">
        <v>2</v>
      </c>
      <c r="AM25">
        <f t="shared" si="74"/>
        <v>0.32768000000000014</v>
      </c>
      <c r="AN25">
        <f t="shared" si="95"/>
        <v>0.32768000000000014</v>
      </c>
      <c r="AO25">
        <f t="shared" si="96"/>
        <v>11.492703034428501</v>
      </c>
      <c r="AP25">
        <f t="shared" si="75"/>
        <v>10.650228140553084</v>
      </c>
      <c r="AQ25">
        <f t="shared" si="75"/>
        <v>10.458561406781392</v>
      </c>
      <c r="AR25">
        <f t="shared" si="75"/>
        <v>10.228465792390503</v>
      </c>
      <c r="AS25">
        <f t="shared" si="75"/>
        <v>9.9547028228699297</v>
      </c>
      <c r="AT25">
        <f t="shared" si="75"/>
        <v>9.632439767017912</v>
      </c>
      <c r="AU25">
        <f t="shared" si="75"/>
        <v>9.2578114793961674</v>
      </c>
      <c r="AV25">
        <f t="shared" si="75"/>
        <v>8.8286049102885098</v>
      </c>
      <c r="AW25">
        <f t="shared" si="75"/>
        <v>8.344996126934376</v>
      </c>
      <c r="AX25">
        <f t="shared" si="75"/>
        <v>7.8102161200781701</v>
      </c>
      <c r="AY25">
        <f t="shared" si="75"/>
        <v>7.2309793078317508</v>
      </c>
      <c r="AZ25">
        <f t="shared" si="75"/>
        <v>6.6175036878479476</v>
      </c>
      <c r="BA25">
        <f t="shared" si="75"/>
        <v>5.9830065323541337</v>
      </c>
      <c r="BB25">
        <f t="shared" si="75"/>
        <v>5.342675831780558</v>
      </c>
      <c r="BC25">
        <f t="shared" si="75"/>
        <v>4.7122638484697772</v>
      </c>
      <c r="BD25">
        <f t="shared" si="75"/>
        <v>4.1065679142312916</v>
      </c>
      <c r="BE25">
        <f t="shared" si="76"/>
        <v>11.492704826038159</v>
      </c>
      <c r="BF25">
        <f t="shared" si="77"/>
        <v>10.650230757945636</v>
      </c>
      <c r="BG25">
        <f t="shared" si="78"/>
        <v>10.45856419089974</v>
      </c>
      <c r="BH25">
        <f t="shared" si="79"/>
        <v>10.228468766310893</v>
      </c>
      <c r="BI25">
        <f t="shared" si="80"/>
        <v>9.9547060078987872</v>
      </c>
      <c r="BJ25">
        <f t="shared" si="81"/>
        <v>9.6324431800662129</v>
      </c>
      <c r="BK25">
        <f t="shared" si="82"/>
        <v>9.257815129665973</v>
      </c>
      <c r="BL25">
        <f t="shared" si="83"/>
        <v>8.8286087955368817</v>
      </c>
      <c r="BM25">
        <f t="shared" si="84"/>
        <v>8.345000229855275</v>
      </c>
      <c r="BN25">
        <f t="shared" si="85"/>
        <v>7.8102204056089004</v>
      </c>
      <c r="BO25">
        <f t="shared" si="86"/>
        <v>7.2309837223197952</v>
      </c>
      <c r="BP25">
        <f t="shared" si="87"/>
        <v>6.6175081608643058</v>
      </c>
      <c r="BQ25">
        <f t="shared" si="88"/>
        <v>5.9830109814379249</v>
      </c>
      <c r="BR25">
        <f t="shared" si="89"/>
        <v>5.3426801696343764</v>
      </c>
      <c r="BS25">
        <f t="shared" si="90"/>
        <v>4.7122679913627294</v>
      </c>
      <c r="BT25">
        <f t="shared" si="91"/>
        <v>4.1065717899412855</v>
      </c>
    </row>
    <row r="26" spans="1:107">
      <c r="B26">
        <f t="shared" ref="B26:R26" si="104">B10/B10</f>
        <v>1</v>
      </c>
      <c r="C26">
        <f t="shared" si="104"/>
        <v>1</v>
      </c>
      <c r="D26">
        <f t="shared" si="104"/>
        <v>1</v>
      </c>
      <c r="E26">
        <f t="shared" si="104"/>
        <v>1</v>
      </c>
      <c r="F26">
        <f t="shared" si="104"/>
        <v>1</v>
      </c>
      <c r="G26">
        <f t="shared" si="104"/>
        <v>1</v>
      </c>
      <c r="H26">
        <f t="shared" si="104"/>
        <v>1</v>
      </c>
      <c r="I26">
        <f t="shared" si="104"/>
        <v>1</v>
      </c>
      <c r="J26">
        <f t="shared" si="104"/>
        <v>1</v>
      </c>
      <c r="K26">
        <f t="shared" si="104"/>
        <v>1</v>
      </c>
      <c r="L26">
        <f t="shared" si="104"/>
        <v>1</v>
      </c>
      <c r="M26">
        <f t="shared" si="104"/>
        <v>1</v>
      </c>
      <c r="N26">
        <f t="shared" si="104"/>
        <v>1</v>
      </c>
      <c r="O26">
        <f t="shared" si="104"/>
        <v>1</v>
      </c>
      <c r="P26">
        <f t="shared" si="104"/>
        <v>1</v>
      </c>
      <c r="Q26">
        <f t="shared" si="104"/>
        <v>1</v>
      </c>
      <c r="R26">
        <f t="shared" si="104"/>
        <v>1</v>
      </c>
      <c r="W26">
        <f t="shared" si="93"/>
        <v>11.492704826038159</v>
      </c>
      <c r="X26">
        <f t="shared" si="103"/>
        <v>11.492704826038159</v>
      </c>
      <c r="Y26">
        <f t="shared" si="98"/>
        <v>11.492703034428501</v>
      </c>
      <c r="AA26">
        <f t="shared" si="94"/>
        <v>-1.79160965707581E-6</v>
      </c>
      <c r="AB26">
        <f t="shared" si="99"/>
        <v>-1.79160965707581E-6</v>
      </c>
      <c r="AC26">
        <v>2</v>
      </c>
      <c r="AM26">
        <f t="shared" si="74"/>
        <v>0.2621440000000001</v>
      </c>
      <c r="AN26">
        <f t="shared" si="95"/>
        <v>0.2621440000000001</v>
      </c>
      <c r="AO26">
        <f t="shared" si="96"/>
        <v>10.858019598430827</v>
      </c>
      <c r="AP26">
        <f t="shared" si="75"/>
        <v>9.9303348844449371</v>
      </c>
      <c r="AQ26">
        <f t="shared" si="75"/>
        <v>9.7226642561169108</v>
      </c>
      <c r="AR26">
        <f t="shared" si="75"/>
        <v>9.4749793911976852</v>
      </c>
      <c r="AS26">
        <f t="shared" si="75"/>
        <v>9.1825718762825712</v>
      </c>
      <c r="AT26">
        <f t="shared" si="75"/>
        <v>8.8414997657425314</v>
      </c>
      <c r="AU26">
        <f t="shared" si="75"/>
        <v>8.4492091269969833</v>
      </c>
      <c r="AV26">
        <f t="shared" si="75"/>
        <v>8.0052268237673818</v>
      </c>
      <c r="AW26">
        <f t="shared" si="75"/>
        <v>7.5118203895288049</v>
      </c>
      <c r="AX26">
        <f t="shared" si="75"/>
        <v>6.974475948196817</v>
      </c>
      <c r="AY26">
        <f t="shared" si="75"/>
        <v>6.4020290350575086</v>
      </c>
      <c r="AZ26">
        <f t="shared" si="75"/>
        <v>5.8063194650555072</v>
      </c>
      <c r="BA26">
        <f t="shared" si="75"/>
        <v>5.2013380525683095</v>
      </c>
      <c r="BB26">
        <f t="shared" si="75"/>
        <v>4.6019684002901498</v>
      </c>
      <c r="BC26">
        <f t="shared" si="75"/>
        <v>4.022551341106765</v>
      </c>
      <c r="BD26">
        <f t="shared" si="75"/>
        <v>3.475557826653664</v>
      </c>
      <c r="BE26">
        <f t="shared" si="76"/>
        <v>10.858001237076961</v>
      </c>
      <c r="BF26">
        <f t="shared" si="77"/>
        <v>9.9303206989454864</v>
      </c>
      <c r="BG26">
        <f t="shared" si="78"/>
        <v>9.722650938693647</v>
      </c>
      <c r="BH26">
        <f t="shared" si="79"/>
        <v>9.4749670771940977</v>
      </c>
      <c r="BI26">
        <f t="shared" si="80"/>
        <v>9.1825607021848228</v>
      </c>
      <c r="BJ26">
        <f t="shared" si="81"/>
        <v>8.8414898601155656</v>
      </c>
      <c r="BK26">
        <f t="shared" si="82"/>
        <v>8.4492005989081775</v>
      </c>
      <c r="BL26">
        <f t="shared" si="83"/>
        <v>8.0052197496564759</v>
      </c>
      <c r="BM26">
        <f t="shared" si="84"/>
        <v>7.5118148003592626</v>
      </c>
      <c r="BN26">
        <f t="shared" si="85"/>
        <v>6.9744718194559026</v>
      </c>
      <c r="BO26">
        <f t="shared" si="86"/>
        <v>6.4020262823569949</v>
      </c>
      <c r="BP26">
        <f t="shared" si="87"/>
        <v>5.8063179473758808</v>
      </c>
      <c r="BQ26">
        <f t="shared" si="88"/>
        <v>5.2013375835582716</v>
      </c>
      <c r="BR26">
        <f t="shared" si="89"/>
        <v>4.6019687659346449</v>
      </c>
      <c r="BS26">
        <f t="shared" si="90"/>
        <v>4.0225523203255422</v>
      </c>
      <c r="BT26">
        <f t="shared" si="91"/>
        <v>3.4755592107410234</v>
      </c>
    </row>
    <row r="27" spans="1:107">
      <c r="B27">
        <f t="shared" ref="B27:R27" si="105">B11/B11</f>
        <v>1</v>
      </c>
      <c r="C27">
        <f t="shared" si="105"/>
        <v>1</v>
      </c>
      <c r="D27">
        <f t="shared" si="105"/>
        <v>1</v>
      </c>
      <c r="E27">
        <f t="shared" si="105"/>
        <v>1</v>
      </c>
      <c r="F27">
        <f t="shared" si="105"/>
        <v>1</v>
      </c>
      <c r="G27">
        <f t="shared" si="105"/>
        <v>1</v>
      </c>
      <c r="H27">
        <f t="shared" si="105"/>
        <v>1</v>
      </c>
      <c r="I27">
        <f t="shared" si="105"/>
        <v>1</v>
      </c>
      <c r="J27">
        <f t="shared" si="105"/>
        <v>1</v>
      </c>
      <c r="K27">
        <f t="shared" si="105"/>
        <v>1</v>
      </c>
      <c r="L27">
        <f t="shared" si="105"/>
        <v>1</v>
      </c>
      <c r="M27">
        <f t="shared" si="105"/>
        <v>1</v>
      </c>
      <c r="N27">
        <f t="shared" si="105"/>
        <v>1</v>
      </c>
      <c r="O27">
        <f t="shared" si="105"/>
        <v>1</v>
      </c>
      <c r="P27">
        <f t="shared" si="105"/>
        <v>1</v>
      </c>
      <c r="Q27">
        <f t="shared" si="105"/>
        <v>1</v>
      </c>
      <c r="R27">
        <f t="shared" si="105"/>
        <v>1</v>
      </c>
      <c r="W27">
        <f t="shared" si="93"/>
        <v>10.858001237076961</v>
      </c>
      <c r="X27">
        <f t="shared" si="103"/>
        <v>10.858001237076961</v>
      </c>
      <c r="Y27">
        <f t="shared" si="98"/>
        <v>10.858019598430827</v>
      </c>
      <c r="AA27">
        <f t="shared" si="94"/>
        <v>1.8361353866680474E-5</v>
      </c>
      <c r="AB27">
        <f t="shared" si="99"/>
        <v>1.8361353866680474E-5</v>
      </c>
      <c r="AC27">
        <v>2</v>
      </c>
      <c r="AM27">
        <f t="shared" si="74"/>
        <v>0.2097152000000001</v>
      </c>
      <c r="AN27">
        <f t="shared" si="95"/>
        <v>0.2097152000000001</v>
      </c>
      <c r="AO27">
        <f t="shared" si="96"/>
        <v>10.156878764345166</v>
      </c>
      <c r="AP27">
        <f t="shared" si="75"/>
        <v>9.1566636188327148</v>
      </c>
      <c r="AQ27">
        <f t="shared" si="75"/>
        <v>8.93665081512518</v>
      </c>
      <c r="AR27">
        <f t="shared" si="75"/>
        <v>8.6760692326174862</v>
      </c>
      <c r="AS27">
        <f t="shared" si="75"/>
        <v>8.3709607738280241</v>
      </c>
      <c r="AT27">
        <f t="shared" si="75"/>
        <v>8.0184816564924919</v>
      </c>
      <c r="AU27">
        <f t="shared" si="75"/>
        <v>7.6175385427956739</v>
      </c>
      <c r="AV27">
        <f t="shared" si="75"/>
        <v>7.1694280217504636</v>
      </c>
      <c r="AW27">
        <f t="shared" si="75"/>
        <v>6.678350872549311</v>
      </c>
      <c r="AX27">
        <f t="shared" si="75"/>
        <v>6.151646860399981</v>
      </c>
      <c r="AY27">
        <f t="shared" si="75"/>
        <v>5.5996133436543571</v>
      </c>
      <c r="AZ27">
        <f t="shared" si="75"/>
        <v>5.0348452073421894</v>
      </c>
      <c r="BA27">
        <f t="shared" si="75"/>
        <v>4.4711533920700637</v>
      </c>
      <c r="BB27">
        <f t="shared" si="75"/>
        <v>3.9222444828945284</v>
      </c>
      <c r="BC27">
        <f t="shared" si="75"/>
        <v>3.4004212148989703</v>
      </c>
      <c r="BD27">
        <f t="shared" si="75"/>
        <v>2.9155568119216846</v>
      </c>
      <c r="BE27">
        <f t="shared" si="76"/>
        <v>10.15684086541442</v>
      </c>
      <c r="BF27">
        <f t="shared" si="77"/>
        <v>9.1566340626958276</v>
      </c>
      <c r="BG27">
        <f t="shared" si="78"/>
        <v>8.9366229589646355</v>
      </c>
      <c r="BH27">
        <f t="shared" si="79"/>
        <v>8.6760433268516675</v>
      </c>
      <c r="BI27">
        <f t="shared" si="80"/>
        <v>8.3709370648423036</v>
      </c>
      <c r="BJ27">
        <f t="shared" si="81"/>
        <v>8.0184603686702793</v>
      </c>
      <c r="BK27">
        <f t="shared" si="82"/>
        <v>7.6175198569616844</v>
      </c>
      <c r="BL27">
        <f t="shared" si="83"/>
        <v>7.1694120524699487</v>
      </c>
      <c r="BM27">
        <f t="shared" si="84"/>
        <v>6.6783376481125929</v>
      </c>
      <c r="BN27">
        <f t="shared" si="85"/>
        <v>6.1516363100733695</v>
      </c>
      <c r="BO27">
        <f t="shared" si="86"/>
        <v>5.5996052962512781</v>
      </c>
      <c r="BP27">
        <f t="shared" si="87"/>
        <v>5.0348394030772763</v>
      </c>
      <c r="BQ27">
        <f t="shared" si="88"/>
        <v>4.4711495064407263</v>
      </c>
      <c r="BR27">
        <f t="shared" si="89"/>
        <v>3.9222421581367484</v>
      </c>
      <c r="BS27">
        <f t="shared" si="90"/>
        <v>3.4004200927141537</v>
      </c>
      <c r="BT27">
        <f t="shared" si="91"/>
        <v>2.9155565614121866</v>
      </c>
    </row>
    <row r="28" spans="1:107">
      <c r="B28">
        <f t="shared" ref="B28:R28" si="106">B12/B12</f>
        <v>1</v>
      </c>
      <c r="C28">
        <f t="shared" si="106"/>
        <v>1</v>
      </c>
      <c r="D28">
        <f t="shared" si="106"/>
        <v>1</v>
      </c>
      <c r="E28">
        <f t="shared" si="106"/>
        <v>1</v>
      </c>
      <c r="F28">
        <f t="shared" si="106"/>
        <v>1</v>
      </c>
      <c r="G28">
        <f t="shared" si="106"/>
        <v>1</v>
      </c>
      <c r="H28">
        <f t="shared" si="106"/>
        <v>1</v>
      </c>
      <c r="I28">
        <f t="shared" si="106"/>
        <v>1</v>
      </c>
      <c r="J28">
        <f t="shared" si="106"/>
        <v>1</v>
      </c>
      <c r="K28">
        <f t="shared" si="106"/>
        <v>1</v>
      </c>
      <c r="L28">
        <f t="shared" si="106"/>
        <v>1</v>
      </c>
      <c r="M28">
        <f t="shared" si="106"/>
        <v>1</v>
      </c>
      <c r="N28">
        <f t="shared" si="106"/>
        <v>1</v>
      </c>
      <c r="O28">
        <f t="shared" si="106"/>
        <v>1</v>
      </c>
      <c r="P28">
        <f t="shared" si="106"/>
        <v>1</v>
      </c>
      <c r="Q28">
        <f t="shared" si="106"/>
        <v>1</v>
      </c>
      <c r="R28">
        <f t="shared" si="106"/>
        <v>1</v>
      </c>
      <c r="W28">
        <f t="shared" si="93"/>
        <v>10.15684086541442</v>
      </c>
      <c r="X28">
        <f t="shared" si="103"/>
        <v>10.15684086541442</v>
      </c>
      <c r="Y28">
        <f t="shared" si="98"/>
        <v>10.156878764345166</v>
      </c>
      <c r="AA28">
        <f t="shared" si="94"/>
        <v>3.7898930745683401E-5</v>
      </c>
      <c r="AB28">
        <f t="shared" si="99"/>
        <v>3.7898930745683401E-5</v>
      </c>
      <c r="AC28">
        <v>2</v>
      </c>
      <c r="AM28">
        <f t="shared" si="74"/>
        <v>0.16777216000000009</v>
      </c>
      <c r="AN28">
        <f t="shared" si="95"/>
        <v>0.16777216000000009</v>
      </c>
      <c r="AO28">
        <f t="shared" si="96"/>
        <v>9.3982785429982325</v>
      </c>
      <c r="AP28">
        <f t="shared" si="75"/>
        <v>8.3440578653340651</v>
      </c>
      <c r="AQ28">
        <f t="shared" si="75"/>
        <v>8.1164489403854017</v>
      </c>
      <c r="AR28">
        <f t="shared" si="75"/>
        <v>7.8488239997500502</v>
      </c>
      <c r="AS28">
        <f t="shared" si="75"/>
        <v>7.5381291116848015</v>
      </c>
      <c r="AT28">
        <f t="shared" si="75"/>
        <v>7.1827200707178438</v>
      </c>
      <c r="AU28">
        <f t="shared" si="75"/>
        <v>6.7829645589252001</v>
      </c>
      <c r="AV28">
        <f t="shared" si="75"/>
        <v>6.341773921092404</v>
      </c>
      <c r="AW28">
        <f t="shared" si="75"/>
        <v>5.8649266129004234</v>
      </c>
      <c r="AX28">
        <f t="shared" si="75"/>
        <v>5.3610454937171674</v>
      </c>
      <c r="AY28">
        <f t="shared" si="75"/>
        <v>4.8411413494905284</v>
      </c>
      <c r="AZ28">
        <f t="shared" si="75"/>
        <v>4.3177341434104113</v>
      </c>
      <c r="BA28">
        <f t="shared" si="75"/>
        <v>3.8036830693873882</v>
      </c>
      <c r="BB28">
        <f t="shared" si="75"/>
        <v>3.3109487183956805</v>
      </c>
      <c r="BC28">
        <f t="shared" si="75"/>
        <v>2.8495331503032295</v>
      </c>
      <c r="BD28">
        <f t="shared" si="75"/>
        <v>2.4267855072857603</v>
      </c>
      <c r="BE28">
        <f t="shared" si="76"/>
        <v>9.3982227278593857</v>
      </c>
      <c r="BF28">
        <f t="shared" si="77"/>
        <v>8.344015162968498</v>
      </c>
      <c r="BG28">
        <f t="shared" si="78"/>
        <v>8.1164088418431639</v>
      </c>
      <c r="BH28">
        <f t="shared" si="79"/>
        <v>7.8487868595730657</v>
      </c>
      <c r="BI28">
        <f t="shared" si="80"/>
        <v>7.5380952660151577</v>
      </c>
      <c r="BJ28">
        <f t="shared" si="81"/>
        <v>7.1826898092856775</v>
      </c>
      <c r="BK28">
        <f t="shared" si="82"/>
        <v>6.7829380938113442</v>
      </c>
      <c r="BL28">
        <f t="shared" si="83"/>
        <v>6.3417513567912511</v>
      </c>
      <c r="BM28">
        <f t="shared" si="84"/>
        <v>5.8649079236826571</v>
      </c>
      <c r="BN28">
        <f t="shared" si="85"/>
        <v>5.3610305143447556</v>
      </c>
      <c r="BO28">
        <f t="shared" si="86"/>
        <v>4.8411297833285749</v>
      </c>
      <c r="BP28">
        <f t="shared" si="87"/>
        <v>4.3177255880968195</v>
      </c>
      <c r="BQ28">
        <f t="shared" si="88"/>
        <v>3.8036770556886084</v>
      </c>
      <c r="BR28">
        <f t="shared" si="89"/>
        <v>3.3109447545009361</v>
      </c>
      <c r="BS28">
        <f t="shared" si="90"/>
        <v>2.8495307629882891</v>
      </c>
      <c r="BT28">
        <f t="shared" si="91"/>
        <v>2.4267842732775669</v>
      </c>
    </row>
    <row r="29" spans="1:107">
      <c r="B29">
        <f t="shared" ref="B29:R29" si="107">B13/B13</f>
        <v>1</v>
      </c>
      <c r="C29">
        <f t="shared" si="107"/>
        <v>1</v>
      </c>
      <c r="D29">
        <f t="shared" si="107"/>
        <v>1</v>
      </c>
      <c r="E29">
        <f t="shared" si="107"/>
        <v>1</v>
      </c>
      <c r="F29">
        <f t="shared" si="107"/>
        <v>1</v>
      </c>
      <c r="G29">
        <f t="shared" si="107"/>
        <v>1</v>
      </c>
      <c r="H29">
        <f t="shared" si="107"/>
        <v>1</v>
      </c>
      <c r="I29">
        <f t="shared" si="107"/>
        <v>1</v>
      </c>
      <c r="J29">
        <f t="shared" si="107"/>
        <v>1</v>
      </c>
      <c r="K29">
        <f t="shared" si="107"/>
        <v>1</v>
      </c>
      <c r="L29">
        <f t="shared" si="107"/>
        <v>1</v>
      </c>
      <c r="M29">
        <f t="shared" si="107"/>
        <v>1</v>
      </c>
      <c r="N29">
        <f t="shared" si="107"/>
        <v>1</v>
      </c>
      <c r="O29">
        <f t="shared" si="107"/>
        <v>1</v>
      </c>
      <c r="P29">
        <f t="shared" si="107"/>
        <v>1</v>
      </c>
      <c r="Q29">
        <f t="shared" si="107"/>
        <v>1</v>
      </c>
      <c r="R29">
        <f t="shared" si="107"/>
        <v>1</v>
      </c>
      <c r="W29">
        <f t="shared" si="93"/>
        <v>9.3982227278593857</v>
      </c>
      <c r="X29">
        <f t="shared" si="103"/>
        <v>9.3982227278593857</v>
      </c>
      <c r="Y29">
        <f t="shared" si="98"/>
        <v>9.3982785429982325</v>
      </c>
      <c r="AA29">
        <f t="shared" si="94"/>
        <v>5.581513884678202E-5</v>
      </c>
      <c r="AB29">
        <f t="shared" si="99"/>
        <v>5.581513884678202E-5</v>
      </c>
      <c r="AC29">
        <v>2</v>
      </c>
      <c r="AM29">
        <f t="shared" si="74"/>
        <v>0.13421772800000006</v>
      </c>
      <c r="AN29">
        <f t="shared" si="95"/>
        <v>0.13421772800000006</v>
      </c>
      <c r="AO29">
        <f t="shared" si="96"/>
        <v>8.5957736647728318</v>
      </c>
      <c r="AP29">
        <f t="shared" si="75"/>
        <v>7.5108700780966373</v>
      </c>
      <c r="AQ29">
        <f t="shared" si="75"/>
        <v>7.2811257933946276</v>
      </c>
      <c r="AR29">
        <f t="shared" si="75"/>
        <v>7.0129823241723663</v>
      </c>
      <c r="AS29">
        <f t="shared" si="75"/>
        <v>6.7043540953396548</v>
      </c>
      <c r="AT29">
        <f t="shared" si="75"/>
        <v>6.3547768010319228</v>
      </c>
      <c r="AU29">
        <f t="shared" si="75"/>
        <v>5.9659334389513132</v>
      </c>
      <c r="AV29">
        <f t="shared" si="75"/>
        <v>5.5420423913726156</v>
      </c>
      <c r="AW29">
        <f t="shared" si="75"/>
        <v>5.0899766046106034</v>
      </c>
      <c r="AX29">
        <f t="shared" si="75"/>
        <v>4.6190094106118789</v>
      </c>
      <c r="AY29">
        <f t="shared" si="75"/>
        <v>4.1401569842957722</v>
      </c>
      <c r="AZ29">
        <f t="shared" si="75"/>
        <v>3.6651939414249779</v>
      </c>
      <c r="BA29">
        <f t="shared" si="75"/>
        <v>3.2055184922688018</v>
      </c>
      <c r="BB29">
        <f t="shared" si="75"/>
        <v>2.7710928603653149</v>
      </c>
      <c r="BC29">
        <f t="shared" si="75"/>
        <v>2.3696597742286962</v>
      </c>
      <c r="BD29">
        <f t="shared" si="75"/>
        <v>2.0063487873091694</v>
      </c>
      <c r="BE29">
        <f t="shared" si="76"/>
        <v>8.5957025422089295</v>
      </c>
      <c r="BF29">
        <f t="shared" si="77"/>
        <v>7.5108170856996024</v>
      </c>
      <c r="BG29">
        <f t="shared" si="78"/>
        <v>7.2810763010472588</v>
      </c>
      <c r="BH29">
        <f t="shared" si="79"/>
        <v>7.0129367668991893</v>
      </c>
      <c r="BI29">
        <f t="shared" si="80"/>
        <v>6.7043128673042691</v>
      </c>
      <c r="BJ29">
        <f t="shared" si="81"/>
        <v>6.3547402181714467</v>
      </c>
      <c r="BK29">
        <f t="shared" si="82"/>
        <v>5.965901700491731</v>
      </c>
      <c r="BL29">
        <f t="shared" si="83"/>
        <v>5.5420155469566028</v>
      </c>
      <c r="BM29">
        <f t="shared" si="84"/>
        <v>5.0899545347029793</v>
      </c>
      <c r="BN29">
        <f t="shared" si="85"/>
        <v>4.6189918265080525</v>
      </c>
      <c r="BO29">
        <f t="shared" si="86"/>
        <v>4.1401434501819043</v>
      </c>
      <c r="BP29">
        <f t="shared" si="87"/>
        <v>3.6651839155048727</v>
      </c>
      <c r="BQ29">
        <f t="shared" si="88"/>
        <v>3.2055113790051624</v>
      </c>
      <c r="BR29">
        <f t="shared" si="89"/>
        <v>2.7710880634394832</v>
      </c>
      <c r="BS29">
        <f t="shared" si="90"/>
        <v>2.3696567407990226</v>
      </c>
      <c r="BT29">
        <f t="shared" si="91"/>
        <v>2.0063470377961976</v>
      </c>
    </row>
    <row r="30" spans="1:107">
      <c r="B30">
        <f t="shared" ref="B30:R30" si="108">B14/B14</f>
        <v>1</v>
      </c>
      <c r="C30">
        <f t="shared" si="108"/>
        <v>1</v>
      </c>
      <c r="D30">
        <f t="shared" si="108"/>
        <v>1</v>
      </c>
      <c r="E30">
        <f t="shared" si="108"/>
        <v>1</v>
      </c>
      <c r="F30">
        <f t="shared" si="108"/>
        <v>1</v>
      </c>
      <c r="G30">
        <f t="shared" si="108"/>
        <v>1</v>
      </c>
      <c r="H30">
        <f t="shared" si="108"/>
        <v>1</v>
      </c>
      <c r="I30">
        <f t="shared" si="108"/>
        <v>1</v>
      </c>
      <c r="J30">
        <f t="shared" si="108"/>
        <v>1</v>
      </c>
      <c r="K30">
        <f t="shared" si="108"/>
        <v>1</v>
      </c>
      <c r="L30">
        <f t="shared" si="108"/>
        <v>1</v>
      </c>
      <c r="M30">
        <f t="shared" si="108"/>
        <v>1</v>
      </c>
      <c r="N30">
        <f t="shared" si="108"/>
        <v>1</v>
      </c>
      <c r="O30">
        <f t="shared" si="108"/>
        <v>1</v>
      </c>
      <c r="P30">
        <f t="shared" si="108"/>
        <v>1</v>
      </c>
      <c r="Q30">
        <f t="shared" si="108"/>
        <v>1</v>
      </c>
      <c r="R30">
        <f t="shared" si="108"/>
        <v>1</v>
      </c>
      <c r="W30">
        <f t="shared" si="93"/>
        <v>8.5957025422089295</v>
      </c>
      <c r="X30">
        <f t="shared" si="103"/>
        <v>8.5957025422089295</v>
      </c>
      <c r="Y30">
        <f t="shared" si="98"/>
        <v>8.5957736647728318</v>
      </c>
      <c r="AA30">
        <f t="shared" si="94"/>
        <v>7.1122563902292768E-5</v>
      </c>
      <c r="AB30">
        <f t="shared" si="99"/>
        <v>7.1122563902292768E-5</v>
      </c>
      <c r="AC30">
        <v>2</v>
      </c>
      <c r="AM30">
        <f t="shared" si="74"/>
        <v>0.10737418240000006</v>
      </c>
      <c r="AN30">
        <f t="shared" si="95"/>
        <v>0.10737418240000006</v>
      </c>
      <c r="AO30">
        <f t="shared" si="96"/>
        <v>7.7667814252189959</v>
      </c>
      <c r="AP30">
        <f t="shared" si="75"/>
        <v>6.6774119756037154</v>
      </c>
      <c r="AQ30">
        <f t="shared" si="75"/>
        <v>6.4512004878568376</v>
      </c>
      <c r="AR30">
        <f t="shared" si="75"/>
        <v>6.1891137982005686</v>
      </c>
      <c r="AS30">
        <f t="shared" si="75"/>
        <v>5.8900044002246705</v>
      </c>
      <c r="AT30">
        <f t="shared" si="75"/>
        <v>5.5544574849899915</v>
      </c>
      <c r="AU30">
        <f t="shared" si="75"/>
        <v>5.1852128189408937</v>
      </c>
      <c r="AV30">
        <f t="shared" si="75"/>
        <v>4.7873970074845023</v>
      </c>
      <c r="AW30">
        <f t="shared" si="75"/>
        <v>4.3684555066987469</v>
      </c>
      <c r="AX30">
        <f t="shared" si="75"/>
        <v>3.9377216884898409</v>
      </c>
      <c r="AY30">
        <f t="shared" si="75"/>
        <v>3.505646624044735</v>
      </c>
      <c r="AZ30">
        <f t="shared" si="75"/>
        <v>3.0828114032313825</v>
      </c>
      <c r="BA30">
        <f t="shared" si="75"/>
        <v>2.678913399429983</v>
      </c>
      <c r="BB30">
        <f t="shared" si="75"/>
        <v>2.3019265319487912</v>
      </c>
      <c r="BC30">
        <f t="shared" si="75"/>
        <v>1.9575790789096699</v>
      </c>
      <c r="BD30">
        <f t="shared" si="75"/>
        <v>1.6491976976686462</v>
      </c>
      <c r="BE30">
        <f t="shared" si="76"/>
        <v>7.7666984258113709</v>
      </c>
      <c r="BF30">
        <f t="shared" si="77"/>
        <v>6.6773519204436456</v>
      </c>
      <c r="BG30">
        <f t="shared" si="78"/>
        <v>6.4511447347411348</v>
      </c>
      <c r="BH30">
        <f t="shared" si="79"/>
        <v>6.1890628305458018</v>
      </c>
      <c r="BI30">
        <f t="shared" si="80"/>
        <v>5.8899586332103793</v>
      </c>
      <c r="BJ30">
        <f t="shared" si="81"/>
        <v>5.5544172212633773</v>
      </c>
      <c r="BK30">
        <f t="shared" si="82"/>
        <v>5.1851782068116563</v>
      </c>
      <c r="BL30">
        <f t="shared" si="83"/>
        <v>4.7873680101125702</v>
      </c>
      <c r="BM30">
        <f t="shared" si="84"/>
        <v>4.3684318905753869</v>
      </c>
      <c r="BN30">
        <f t="shared" si="85"/>
        <v>3.9377030364118033</v>
      </c>
      <c r="BO30">
        <f t="shared" si="86"/>
        <v>3.5056323722059806</v>
      </c>
      <c r="BP30">
        <f t="shared" si="87"/>
        <v>3.0828008958460162</v>
      </c>
      <c r="BQ30">
        <f t="shared" si="88"/>
        <v>2.6789059499487342</v>
      </c>
      <c r="BR30">
        <f t="shared" si="89"/>
        <v>2.3019214792049163</v>
      </c>
      <c r="BS30">
        <f t="shared" si="90"/>
        <v>1.9575758294372341</v>
      </c>
      <c r="BT30">
        <f t="shared" si="91"/>
        <v>1.6491957503497627</v>
      </c>
    </row>
    <row r="31" spans="1:107">
      <c r="B31">
        <f t="shared" ref="B31:R31" si="109">B15/B15</f>
        <v>1</v>
      </c>
      <c r="C31">
        <f t="shared" si="109"/>
        <v>1</v>
      </c>
      <c r="D31">
        <f t="shared" si="109"/>
        <v>1</v>
      </c>
      <c r="E31">
        <f t="shared" si="109"/>
        <v>1</v>
      </c>
      <c r="F31">
        <f t="shared" si="109"/>
        <v>1</v>
      </c>
      <c r="G31">
        <f t="shared" si="109"/>
        <v>1</v>
      </c>
      <c r="H31">
        <f t="shared" si="109"/>
        <v>1</v>
      </c>
      <c r="I31">
        <f t="shared" si="109"/>
        <v>1</v>
      </c>
      <c r="J31">
        <f t="shared" si="109"/>
        <v>1</v>
      </c>
      <c r="K31">
        <f t="shared" si="109"/>
        <v>1</v>
      </c>
      <c r="L31">
        <f t="shared" si="109"/>
        <v>1</v>
      </c>
      <c r="M31">
        <f t="shared" si="109"/>
        <v>1</v>
      </c>
      <c r="N31">
        <f t="shared" si="109"/>
        <v>1</v>
      </c>
      <c r="O31">
        <f t="shared" si="109"/>
        <v>1</v>
      </c>
      <c r="P31">
        <f t="shared" si="109"/>
        <v>1</v>
      </c>
      <c r="Q31">
        <f t="shared" si="109"/>
        <v>1</v>
      </c>
      <c r="R31">
        <f t="shared" si="109"/>
        <v>1</v>
      </c>
      <c r="W31">
        <f t="shared" si="93"/>
        <v>7.7666984258113709</v>
      </c>
      <c r="X31">
        <f t="shared" si="103"/>
        <v>7.7666984258113709</v>
      </c>
      <c r="Y31">
        <f t="shared" si="98"/>
        <v>7.7667814252189959</v>
      </c>
      <c r="AA31">
        <f t="shared" si="94"/>
        <v>8.2999407625017341E-5</v>
      </c>
      <c r="AB31">
        <f t="shared" si="99"/>
        <v>8.2999407625017341E-5</v>
      </c>
      <c r="AC31">
        <v>2</v>
      </c>
      <c r="AM31">
        <f t="shared" si="74"/>
        <v>8.589934592000005E-2</v>
      </c>
      <c r="AN31">
        <f t="shared" si="95"/>
        <v>8.589934592000005E-2</v>
      </c>
      <c r="AO31">
        <f t="shared" si="96"/>
        <v>6.9312083104298505</v>
      </c>
      <c r="AP31">
        <f t="shared" si="75"/>
        <v>5.8640214876718497</v>
      </c>
      <c r="AQ31">
        <f t="shared" si="75"/>
        <v>5.6466693725372084</v>
      </c>
      <c r="AR31">
        <f t="shared" si="75"/>
        <v>5.3966340862331661</v>
      </c>
      <c r="AS31">
        <f t="shared" si="75"/>
        <v>5.1135956967578595</v>
      </c>
      <c r="AT31">
        <f t="shared" si="75"/>
        <v>4.7989793618361629</v>
      </c>
      <c r="AU31">
        <f t="shared" si="75"/>
        <v>4.4562623639685501</v>
      </c>
      <c r="AV31">
        <f t="shared" si="75"/>
        <v>4.0910607376471084</v>
      </c>
      <c r="AW31">
        <f t="shared" si="75"/>
        <v>3.7109127410018026</v>
      </c>
      <c r="AX31">
        <f t="shared" si="75"/>
        <v>3.3247377170969954</v>
      </c>
      <c r="AY31">
        <f t="shared" si="75"/>
        <v>2.9420352010963575</v>
      </c>
      <c r="AZ31">
        <f t="shared" si="75"/>
        <v>2.5719688152536713</v>
      </c>
      <c r="BA31">
        <f t="shared" si="75"/>
        <v>2.2225172935669604</v>
      </c>
      <c r="BB31">
        <f t="shared" si="75"/>
        <v>1.8998527834876413</v>
      </c>
      <c r="BC31">
        <f t="shared" si="75"/>
        <v>1.6080351098844725</v>
      </c>
      <c r="BD31">
        <f t="shared" si="75"/>
        <v>1.3490225301868979</v>
      </c>
      <c r="BE31">
        <f t="shared" si="76"/>
        <v>6.931117387333301</v>
      </c>
      <c r="BF31">
        <f t="shared" si="77"/>
        <v>5.8639576551556321</v>
      </c>
      <c r="BG31">
        <f t="shared" si="78"/>
        <v>5.6466104734594706</v>
      </c>
      <c r="BH31">
        <f t="shared" si="79"/>
        <v>5.3965806179659337</v>
      </c>
      <c r="BI31">
        <f t="shared" si="80"/>
        <v>5.113548060505801</v>
      </c>
      <c r="BJ31">
        <f t="shared" si="81"/>
        <v>4.7989378149166351</v>
      </c>
      <c r="BK31">
        <f t="shared" si="82"/>
        <v>4.4562269789973694</v>
      </c>
      <c r="BL31">
        <f t="shared" si="83"/>
        <v>4.0910313780592231</v>
      </c>
      <c r="BM31">
        <f t="shared" si="84"/>
        <v>3.7108890606599685</v>
      </c>
      <c r="BN31">
        <f t="shared" si="85"/>
        <v>3.3247191869658712</v>
      </c>
      <c r="BO31">
        <f t="shared" si="86"/>
        <v>2.9420211593086147</v>
      </c>
      <c r="BP31">
        <f t="shared" si="87"/>
        <v>2.5719585308499187</v>
      </c>
      <c r="BQ31">
        <f t="shared" si="88"/>
        <v>2.2225100312459962</v>
      </c>
      <c r="BR31">
        <f t="shared" si="89"/>
        <v>1.8998478579153575</v>
      </c>
      <c r="BS31">
        <f t="shared" si="90"/>
        <v>1.6080319225435848</v>
      </c>
      <c r="BT31">
        <f t="shared" si="91"/>
        <v>1.3490205872072305</v>
      </c>
    </row>
    <row r="32" spans="1:107">
      <c r="B32">
        <f t="shared" ref="B32:R32" si="110">B16/B16</f>
        <v>1</v>
      </c>
      <c r="C32">
        <f t="shared" si="110"/>
        <v>1</v>
      </c>
      <c r="D32">
        <f t="shared" si="110"/>
        <v>1</v>
      </c>
      <c r="E32">
        <f t="shared" si="110"/>
        <v>1</v>
      </c>
      <c r="F32">
        <f t="shared" si="110"/>
        <v>1</v>
      </c>
      <c r="G32">
        <f t="shared" si="110"/>
        <v>1</v>
      </c>
      <c r="H32">
        <f t="shared" si="110"/>
        <v>1</v>
      </c>
      <c r="I32">
        <f t="shared" si="110"/>
        <v>1</v>
      </c>
      <c r="J32">
        <f t="shared" si="110"/>
        <v>1</v>
      </c>
      <c r="K32">
        <f t="shared" si="110"/>
        <v>1</v>
      </c>
      <c r="L32">
        <f t="shared" si="110"/>
        <v>1</v>
      </c>
      <c r="M32">
        <f t="shared" si="110"/>
        <v>1</v>
      </c>
      <c r="N32">
        <f t="shared" si="110"/>
        <v>1</v>
      </c>
      <c r="O32">
        <f t="shared" si="110"/>
        <v>1</v>
      </c>
      <c r="P32">
        <f t="shared" si="110"/>
        <v>1</v>
      </c>
      <c r="Q32">
        <f t="shared" si="110"/>
        <v>1</v>
      </c>
      <c r="R32">
        <f t="shared" si="110"/>
        <v>1</v>
      </c>
      <c r="W32">
        <f t="shared" si="93"/>
        <v>6.931117387333301</v>
      </c>
      <c r="X32">
        <f t="shared" si="103"/>
        <v>6.931117387333301</v>
      </c>
      <c r="Y32">
        <f t="shared" si="98"/>
        <v>6.9312083104298505</v>
      </c>
      <c r="AA32">
        <f t="shared" si="94"/>
        <v>9.0923096549566651E-5</v>
      </c>
      <c r="AB32">
        <f t="shared" si="99"/>
        <v>9.0923096549566651E-5</v>
      </c>
      <c r="AC32">
        <v>2</v>
      </c>
      <c r="AM32">
        <f t="shared" si="74"/>
        <v>6.871947673600004E-2</v>
      </c>
      <c r="AN32">
        <f t="shared" si="95"/>
        <v>6.871947673600004E-2</v>
      </c>
      <c r="AO32">
        <f t="shared" si="96"/>
        <v>6.1095977627013811</v>
      </c>
      <c r="AP32">
        <f t="shared" si="75"/>
        <v>5.0891244480238873</v>
      </c>
      <c r="AQ32">
        <f t="shared" si="75"/>
        <v>4.8851359424987839</v>
      </c>
      <c r="AR32">
        <f t="shared" si="75"/>
        <v>4.6520495246264044</v>
      </c>
      <c r="AS32">
        <f t="shared" si="75"/>
        <v>4.3902097623217298</v>
      </c>
      <c r="AT32">
        <f t="shared" si="75"/>
        <v>4.101635033950684</v>
      </c>
      <c r="AU32">
        <f t="shared" si="75"/>
        <v>3.7902147775417396</v>
      </c>
      <c r="AV32">
        <f t="shared" si="75"/>
        <v>3.4616762506330736</v>
      </c>
      <c r="AW32">
        <f t="shared" si="75"/>
        <v>3.1232674328735426</v>
      </c>
      <c r="AX32">
        <f t="shared" si="75"/>
        <v>2.7831688723995476</v>
      </c>
      <c r="AY32">
        <f t="shared" si="75"/>
        <v>2.449724846348738</v>
      </c>
      <c r="AZ32">
        <f t="shared" si="75"/>
        <v>2.1306417304613241</v>
      </c>
      <c r="BA32">
        <f t="shared" si="75"/>
        <v>1.8323123423876755</v>
      </c>
      <c r="BB32">
        <f t="shared" si="75"/>
        <v>1.55938396908475</v>
      </c>
      <c r="BC32">
        <f t="shared" si="75"/>
        <v>1.3146143265388324</v>
      </c>
      <c r="BD32">
        <f t="shared" si="75"/>
        <v>1.0989856476291926</v>
      </c>
      <c r="BE32">
        <f t="shared" si="76"/>
        <v>6.109503010449167</v>
      </c>
      <c r="BF32">
        <f t="shared" si="77"/>
        <v>5.0890598792798167</v>
      </c>
      <c r="BG32">
        <f t="shared" si="78"/>
        <v>4.8850767168043854</v>
      </c>
      <c r="BH32">
        <f t="shared" si="79"/>
        <v>4.651996122499888</v>
      </c>
      <c r="BI32">
        <f t="shared" si="80"/>
        <v>4.3901625438930338</v>
      </c>
      <c r="BJ32">
        <f t="shared" si="81"/>
        <v>4.1015941914933034</v>
      </c>
      <c r="BK32">
        <f t="shared" si="82"/>
        <v>3.7901802992623943</v>
      </c>
      <c r="BL32">
        <f t="shared" si="83"/>
        <v>3.4616479051086091</v>
      </c>
      <c r="BM32">
        <f t="shared" si="84"/>
        <v>3.1232447803852406</v>
      </c>
      <c r="BN32">
        <f t="shared" si="85"/>
        <v>2.7831513034222577</v>
      </c>
      <c r="BO32">
        <f t="shared" si="86"/>
        <v>2.4497116405218229</v>
      </c>
      <c r="BP32">
        <f t="shared" si="87"/>
        <v>2.1306321242543191</v>
      </c>
      <c r="BQ32">
        <f t="shared" si="88"/>
        <v>1.832305592457393</v>
      </c>
      <c r="BR32">
        <f t="shared" si="89"/>
        <v>1.5593794011995707</v>
      </c>
      <c r="BS32">
        <f t="shared" si="90"/>
        <v>1.3146113652489879</v>
      </c>
      <c r="BT32">
        <f t="shared" si="91"/>
        <v>1.0989838272045407</v>
      </c>
    </row>
    <row r="33" spans="2:72">
      <c r="B33">
        <f t="shared" ref="B33:R33" si="111">B17/B17</f>
        <v>1</v>
      </c>
      <c r="C33">
        <f t="shared" si="111"/>
        <v>1</v>
      </c>
      <c r="D33">
        <f t="shared" si="111"/>
        <v>1</v>
      </c>
      <c r="E33">
        <f t="shared" si="111"/>
        <v>1</v>
      </c>
      <c r="F33">
        <f t="shared" si="111"/>
        <v>1</v>
      </c>
      <c r="G33">
        <f t="shared" si="111"/>
        <v>1</v>
      </c>
      <c r="H33">
        <f t="shared" si="111"/>
        <v>1</v>
      </c>
      <c r="I33">
        <f t="shared" si="111"/>
        <v>1</v>
      </c>
      <c r="J33">
        <f t="shared" si="111"/>
        <v>1</v>
      </c>
      <c r="K33">
        <f t="shared" si="111"/>
        <v>1</v>
      </c>
      <c r="L33">
        <f t="shared" si="111"/>
        <v>1</v>
      </c>
      <c r="M33">
        <f t="shared" si="111"/>
        <v>1</v>
      </c>
      <c r="N33">
        <f t="shared" si="111"/>
        <v>1</v>
      </c>
      <c r="O33">
        <f t="shared" si="111"/>
        <v>1</v>
      </c>
      <c r="P33">
        <f t="shared" si="111"/>
        <v>1</v>
      </c>
      <c r="Q33">
        <f t="shared" si="111"/>
        <v>1</v>
      </c>
      <c r="R33">
        <f t="shared" si="111"/>
        <v>1</v>
      </c>
      <c r="W33">
        <f t="shared" si="93"/>
        <v>6.109503010449167</v>
      </c>
      <c r="X33">
        <f t="shared" si="103"/>
        <v>6.109503010449167</v>
      </c>
      <c r="Y33">
        <f t="shared" si="98"/>
        <v>6.1095977627013811</v>
      </c>
      <c r="AA33">
        <f t="shared" si="94"/>
        <v>9.4752252214114208E-5</v>
      </c>
      <c r="AB33">
        <f t="shared" si="99"/>
        <v>9.4752252214114208E-5</v>
      </c>
      <c r="AC33">
        <v>2</v>
      </c>
      <c r="AM33">
        <f t="shared" si="74"/>
        <v>5.4975581388800036E-2</v>
      </c>
      <c r="AN33">
        <f t="shared" si="95"/>
        <v>5.4975581388800036E-2</v>
      </c>
      <c r="AO33">
        <f t="shared" si="96"/>
        <v>5.3211505626406543</v>
      </c>
      <c r="AP33">
        <f t="shared" si="75"/>
        <v>4.3676709065510488</v>
      </c>
      <c r="AQ33">
        <f t="shared" si="75"/>
        <v>4.1804027162740311</v>
      </c>
      <c r="AR33">
        <f t="shared" si="75"/>
        <v>3.9677511690329572</v>
      </c>
      <c r="AS33">
        <f t="shared" si="75"/>
        <v>3.7305415376104638</v>
      </c>
      <c r="AT33">
        <f t="shared" si="75"/>
        <v>3.4711413962747448</v>
      </c>
      <c r="AU33">
        <f t="shared" si="75"/>
        <v>3.1935640778088956</v>
      </c>
      <c r="AV33">
        <f t="shared" si="75"/>
        <v>2.9033484193250563</v>
      </c>
      <c r="AW33">
        <f t="shared" si="75"/>
        <v>2.607187662197433</v>
      </c>
      <c r="AX33">
        <f t="shared" si="75"/>
        <v>2.3123445936567055</v>
      </c>
      <c r="AY33">
        <f t="shared" si="75"/>
        <v>2.0259543040412651</v>
      </c>
      <c r="AZ33">
        <f t="shared" si="75"/>
        <v>1.7543525234049562</v>
      </c>
      <c r="BA33">
        <f t="shared" si="75"/>
        <v>1.5025590201158192</v>
      </c>
      <c r="BB33">
        <f t="shared" si="75"/>
        <v>1.2739961044306196</v>
      </c>
      <c r="BC33">
        <f t="shared" si="75"/>
        <v>1.0704547917192513</v>
      </c>
      <c r="BD33">
        <f t="shared" si="75"/>
        <v>0.89226311162625616</v>
      </c>
      <c r="BE33">
        <f t="shared" si="76"/>
        <v>5.3210558298418222</v>
      </c>
      <c r="BF33">
        <f t="shared" si="77"/>
        <v>4.3676081630361505</v>
      </c>
      <c r="BG33">
        <f t="shared" si="78"/>
        <v>4.1803454854312205</v>
      </c>
      <c r="BH33">
        <f t="shared" si="79"/>
        <v>3.9676998914714923</v>
      </c>
      <c r="BI33">
        <f t="shared" si="80"/>
        <v>3.7304965161168209</v>
      </c>
      <c r="BJ33">
        <f t="shared" si="81"/>
        <v>3.4711027516513022</v>
      </c>
      <c r="BK33">
        <f t="shared" si="82"/>
        <v>3.1935317195219377</v>
      </c>
      <c r="BL33">
        <f t="shared" si="83"/>
        <v>2.9033220394987054</v>
      </c>
      <c r="BM33">
        <f t="shared" si="84"/>
        <v>2.6071667571879411</v>
      </c>
      <c r="BN33">
        <f t="shared" si="85"/>
        <v>2.3123285108568972</v>
      </c>
      <c r="BO33">
        <f t="shared" si="86"/>
        <v>2.025942305053666</v>
      </c>
      <c r="BP33">
        <f t="shared" si="87"/>
        <v>1.7543438509476841</v>
      </c>
      <c r="BQ33">
        <f t="shared" si="88"/>
        <v>1.5025529564330569</v>
      </c>
      <c r="BR33">
        <f t="shared" si="89"/>
        <v>1.2739920129910025</v>
      </c>
      <c r="BS33">
        <f t="shared" si="90"/>
        <v>1.0704521395133142</v>
      </c>
      <c r="BT33">
        <f t="shared" si="91"/>
        <v>0.89226147416016199</v>
      </c>
    </row>
    <row r="34" spans="2:72">
      <c r="B34">
        <f t="shared" ref="B34:R34" si="112">B18/B18</f>
        <v>1</v>
      </c>
      <c r="C34">
        <f t="shared" si="112"/>
        <v>1</v>
      </c>
      <c r="D34">
        <f t="shared" si="112"/>
        <v>1</v>
      </c>
      <c r="E34">
        <f t="shared" si="112"/>
        <v>1</v>
      </c>
      <c r="F34">
        <f t="shared" si="112"/>
        <v>1</v>
      </c>
      <c r="G34">
        <f t="shared" si="112"/>
        <v>1</v>
      </c>
      <c r="H34">
        <f t="shared" si="112"/>
        <v>1</v>
      </c>
      <c r="I34">
        <f t="shared" si="112"/>
        <v>1</v>
      </c>
      <c r="J34">
        <f t="shared" si="112"/>
        <v>1</v>
      </c>
      <c r="K34">
        <f t="shared" si="112"/>
        <v>1</v>
      </c>
      <c r="L34">
        <f t="shared" si="112"/>
        <v>1</v>
      </c>
      <c r="M34">
        <f t="shared" si="112"/>
        <v>1</v>
      </c>
      <c r="N34">
        <f t="shared" si="112"/>
        <v>1</v>
      </c>
      <c r="O34">
        <f t="shared" si="112"/>
        <v>1</v>
      </c>
      <c r="P34">
        <f t="shared" si="112"/>
        <v>1</v>
      </c>
      <c r="Q34">
        <f t="shared" si="112"/>
        <v>1</v>
      </c>
      <c r="R34">
        <f t="shared" si="112"/>
        <v>1</v>
      </c>
      <c r="W34">
        <f t="shared" si="93"/>
        <v>5.3210558298418222</v>
      </c>
      <c r="X34">
        <f t="shared" si="103"/>
        <v>5.3210558298418222</v>
      </c>
      <c r="Y34">
        <f t="shared" si="98"/>
        <v>5.3211505626406543</v>
      </c>
      <c r="AA34">
        <f t="shared" si="94"/>
        <v>9.4732798832097842E-5</v>
      </c>
      <c r="AB34">
        <f t="shared" si="99"/>
        <v>9.4732798832097842E-5</v>
      </c>
      <c r="AC34">
        <v>2</v>
      </c>
      <c r="AM34">
        <f t="shared" si="74"/>
        <v>4.3980465111040035E-2</v>
      </c>
      <c r="AN34">
        <f t="shared" si="95"/>
        <v>4.3980465111040035E-2</v>
      </c>
      <c r="AO34">
        <f t="shared" si="96"/>
        <v>4.5820114564714656</v>
      </c>
      <c r="AP34">
        <f t="shared" si="75"/>
        <v>3.7102050246573683</v>
      </c>
      <c r="AQ34">
        <f t="shared" si="75"/>
        <v>3.5417359885194433</v>
      </c>
      <c r="AR34">
        <f t="shared" si="75"/>
        <v>3.3515088125590893</v>
      </c>
      <c r="AS34">
        <f t="shared" si="75"/>
        <v>3.1406526510541686</v>
      </c>
      <c r="AT34">
        <f t="shared" si="75"/>
        <v>2.9116721917141697</v>
      </c>
      <c r="AU34">
        <f t="shared" si="75"/>
        <v>2.6684785355325191</v>
      </c>
      <c r="AV34">
        <f t="shared" si="75"/>
        <v>2.4162145401975996</v>
      </c>
      <c r="AW34">
        <f t="shared" si="75"/>
        <v>2.1608680897512564</v>
      </c>
      <c r="AX34">
        <f t="shared" si="75"/>
        <v>1.9087246737703103</v>
      </c>
      <c r="AY34">
        <f t="shared" si="75"/>
        <v>1.6657606420440849</v>
      </c>
      <c r="AZ34">
        <f t="shared" si="75"/>
        <v>1.4370980550331316</v>
      </c>
      <c r="BA34">
        <f t="shared" si="75"/>
        <v>1.2266217585614483</v>
      </c>
      <c r="BB34">
        <f t="shared" si="75"/>
        <v>1.0368089400441707</v>
      </c>
      <c r="BC34">
        <f t="shared" si="75"/>
        <v>0.86876359050235719</v>
      </c>
      <c r="BD34">
        <f t="shared" si="75"/>
        <v>0.72240491511949456</v>
      </c>
      <c r="BE34">
        <f t="shared" si="76"/>
        <v>4.5819200275316785</v>
      </c>
      <c r="BF34">
        <f t="shared" si="77"/>
        <v>3.7101460529194172</v>
      </c>
      <c r="BG34">
        <f t="shared" si="78"/>
        <v>3.5416824728264564</v>
      </c>
      <c r="BH34">
        <f t="shared" si="79"/>
        <v>3.3514611398555374</v>
      </c>
      <c r="BI34">
        <f t="shared" si="80"/>
        <v>3.1406110611900919</v>
      </c>
      <c r="BJ34">
        <f t="shared" si="81"/>
        <v>2.9116367385893978</v>
      </c>
      <c r="BK34">
        <f t="shared" si="82"/>
        <v>2.6684490653805009</v>
      </c>
      <c r="BL34">
        <f t="shared" si="83"/>
        <v>2.4161906941864748</v>
      </c>
      <c r="BM34">
        <f t="shared" si="84"/>
        <v>2.1608493330630703</v>
      </c>
      <c r="BN34">
        <f t="shared" si="85"/>
        <v>1.9087103467351616</v>
      </c>
      <c r="BO34">
        <f t="shared" si="86"/>
        <v>1.6657500232666673</v>
      </c>
      <c r="BP34">
        <f t="shared" si="87"/>
        <v>1.437090424074561</v>
      </c>
      <c r="BQ34">
        <f t="shared" si="88"/>
        <v>1.2266164474059011</v>
      </c>
      <c r="BR34">
        <f t="shared" si="89"/>
        <v>1.0368053671498028</v>
      </c>
      <c r="BS34">
        <f t="shared" si="90"/>
        <v>0.86876127650614909</v>
      </c>
      <c r="BT34">
        <f t="shared" si="91"/>
        <v>0.72240348328728088</v>
      </c>
    </row>
    <row r="35" spans="2:72">
      <c r="W35">
        <f t="shared" si="93"/>
        <v>4.5819200275316785</v>
      </c>
      <c r="X35">
        <f t="shared" si="103"/>
        <v>4.5819200275316785</v>
      </c>
      <c r="Y35">
        <f>AO34</f>
        <v>4.5820114564714656</v>
      </c>
      <c r="AA35">
        <f t="shared" si="94"/>
        <v>9.1428939787085994E-5</v>
      </c>
      <c r="AB35">
        <f t="shared" si="99"/>
        <v>9.1428939787085994E-5</v>
      </c>
      <c r="AC35">
        <v>2</v>
      </c>
    </row>
    <row r="36" spans="2:72">
      <c r="W36">
        <f t="shared" ref="W36:W50" si="113">D4*D20</f>
        <v>13.229483335473507</v>
      </c>
      <c r="X36">
        <f t="shared" si="103"/>
        <v>13.229483335473507</v>
      </c>
      <c r="Y36">
        <f>AP20</f>
        <v>13.229400728376511</v>
      </c>
      <c r="AA36">
        <f t="shared" ref="AA36:AA50" si="114">Y4-D4</f>
        <v>-8.2607096995701568E-5</v>
      </c>
      <c r="AB36">
        <f t="shared" si="99"/>
        <v>-8.2607096995701568E-5</v>
      </c>
      <c r="AC36">
        <v>2</v>
      </c>
      <c r="AN36">
        <f t="shared" ref="AN36:AN50" si="115">1/AN20</f>
        <v>1</v>
      </c>
      <c r="AO36">
        <f t="shared" ref="AO36:BT44" si="116">1/AO20</f>
        <v>7.3333802208361124E-2</v>
      </c>
      <c r="AP36">
        <f t="shared" si="116"/>
        <v>7.5589213792204651E-2</v>
      </c>
      <c r="AQ36">
        <f t="shared" si="116"/>
        <v>7.6153066688165516E-2</v>
      </c>
      <c r="AR36">
        <f t="shared" si="116"/>
        <v>7.6857882808116618E-2</v>
      </c>
      <c r="AS36">
        <f t="shared" si="116"/>
        <v>7.7738902958055495E-2</v>
      </c>
      <c r="AT36">
        <f t="shared" si="116"/>
        <v>7.8840178145479084E-2</v>
      </c>
      <c r="AU36">
        <f t="shared" si="116"/>
        <v>8.0216772129758571E-2</v>
      </c>
      <c r="AV36">
        <f t="shared" si="116"/>
        <v>8.1937514610107925E-2</v>
      </c>
      <c r="AW36">
        <f t="shared" si="116"/>
        <v>8.4088442710544636E-2</v>
      </c>
      <c r="AX36">
        <f t="shared" si="116"/>
        <v>8.6777102836090511E-2</v>
      </c>
      <c r="AY36">
        <f t="shared" si="116"/>
        <v>9.0137927993022851E-2</v>
      </c>
      <c r="AZ36">
        <f t="shared" si="116"/>
        <v>9.4338959439188283E-2</v>
      </c>
      <c r="BA36">
        <f t="shared" si="116"/>
        <v>9.9590248746895052E-2</v>
      </c>
      <c r="BB36">
        <f t="shared" si="116"/>
        <v>0.10615436038152855</v>
      </c>
      <c r="BC36">
        <f t="shared" si="116"/>
        <v>0.11435949992482039</v>
      </c>
      <c r="BD36">
        <f t="shared" si="116"/>
        <v>0.12461592435393522</v>
      </c>
      <c r="BE36">
        <f t="shared" si="116"/>
        <v>7.3333333333333361E-2</v>
      </c>
      <c r="BF36">
        <f t="shared" si="116"/>
        <v>7.5588741800566184E-2</v>
      </c>
      <c r="BG36">
        <f t="shared" si="116"/>
        <v>7.6152593917374389E-2</v>
      </c>
      <c r="BH36">
        <f t="shared" si="116"/>
        <v>7.6857409063384632E-2</v>
      </c>
      <c r="BI36">
        <f t="shared" si="116"/>
        <v>7.7738427995897461E-2</v>
      </c>
      <c r="BJ36">
        <f t="shared" si="116"/>
        <v>7.8839701661538489E-2</v>
      </c>
      <c r="BK36">
        <f t="shared" si="116"/>
        <v>8.0216293743589781E-2</v>
      </c>
      <c r="BL36">
        <f t="shared" si="116"/>
        <v>8.1937033846153876E-2</v>
      </c>
      <c r="BM36">
        <f t="shared" si="116"/>
        <v>8.4087958974359001E-2</v>
      </c>
      <c r="BN36">
        <f t="shared" si="116"/>
        <v>8.677661538461541E-2</v>
      </c>
      <c r="BO36">
        <f t="shared" si="116"/>
        <v>9.0137435897435933E-2</v>
      </c>
      <c r="BP36">
        <f t="shared" si="116"/>
        <v>9.4338461538461552E-2</v>
      </c>
      <c r="BQ36">
        <f t="shared" si="116"/>
        <v>9.958974358974361E-2</v>
      </c>
      <c r="BR36">
        <f t="shared" si="116"/>
        <v>0.10615384615384618</v>
      </c>
      <c r="BS36">
        <f t="shared" si="116"/>
        <v>0.11435897435897438</v>
      </c>
      <c r="BT36">
        <f t="shared" si="116"/>
        <v>0.12461538461538464</v>
      </c>
    </row>
    <row r="37" spans="2:72">
      <c r="W37">
        <f t="shared" si="113"/>
        <v>12.850289150718007</v>
      </c>
      <c r="X37">
        <f t="shared" si="103"/>
        <v>12.850289150718007</v>
      </c>
      <c r="Y37">
        <f t="shared" ref="Y37:Y49" si="117">AP21</f>
        <v>12.850220243577693</v>
      </c>
      <c r="AA37">
        <f t="shared" si="114"/>
        <v>-6.8907140313712034E-5</v>
      </c>
      <c r="AB37">
        <f t="shared" si="99"/>
        <v>-6.8907140313712034E-5</v>
      </c>
      <c r="AC37">
        <v>2</v>
      </c>
      <c r="AN37">
        <f t="shared" si="115"/>
        <v>1.25</v>
      </c>
      <c r="AO37">
        <f t="shared" ref="AO37:BC37" si="118">1/AO21</f>
        <v>7.5000413396906065E-2</v>
      </c>
      <c r="AP37">
        <f t="shared" si="118"/>
        <v>7.7819677876710472E-2</v>
      </c>
      <c r="AQ37">
        <f t="shared" si="118"/>
        <v>7.852449399666156E-2</v>
      </c>
      <c r="AR37">
        <f t="shared" si="118"/>
        <v>7.9405514146600423E-2</v>
      </c>
      <c r="AS37">
        <f t="shared" si="118"/>
        <v>8.0506789334024012E-2</v>
      </c>
      <c r="AT37">
        <f t="shared" si="118"/>
        <v>8.1883383318303499E-2</v>
      </c>
      <c r="AU37">
        <f t="shared" si="118"/>
        <v>8.3604125798652854E-2</v>
      </c>
      <c r="AV37">
        <f t="shared" si="118"/>
        <v>8.5755053899089564E-2</v>
      </c>
      <c r="AW37">
        <f t="shared" si="118"/>
        <v>8.8443714024635439E-2</v>
      </c>
      <c r="AX37">
        <f t="shared" si="118"/>
        <v>9.1804539181567793E-2</v>
      </c>
      <c r="AY37">
        <f t="shared" si="118"/>
        <v>9.6005570627733211E-2</v>
      </c>
      <c r="AZ37">
        <f t="shared" si="118"/>
        <v>0.10125685993543999</v>
      </c>
      <c r="BA37">
        <f t="shared" si="118"/>
        <v>0.10782097157007348</v>
      </c>
      <c r="BB37">
        <f t="shared" si="118"/>
        <v>0.11602611111336533</v>
      </c>
      <c r="BC37">
        <f t="shared" si="118"/>
        <v>0.12628253554248015</v>
      </c>
      <c r="BD37">
        <f t="shared" si="116"/>
        <v>0.13910306607887366</v>
      </c>
      <c r="BE37">
        <f t="shared" si="116"/>
        <v>7.5000000000000011E-2</v>
      </c>
      <c r="BF37">
        <f t="shared" si="116"/>
        <v>7.7819260584041039E-2</v>
      </c>
      <c r="BG37">
        <f t="shared" si="116"/>
        <v>7.8524075730051296E-2</v>
      </c>
      <c r="BH37">
        <f t="shared" si="116"/>
        <v>7.9405094662564124E-2</v>
      </c>
      <c r="BI37">
        <f t="shared" si="116"/>
        <v>8.0506368328205152E-2</v>
      </c>
      <c r="BJ37">
        <f t="shared" si="116"/>
        <v>8.1882960410256431E-2</v>
      </c>
      <c r="BK37">
        <f t="shared" si="116"/>
        <v>8.3603700512820539E-2</v>
      </c>
      <c r="BL37">
        <f t="shared" si="116"/>
        <v>8.5754625641025664E-2</v>
      </c>
      <c r="BM37">
        <f t="shared" si="116"/>
        <v>8.8443282051282074E-2</v>
      </c>
      <c r="BN37">
        <f t="shared" si="116"/>
        <v>9.1804102564102597E-2</v>
      </c>
      <c r="BO37">
        <f t="shared" si="116"/>
        <v>9.6005128205128243E-2</v>
      </c>
      <c r="BP37">
        <f t="shared" si="116"/>
        <v>0.10125641025641027</v>
      </c>
      <c r="BQ37">
        <f t="shared" si="116"/>
        <v>0.10782051282051283</v>
      </c>
      <c r="BR37">
        <f t="shared" si="116"/>
        <v>0.11602564102564104</v>
      </c>
      <c r="BS37">
        <f t="shared" si="116"/>
        <v>0.12628205128205131</v>
      </c>
      <c r="BT37">
        <f t="shared" si="116"/>
        <v>0.13910256410256411</v>
      </c>
    </row>
    <row r="38" spans="2:72">
      <c r="W38">
        <f t="shared" si="113"/>
        <v>12.405807501065595</v>
      </c>
      <c r="X38">
        <f t="shared" si="103"/>
        <v>12.405807501065595</v>
      </c>
      <c r="Y38">
        <f t="shared" si="117"/>
        <v>12.405753801253866</v>
      </c>
      <c r="AA38">
        <f t="shared" si="114"/>
        <v>-5.369981172975713E-5</v>
      </c>
      <c r="AB38">
        <f t="shared" si="99"/>
        <v>-5.369981172975713E-5</v>
      </c>
      <c r="AC38">
        <v>2</v>
      </c>
      <c r="AN38">
        <f t="shared" si="115"/>
        <v>1.5624999999999998</v>
      </c>
      <c r="AO38">
        <f t="shared" si="116"/>
        <v>7.7083677382587229E-2</v>
      </c>
      <c r="AP38">
        <f t="shared" si="116"/>
        <v>8.0607757982342737E-2</v>
      </c>
      <c r="AQ38">
        <f t="shared" si="116"/>
        <v>8.14887781322816E-2</v>
      </c>
      <c r="AR38">
        <f t="shared" si="116"/>
        <v>8.2590053319705189E-2</v>
      </c>
      <c r="AS38">
        <f t="shared" si="116"/>
        <v>8.3966647303984676E-2</v>
      </c>
      <c r="AT38">
        <f t="shared" si="116"/>
        <v>8.5687389784334031E-2</v>
      </c>
      <c r="AU38">
        <f t="shared" si="116"/>
        <v>8.7838317884770742E-2</v>
      </c>
      <c r="AV38">
        <f t="shared" si="116"/>
        <v>9.0526978010316603E-2</v>
      </c>
      <c r="AW38">
        <f t="shared" si="116"/>
        <v>9.3887803167248957E-2</v>
      </c>
      <c r="AX38">
        <f t="shared" si="116"/>
        <v>9.8088834613414388E-2</v>
      </c>
      <c r="AY38">
        <f t="shared" si="116"/>
        <v>0.10334012392112119</v>
      </c>
      <c r="AZ38">
        <f t="shared" si="116"/>
        <v>0.10990423555575465</v>
      </c>
      <c r="BA38">
        <f t="shared" si="116"/>
        <v>0.1181093750990465</v>
      </c>
      <c r="BB38">
        <f t="shared" si="116"/>
        <v>0.12836579952816132</v>
      </c>
      <c r="BC38">
        <f t="shared" si="116"/>
        <v>0.14118633006455483</v>
      </c>
      <c r="BD38">
        <f t="shared" si="116"/>
        <v>0.15721199323504675</v>
      </c>
      <c r="BE38">
        <f t="shared" si="116"/>
        <v>7.7083333333333351E-2</v>
      </c>
      <c r="BF38">
        <f t="shared" si="116"/>
        <v>8.0607409063384636E-2</v>
      </c>
      <c r="BG38">
        <f t="shared" si="116"/>
        <v>8.148842799589745E-2</v>
      </c>
      <c r="BH38">
        <f t="shared" si="116"/>
        <v>8.2589701661538464E-2</v>
      </c>
      <c r="BI38">
        <f t="shared" si="116"/>
        <v>8.396629374358977E-2</v>
      </c>
      <c r="BJ38">
        <f t="shared" si="116"/>
        <v>8.5687033846153865E-2</v>
      </c>
      <c r="BK38">
        <f t="shared" si="116"/>
        <v>8.7837958974359004E-2</v>
      </c>
      <c r="BL38">
        <f t="shared" si="116"/>
        <v>9.0526615384615414E-2</v>
      </c>
      <c r="BM38">
        <f t="shared" si="116"/>
        <v>9.3887435897435922E-2</v>
      </c>
      <c r="BN38">
        <f t="shared" si="116"/>
        <v>9.8088461538461555E-2</v>
      </c>
      <c r="BO38">
        <f t="shared" si="116"/>
        <v>0.10333974358974363</v>
      </c>
      <c r="BP38">
        <f t="shared" si="116"/>
        <v>0.10990384615384617</v>
      </c>
      <c r="BQ38">
        <f t="shared" si="116"/>
        <v>0.11810897435897437</v>
      </c>
      <c r="BR38">
        <f t="shared" si="116"/>
        <v>0.12836538461538463</v>
      </c>
      <c r="BS38">
        <f t="shared" si="116"/>
        <v>0.14118589743589746</v>
      </c>
      <c r="BT38">
        <f t="shared" si="116"/>
        <v>0.15721153846153849</v>
      </c>
    </row>
    <row r="39" spans="2:72">
      <c r="W39">
        <f t="shared" si="113"/>
        <v>11.891653528026701</v>
      </c>
      <c r="X39">
        <f t="shared" si="103"/>
        <v>11.891653528026701</v>
      </c>
      <c r="Y39">
        <f t="shared" si="117"/>
        <v>11.891616273046644</v>
      </c>
      <c r="AA39">
        <f t="shared" si="114"/>
        <v>-3.7254980057355169E-5</v>
      </c>
      <c r="AB39">
        <f t="shared" si="99"/>
        <v>-3.7254980057355169E-5</v>
      </c>
      <c r="AC39">
        <v>2</v>
      </c>
      <c r="AN39">
        <f t="shared" si="115"/>
        <v>1.9531249999999996</v>
      </c>
      <c r="AO39">
        <f t="shared" si="116"/>
        <v>7.9687757364688708E-2</v>
      </c>
      <c r="AP39">
        <f t="shared" si="116"/>
        <v>8.4092858114383051E-2</v>
      </c>
      <c r="AQ39">
        <f t="shared" si="116"/>
        <v>8.5194133301806654E-2</v>
      </c>
      <c r="AR39">
        <f t="shared" si="116"/>
        <v>8.6570727286086127E-2</v>
      </c>
      <c r="AS39">
        <f t="shared" si="116"/>
        <v>8.8291469766435482E-2</v>
      </c>
      <c r="AT39">
        <f t="shared" si="116"/>
        <v>9.0442397866872179E-2</v>
      </c>
      <c r="AU39">
        <f t="shared" si="116"/>
        <v>9.3131057992418068E-2</v>
      </c>
      <c r="AV39">
        <f t="shared" si="116"/>
        <v>9.6491883149350421E-2</v>
      </c>
      <c r="AW39">
        <f t="shared" si="116"/>
        <v>0.10069291459551585</v>
      </c>
      <c r="AX39">
        <f t="shared" si="116"/>
        <v>0.10594420390322262</v>
      </c>
      <c r="AY39">
        <f t="shared" si="116"/>
        <v>0.11250831553785612</v>
      </c>
      <c r="AZ39">
        <f t="shared" si="116"/>
        <v>0.12071345508114796</v>
      </c>
      <c r="BA39">
        <f t="shared" si="116"/>
        <v>0.13096987951026276</v>
      </c>
      <c r="BB39">
        <f t="shared" si="116"/>
        <v>0.1437904100466563</v>
      </c>
      <c r="BC39">
        <f t="shared" si="116"/>
        <v>0.15981607321714816</v>
      </c>
      <c r="BD39">
        <f t="shared" si="116"/>
        <v>0.17984815218026304</v>
      </c>
      <c r="BE39">
        <f t="shared" si="116"/>
        <v>7.9687500000000008E-2</v>
      </c>
      <c r="BF39">
        <f t="shared" si="116"/>
        <v>8.4092594662564121E-2</v>
      </c>
      <c r="BG39">
        <f t="shared" si="116"/>
        <v>8.519386832820515E-2</v>
      </c>
      <c r="BH39">
        <f t="shared" si="116"/>
        <v>8.6570460410256442E-2</v>
      </c>
      <c r="BI39">
        <f t="shared" si="116"/>
        <v>8.8291200512820536E-2</v>
      </c>
      <c r="BJ39">
        <f t="shared" si="116"/>
        <v>9.0442125641025661E-2</v>
      </c>
      <c r="BK39">
        <f t="shared" si="116"/>
        <v>9.3130782051282085E-2</v>
      </c>
      <c r="BL39">
        <f t="shared" si="116"/>
        <v>9.6491602564102594E-2</v>
      </c>
      <c r="BM39">
        <f t="shared" si="116"/>
        <v>0.10069262820512823</v>
      </c>
      <c r="BN39">
        <f t="shared" si="116"/>
        <v>0.1059439102564103</v>
      </c>
      <c r="BO39">
        <f t="shared" si="116"/>
        <v>0.11250801282051284</v>
      </c>
      <c r="BP39">
        <f t="shared" si="116"/>
        <v>0.12071314102564107</v>
      </c>
      <c r="BQ39">
        <f t="shared" si="116"/>
        <v>0.13096955128205132</v>
      </c>
      <c r="BR39">
        <f t="shared" si="116"/>
        <v>0.14379006410256412</v>
      </c>
      <c r="BS39">
        <f t="shared" si="116"/>
        <v>0.15981570512820514</v>
      </c>
      <c r="BT39">
        <f t="shared" si="116"/>
        <v>0.17984775641025641</v>
      </c>
    </row>
    <row r="40" spans="2:72">
      <c r="W40">
        <f t="shared" si="113"/>
        <v>11.305940522438981</v>
      </c>
      <c r="X40">
        <f t="shared" si="103"/>
        <v>11.305940522438981</v>
      </c>
      <c r="Y40">
        <f t="shared" si="117"/>
        <v>11.30592050290303</v>
      </c>
      <c r="AA40">
        <f t="shared" si="114"/>
        <v>-2.0019535950765999E-5</v>
      </c>
      <c r="AB40">
        <f t="shared" si="99"/>
        <v>-2.0019535950765999E-5</v>
      </c>
      <c r="AC40">
        <v>2</v>
      </c>
      <c r="AN40">
        <f t="shared" si="115"/>
        <v>2.4414062499999991</v>
      </c>
      <c r="AO40">
        <f t="shared" si="116"/>
        <v>8.2942857342315532E-2</v>
      </c>
      <c r="AP40">
        <f t="shared" si="116"/>
        <v>8.8449233279433478E-2</v>
      </c>
      <c r="AQ40">
        <f t="shared" si="116"/>
        <v>8.9825827263712965E-2</v>
      </c>
      <c r="AR40">
        <f t="shared" si="116"/>
        <v>9.154656974406232E-2</v>
      </c>
      <c r="AS40">
        <f t="shared" si="116"/>
        <v>9.3697497844499031E-2</v>
      </c>
      <c r="AT40">
        <f t="shared" si="116"/>
        <v>9.6386157970044906E-2</v>
      </c>
      <c r="AU40">
        <f t="shared" si="116"/>
        <v>9.9746983126977232E-2</v>
      </c>
      <c r="AV40">
        <f t="shared" si="116"/>
        <v>0.10394801457314266</v>
      </c>
      <c r="AW40">
        <f t="shared" si="116"/>
        <v>0.10919930388084946</v>
      </c>
      <c r="AX40">
        <f t="shared" si="116"/>
        <v>0.11576341551548294</v>
      </c>
      <c r="AY40">
        <f t="shared" si="116"/>
        <v>0.12396855505877478</v>
      </c>
      <c r="AZ40">
        <f t="shared" si="116"/>
        <v>0.13422497948788961</v>
      </c>
      <c r="BA40">
        <f t="shared" si="116"/>
        <v>0.14704551002428312</v>
      </c>
      <c r="BB40">
        <f t="shared" si="116"/>
        <v>0.16307117319477502</v>
      </c>
      <c r="BC40">
        <f t="shared" si="116"/>
        <v>0.18310325215788986</v>
      </c>
      <c r="BD40">
        <f t="shared" si="116"/>
        <v>0.20814335086178345</v>
      </c>
      <c r="BE40">
        <f t="shared" si="116"/>
        <v>8.2942708333333365E-2</v>
      </c>
      <c r="BF40">
        <f t="shared" si="116"/>
        <v>8.8449076661538492E-2</v>
      </c>
      <c r="BG40">
        <f t="shared" si="116"/>
        <v>8.9825668743589784E-2</v>
      </c>
      <c r="BH40">
        <f t="shared" si="116"/>
        <v>9.1546408846153879E-2</v>
      </c>
      <c r="BI40">
        <f t="shared" si="116"/>
        <v>9.3697333974359004E-2</v>
      </c>
      <c r="BJ40">
        <f t="shared" si="116"/>
        <v>9.6385990384615414E-2</v>
      </c>
      <c r="BK40">
        <f t="shared" si="116"/>
        <v>9.9746810897435936E-2</v>
      </c>
      <c r="BL40">
        <f t="shared" si="116"/>
        <v>0.10394783653846158</v>
      </c>
      <c r="BM40">
        <f t="shared" si="116"/>
        <v>0.10919911858974363</v>
      </c>
      <c r="BN40">
        <f t="shared" si="116"/>
        <v>0.1157632211538462</v>
      </c>
      <c r="BO40">
        <f t="shared" si="116"/>
        <v>0.12396834935897438</v>
      </c>
      <c r="BP40">
        <f t="shared" si="116"/>
        <v>0.13422475961538463</v>
      </c>
      <c r="BQ40">
        <f t="shared" si="116"/>
        <v>0.14704527243589746</v>
      </c>
      <c r="BR40">
        <f t="shared" si="116"/>
        <v>0.16307091346153851</v>
      </c>
      <c r="BS40">
        <f t="shared" si="116"/>
        <v>0.18310296474358981</v>
      </c>
      <c r="BT40">
        <f t="shared" si="116"/>
        <v>0.20814302884615385</v>
      </c>
    </row>
    <row r="41" spans="2:72">
      <c r="W41">
        <f t="shared" si="113"/>
        <v>10.650230757945636</v>
      </c>
      <c r="X41">
        <f t="shared" si="103"/>
        <v>10.650230757945636</v>
      </c>
      <c r="Y41">
        <f t="shared" si="117"/>
        <v>10.650228140553084</v>
      </c>
      <c r="AA41">
        <f t="shared" si="114"/>
        <v>-2.617392551584885E-6</v>
      </c>
      <c r="AB41">
        <f t="shared" si="99"/>
        <v>-2.617392551584885E-6</v>
      </c>
      <c r="AC41">
        <v>2</v>
      </c>
      <c r="AN41">
        <f t="shared" si="115"/>
        <v>3.0517578124999987</v>
      </c>
      <c r="AO41">
        <f t="shared" si="116"/>
        <v>8.7011732314349069E-2</v>
      </c>
      <c r="AP41">
        <f t="shared" si="116"/>
        <v>9.3894702235746502E-2</v>
      </c>
      <c r="AQ41">
        <f t="shared" si="116"/>
        <v>9.5615444716095871E-2</v>
      </c>
      <c r="AR41">
        <f t="shared" si="116"/>
        <v>9.7766372816532554E-2</v>
      </c>
      <c r="AS41">
        <f t="shared" si="116"/>
        <v>0.10045503294207844</v>
      </c>
      <c r="AT41">
        <f t="shared" si="116"/>
        <v>0.10381585809901078</v>
      </c>
      <c r="AU41">
        <f t="shared" si="116"/>
        <v>0.10801688954517619</v>
      </c>
      <c r="AV41">
        <f t="shared" si="116"/>
        <v>0.113268178852883</v>
      </c>
      <c r="AW41">
        <f t="shared" si="116"/>
        <v>0.11983229048751647</v>
      </c>
      <c r="AX41">
        <f t="shared" si="116"/>
        <v>0.12803743003080834</v>
      </c>
      <c r="AY41">
        <f t="shared" si="116"/>
        <v>0.13829385445992315</v>
      </c>
      <c r="AZ41">
        <f t="shared" si="116"/>
        <v>0.15111438499631666</v>
      </c>
      <c r="BA41">
        <f t="shared" si="116"/>
        <v>0.16714004816680852</v>
      </c>
      <c r="BB41">
        <f t="shared" si="116"/>
        <v>0.18717212712992343</v>
      </c>
      <c r="BC41">
        <f t="shared" si="116"/>
        <v>0.21221222583381702</v>
      </c>
      <c r="BD41">
        <f t="shared" si="116"/>
        <v>0.24351234921368395</v>
      </c>
      <c r="BE41">
        <f t="shared" si="116"/>
        <v>8.7011718750000008E-2</v>
      </c>
      <c r="BF41">
        <f t="shared" si="116"/>
        <v>9.3894679160256414E-2</v>
      </c>
      <c r="BG41">
        <f t="shared" si="116"/>
        <v>9.5615419262820536E-2</v>
      </c>
      <c r="BH41">
        <f t="shared" si="116"/>
        <v>9.7766344391025647E-2</v>
      </c>
      <c r="BI41">
        <f t="shared" si="116"/>
        <v>0.10045500080128206</v>
      </c>
      <c r="BJ41">
        <f t="shared" si="116"/>
        <v>0.10381582131410258</v>
      </c>
      <c r="BK41">
        <f t="shared" si="116"/>
        <v>0.10801684695512823</v>
      </c>
      <c r="BL41">
        <f t="shared" si="116"/>
        <v>0.11326812900641028</v>
      </c>
      <c r="BM41">
        <f t="shared" si="116"/>
        <v>0.11983223157051281</v>
      </c>
      <c r="BN41">
        <f t="shared" si="116"/>
        <v>0.12803735977564107</v>
      </c>
      <c r="BO41">
        <f t="shared" si="116"/>
        <v>0.13829377003205129</v>
      </c>
      <c r="BP41">
        <f t="shared" si="116"/>
        <v>0.15111428285256412</v>
      </c>
      <c r="BQ41">
        <f t="shared" si="116"/>
        <v>0.16713992387820512</v>
      </c>
      <c r="BR41">
        <f t="shared" si="116"/>
        <v>0.18717197516025641</v>
      </c>
      <c r="BS41">
        <f t="shared" si="116"/>
        <v>0.21221203926282053</v>
      </c>
      <c r="BT41">
        <f t="shared" si="116"/>
        <v>0.2435121193910256</v>
      </c>
    </row>
    <row r="42" spans="2:72">
      <c r="W42">
        <f t="shared" si="113"/>
        <v>9.9303206989454864</v>
      </c>
      <c r="X42">
        <f t="shared" si="103"/>
        <v>9.9303206989454864</v>
      </c>
      <c r="Y42">
        <f t="shared" si="117"/>
        <v>9.9303348844449371</v>
      </c>
      <c r="AA42">
        <f t="shared" si="114"/>
        <v>1.4185499450647399E-5</v>
      </c>
      <c r="AB42">
        <f t="shared" si="99"/>
        <v>1.4185499450647399E-5</v>
      </c>
      <c r="AC42">
        <v>2</v>
      </c>
      <c r="AN42">
        <f t="shared" si="115"/>
        <v>3.8146972656249987</v>
      </c>
      <c r="AO42">
        <f t="shared" si="116"/>
        <v>9.2097826029390983E-2</v>
      </c>
      <c r="AP42">
        <f t="shared" si="116"/>
        <v>0.10070153843113779</v>
      </c>
      <c r="AQ42">
        <f t="shared" si="116"/>
        <v>0.10285246653157447</v>
      </c>
      <c r="AR42">
        <f t="shared" si="116"/>
        <v>0.10554112665712036</v>
      </c>
      <c r="AS42">
        <f t="shared" si="116"/>
        <v>0.1089019518140527</v>
      </c>
      <c r="AT42">
        <f t="shared" si="116"/>
        <v>0.11310298326021813</v>
      </c>
      <c r="AU42">
        <f t="shared" si="116"/>
        <v>0.11835427256792493</v>
      </c>
      <c r="AV42">
        <f t="shared" si="116"/>
        <v>0.12491838420255839</v>
      </c>
      <c r="AW42">
        <f t="shared" si="116"/>
        <v>0.13312352374585026</v>
      </c>
      <c r="AX42">
        <f t="shared" si="116"/>
        <v>0.14337994817496508</v>
      </c>
      <c r="AY42">
        <f t="shared" si="116"/>
        <v>0.15620047871135859</v>
      </c>
      <c r="AZ42">
        <f t="shared" si="116"/>
        <v>0.17222614188185048</v>
      </c>
      <c r="BA42">
        <f t="shared" si="116"/>
        <v>0.19225822084496536</v>
      </c>
      <c r="BB42">
        <f t="shared" si="116"/>
        <v>0.21729831954885892</v>
      </c>
      <c r="BC42">
        <f t="shared" si="116"/>
        <v>0.2485984429287259</v>
      </c>
      <c r="BD42">
        <f t="shared" si="116"/>
        <v>0.28772359715355961</v>
      </c>
      <c r="BE42">
        <f t="shared" si="116"/>
        <v>9.2097981770833365E-2</v>
      </c>
      <c r="BF42">
        <f t="shared" si="116"/>
        <v>0.10070168228365386</v>
      </c>
      <c r="BG42">
        <f t="shared" si="116"/>
        <v>0.10285260741185899</v>
      </c>
      <c r="BH42">
        <f t="shared" si="116"/>
        <v>0.10554126382211541</v>
      </c>
      <c r="BI42">
        <f t="shared" si="116"/>
        <v>0.10890208433493592</v>
      </c>
      <c r="BJ42">
        <f t="shared" si="116"/>
        <v>0.11310310997596158</v>
      </c>
      <c r="BK42">
        <f t="shared" si="116"/>
        <v>0.11835439202724361</v>
      </c>
      <c r="BL42">
        <f t="shared" si="116"/>
        <v>0.12491849459134617</v>
      </c>
      <c r="BM42">
        <f t="shared" si="116"/>
        <v>0.13312362279647438</v>
      </c>
      <c r="BN42">
        <f t="shared" si="116"/>
        <v>0.14338003305288466</v>
      </c>
      <c r="BO42">
        <f t="shared" si="116"/>
        <v>0.15620054587339746</v>
      </c>
      <c r="BP42">
        <f t="shared" si="116"/>
        <v>0.17222618689903849</v>
      </c>
      <c r="BQ42">
        <f t="shared" si="116"/>
        <v>0.19225823818108975</v>
      </c>
      <c r="BR42">
        <f t="shared" si="116"/>
        <v>0.21729830228365388</v>
      </c>
      <c r="BS42">
        <f t="shared" si="116"/>
        <v>0.24859838241185903</v>
      </c>
      <c r="BT42">
        <f t="shared" si="116"/>
        <v>0.28772348257211539</v>
      </c>
    </row>
    <row r="43" spans="2:72">
      <c r="W43">
        <f t="shared" si="113"/>
        <v>9.1566340626958276</v>
      </c>
      <c r="X43">
        <f t="shared" si="103"/>
        <v>9.1566340626958276</v>
      </c>
      <c r="Y43">
        <f t="shared" si="117"/>
        <v>9.1566636188327148</v>
      </c>
      <c r="AA43">
        <f t="shared" si="114"/>
        <v>2.9556136887265438E-5</v>
      </c>
      <c r="AB43">
        <f t="shared" si="99"/>
        <v>2.9556136887265438E-5</v>
      </c>
      <c r="AC43">
        <v>2</v>
      </c>
      <c r="AN43">
        <f t="shared" si="115"/>
        <v>4.7683715820312473</v>
      </c>
      <c r="AO43">
        <f t="shared" si="116"/>
        <v>9.845544317319338E-2</v>
      </c>
      <c r="AP43">
        <f t="shared" si="116"/>
        <v>0.10921008367537688</v>
      </c>
      <c r="AQ43">
        <f t="shared" si="116"/>
        <v>0.11189874380092275</v>
      </c>
      <c r="AR43">
        <f t="shared" si="116"/>
        <v>0.11525956895785508</v>
      </c>
      <c r="AS43">
        <f t="shared" si="116"/>
        <v>0.11946060040402053</v>
      </c>
      <c r="AT43">
        <f t="shared" si="116"/>
        <v>0.12471188971172729</v>
      </c>
      <c r="AU43">
        <f t="shared" si="116"/>
        <v>0.13127600134636078</v>
      </c>
      <c r="AV43">
        <f t="shared" si="116"/>
        <v>0.13948114088965263</v>
      </c>
      <c r="AW43">
        <f t="shared" si="116"/>
        <v>0.14973756531876745</v>
      </c>
      <c r="AX43">
        <f t="shared" si="116"/>
        <v>0.16255809585516096</v>
      </c>
      <c r="AY43">
        <f t="shared" si="116"/>
        <v>0.17858375902565285</v>
      </c>
      <c r="AZ43">
        <f t="shared" si="116"/>
        <v>0.19861583798876772</v>
      </c>
      <c r="BA43">
        <f t="shared" si="116"/>
        <v>0.22365593669266129</v>
      </c>
      <c r="BB43">
        <f t="shared" si="116"/>
        <v>0.2549560600725283</v>
      </c>
      <c r="BC43">
        <f t="shared" si="116"/>
        <v>0.29408121429736195</v>
      </c>
      <c r="BD43">
        <f t="shared" si="116"/>
        <v>0.34298765707840412</v>
      </c>
      <c r="BE43">
        <f t="shared" si="116"/>
        <v>9.8455810546874994E-2</v>
      </c>
      <c r="BF43">
        <f t="shared" si="116"/>
        <v>0.10921043618790063</v>
      </c>
      <c r="BG43">
        <f t="shared" si="116"/>
        <v>0.11189909259815704</v>
      </c>
      <c r="BH43">
        <f t="shared" si="116"/>
        <v>0.11525991311097758</v>
      </c>
      <c r="BI43">
        <f t="shared" si="116"/>
        <v>0.11946093875200321</v>
      </c>
      <c r="BJ43">
        <f t="shared" si="116"/>
        <v>0.12471222080328526</v>
      </c>
      <c r="BK43">
        <f t="shared" si="116"/>
        <v>0.13127632336738784</v>
      </c>
      <c r="BL43">
        <f t="shared" si="116"/>
        <v>0.13948145157251604</v>
      </c>
      <c r="BM43">
        <f t="shared" si="116"/>
        <v>0.14973786182892629</v>
      </c>
      <c r="BN43">
        <f t="shared" si="116"/>
        <v>0.16255837464943912</v>
      </c>
      <c r="BO43">
        <f t="shared" si="116"/>
        <v>0.17858401567508014</v>
      </c>
      <c r="BP43">
        <f t="shared" si="116"/>
        <v>0.19861606695713144</v>
      </c>
      <c r="BQ43">
        <f t="shared" si="116"/>
        <v>0.22365613105969551</v>
      </c>
      <c r="BR43">
        <f t="shared" si="116"/>
        <v>0.25495621118790063</v>
      </c>
      <c r="BS43">
        <f t="shared" si="116"/>
        <v>0.29408131134815702</v>
      </c>
      <c r="BT43">
        <f t="shared" si="116"/>
        <v>0.3429876865484775</v>
      </c>
    </row>
    <row r="44" spans="2:72">
      <c r="W44">
        <f t="shared" si="113"/>
        <v>8.344015162968498</v>
      </c>
      <c r="X44">
        <f t="shared" si="103"/>
        <v>8.344015162968498</v>
      </c>
      <c r="Y44">
        <f t="shared" si="117"/>
        <v>8.3440578653340651</v>
      </c>
      <c r="AA44">
        <f t="shared" si="114"/>
        <v>4.270236556713769E-5</v>
      </c>
      <c r="AB44">
        <f t="shared" si="99"/>
        <v>4.270236556713769E-5</v>
      </c>
      <c r="AC44">
        <v>2</v>
      </c>
      <c r="AN44">
        <f t="shared" si="115"/>
        <v>5.9604644775390598</v>
      </c>
      <c r="AO44">
        <f t="shared" si="116"/>
        <v>0.10640246460294639</v>
      </c>
      <c r="AP44">
        <f t="shared" si="116"/>
        <v>0.11984576523067578</v>
      </c>
      <c r="AQ44">
        <f t="shared" si="116"/>
        <v>0.1232065903876081</v>
      </c>
      <c r="AR44">
        <f t="shared" si="116"/>
        <v>0.12740762183377349</v>
      </c>
      <c r="AS44">
        <f t="shared" si="116"/>
        <v>0.13265891114148032</v>
      </c>
      <c r="AT44">
        <f t="shared" si="116"/>
        <v>0.13922302277611379</v>
      </c>
      <c r="AU44">
        <f t="shared" si="116"/>
        <v>0.14742816231940561</v>
      </c>
      <c r="AV44">
        <f t="shared" si="116"/>
        <v>0.15768458674852048</v>
      </c>
      <c r="AW44">
        <f t="shared" si="116"/>
        <v>0.17050511728491399</v>
      </c>
      <c r="AX44">
        <f t="shared" si="116"/>
        <v>0.18653078045540589</v>
      </c>
      <c r="AY44">
        <f t="shared" si="116"/>
        <v>0.20656285941852079</v>
      </c>
      <c r="AZ44">
        <f t="shared" si="116"/>
        <v>0.23160295812241433</v>
      </c>
      <c r="BA44">
        <f t="shared" si="116"/>
        <v>0.26290308150228131</v>
      </c>
      <c r="BB44">
        <f t="shared" si="116"/>
        <v>0.30202823572711501</v>
      </c>
      <c r="BC44">
        <f t="shared" ref="AO44:BT50" si="119">1/BC28</f>
        <v>0.35093467850815713</v>
      </c>
      <c r="BD44">
        <f t="shared" si="119"/>
        <v>0.41206773198445978</v>
      </c>
      <c r="BE44">
        <f t="shared" si="119"/>
        <v>0.10640309651692709</v>
      </c>
      <c r="BF44">
        <f t="shared" si="119"/>
        <v>0.11984637856820915</v>
      </c>
      <c r="BG44">
        <f t="shared" si="119"/>
        <v>0.12320719908102964</v>
      </c>
      <c r="BH44">
        <f t="shared" si="119"/>
        <v>0.12740822472205532</v>
      </c>
      <c r="BI44">
        <f t="shared" si="119"/>
        <v>0.13265950677333735</v>
      </c>
      <c r="BJ44">
        <f t="shared" si="119"/>
        <v>0.13922360933743991</v>
      </c>
      <c r="BK44">
        <f t="shared" si="119"/>
        <v>0.14742873754256813</v>
      </c>
      <c r="BL44">
        <f t="shared" si="119"/>
        <v>0.15768514779897835</v>
      </c>
      <c r="BM44">
        <f t="shared" si="119"/>
        <v>0.17050566061949121</v>
      </c>
      <c r="BN44">
        <f t="shared" si="119"/>
        <v>0.18653130164513224</v>
      </c>
      <c r="BO44">
        <f t="shared" si="119"/>
        <v>0.20656335292718353</v>
      </c>
      <c r="BP44">
        <f t="shared" si="119"/>
        <v>0.23160341702974763</v>
      </c>
      <c r="BQ44">
        <f t="shared" si="119"/>
        <v>0.26290349715795269</v>
      </c>
      <c r="BR44">
        <f t="shared" si="119"/>
        <v>0.30202859731820914</v>
      </c>
      <c r="BS44">
        <f t="shared" si="119"/>
        <v>0.35093497251852962</v>
      </c>
      <c r="BT44">
        <f t="shared" si="119"/>
        <v>0.41206794151893023</v>
      </c>
    </row>
    <row r="45" spans="2:72">
      <c r="W45">
        <f t="shared" si="113"/>
        <v>7.5108170856996024</v>
      </c>
      <c r="X45">
        <f t="shared" si="103"/>
        <v>7.5108170856996024</v>
      </c>
      <c r="Y45">
        <f t="shared" si="117"/>
        <v>7.5108700780966373</v>
      </c>
      <c r="AA45">
        <f t="shared" si="114"/>
        <v>5.2992397034934413E-5</v>
      </c>
      <c r="AB45">
        <f t="shared" si="99"/>
        <v>5.2992397034934413E-5</v>
      </c>
      <c r="AC45">
        <v>2</v>
      </c>
      <c r="AN45">
        <f t="shared" si="115"/>
        <v>7.4505805969238246</v>
      </c>
      <c r="AO45">
        <f t="shared" si="119"/>
        <v>0.11633624139013761</v>
      </c>
      <c r="AP45">
        <f t="shared" si="119"/>
        <v>0.13314036717479932</v>
      </c>
      <c r="AQ45">
        <f t="shared" si="119"/>
        <v>0.13734139862096478</v>
      </c>
      <c r="AR45">
        <f t="shared" si="119"/>
        <v>0.14259268792867155</v>
      </c>
      <c r="AS45">
        <f t="shared" si="119"/>
        <v>0.14915679956330502</v>
      </c>
      <c r="AT45">
        <f t="shared" si="119"/>
        <v>0.15736193910659688</v>
      </c>
      <c r="AU45">
        <f t="shared" si="119"/>
        <v>0.16761836353571172</v>
      </c>
      <c r="AV45">
        <f t="shared" si="119"/>
        <v>0.1804388940721052</v>
      </c>
      <c r="AW45">
        <f t="shared" si="119"/>
        <v>0.19646455724259712</v>
      </c>
      <c r="AX45">
        <f t="shared" si="119"/>
        <v>0.21649663620571197</v>
      </c>
      <c r="AY45">
        <f t="shared" si="119"/>
        <v>0.24153673490960559</v>
      </c>
      <c r="AZ45">
        <f t="shared" si="119"/>
        <v>0.27283685828947252</v>
      </c>
      <c r="BA45">
        <f t="shared" si="119"/>
        <v>0.31196201251430622</v>
      </c>
      <c r="BB45">
        <f t="shared" si="119"/>
        <v>0.3608684552953485</v>
      </c>
      <c r="BC45">
        <f t="shared" si="119"/>
        <v>0.42200150877165116</v>
      </c>
      <c r="BD45">
        <f t="shared" si="119"/>
        <v>0.49841782561702941</v>
      </c>
      <c r="BE45">
        <f t="shared" si="119"/>
        <v>0.11633720397949221</v>
      </c>
      <c r="BF45">
        <f t="shared" si="119"/>
        <v>0.1331413065435948</v>
      </c>
      <c r="BG45">
        <f t="shared" si="119"/>
        <v>0.13734233218462044</v>
      </c>
      <c r="BH45">
        <f t="shared" si="119"/>
        <v>0.14259361423590247</v>
      </c>
      <c r="BI45">
        <f t="shared" si="119"/>
        <v>0.14915771680000506</v>
      </c>
      <c r="BJ45">
        <f t="shared" si="119"/>
        <v>0.15736284500513326</v>
      </c>
      <c r="BK45">
        <f t="shared" si="119"/>
        <v>0.16761925526154353</v>
      </c>
      <c r="BL45">
        <f t="shared" si="119"/>
        <v>0.18043976808205633</v>
      </c>
      <c r="BM45">
        <f t="shared" si="119"/>
        <v>0.19646540910769733</v>
      </c>
      <c r="BN45">
        <f t="shared" si="119"/>
        <v>0.21649746038974868</v>
      </c>
      <c r="BO45">
        <f t="shared" si="119"/>
        <v>0.24153752449231278</v>
      </c>
      <c r="BP45">
        <f t="shared" si="119"/>
        <v>0.27283760462051787</v>
      </c>
      <c r="BQ45">
        <f t="shared" si="119"/>
        <v>0.31196270478077426</v>
      </c>
      <c r="BR45">
        <f t="shared" si="119"/>
        <v>0.3608690799810948</v>
      </c>
      <c r="BS45">
        <f t="shared" si="119"/>
        <v>0.42200204898149546</v>
      </c>
      <c r="BT45">
        <f t="shared" si="119"/>
        <v>0.49841826023199626</v>
      </c>
    </row>
    <row r="46" spans="2:72">
      <c r="W46">
        <f t="shared" si="113"/>
        <v>6.6773519204436456</v>
      </c>
      <c r="X46">
        <f t="shared" si="103"/>
        <v>6.6773519204436456</v>
      </c>
      <c r="Y46">
        <f t="shared" si="117"/>
        <v>6.6774119756037154</v>
      </c>
      <c r="AA46">
        <f t="shared" si="114"/>
        <v>6.0055160069794056E-5</v>
      </c>
      <c r="AB46">
        <f t="shared" si="99"/>
        <v>6.0055160069794056E-5</v>
      </c>
      <c r="AC46">
        <v>2</v>
      </c>
      <c r="AN46">
        <f t="shared" si="115"/>
        <v>9.3132257461547798</v>
      </c>
      <c r="AO46">
        <f t="shared" si="119"/>
        <v>0.12875346237412669</v>
      </c>
      <c r="AP46">
        <f t="shared" si="119"/>
        <v>0.14975861960495382</v>
      </c>
      <c r="AQ46">
        <f t="shared" si="119"/>
        <v>0.15500990891266059</v>
      </c>
      <c r="AR46">
        <f t="shared" si="119"/>
        <v>0.16157402054729408</v>
      </c>
      <c r="AS46">
        <f t="shared" si="119"/>
        <v>0.16977916009058594</v>
      </c>
      <c r="AT46">
        <f t="shared" si="119"/>
        <v>0.18003558451970073</v>
      </c>
      <c r="AU46">
        <f t="shared" si="119"/>
        <v>0.19285611505609429</v>
      </c>
      <c r="AV46">
        <f t="shared" si="119"/>
        <v>0.20888177822658616</v>
      </c>
      <c r="AW46">
        <f t="shared" si="119"/>
        <v>0.22891385718970103</v>
      </c>
      <c r="AX46">
        <f t="shared" si="119"/>
        <v>0.2539539558935946</v>
      </c>
      <c r="AY46">
        <f t="shared" si="119"/>
        <v>0.28525407927346164</v>
      </c>
      <c r="AZ46">
        <f t="shared" si="119"/>
        <v>0.32437923349829528</v>
      </c>
      <c r="BA46">
        <f t="shared" si="119"/>
        <v>0.37328567627933745</v>
      </c>
      <c r="BB46">
        <f t="shared" si="119"/>
        <v>0.43441872975564022</v>
      </c>
      <c r="BC46">
        <f t="shared" si="119"/>
        <v>0.51083504660101842</v>
      </c>
      <c r="BD46">
        <f t="shared" si="119"/>
        <v>0.60635544265774144</v>
      </c>
      <c r="BE46">
        <f t="shared" si="119"/>
        <v>0.12875483830769857</v>
      </c>
      <c r="BF46">
        <f t="shared" si="119"/>
        <v>0.14975996651282678</v>
      </c>
      <c r="BG46">
        <f t="shared" si="119"/>
        <v>0.15501124856410883</v>
      </c>
      <c r="BH46">
        <f t="shared" si="119"/>
        <v>0.16157535112821142</v>
      </c>
      <c r="BI46">
        <f t="shared" si="119"/>
        <v>0.16978047933333962</v>
      </c>
      <c r="BJ46">
        <f t="shared" si="119"/>
        <v>0.18003688958974989</v>
      </c>
      <c r="BK46">
        <f t="shared" si="119"/>
        <v>0.1928574024102627</v>
      </c>
      <c r="BL46">
        <f t="shared" si="119"/>
        <v>0.20888304343590372</v>
      </c>
      <c r="BM46">
        <f t="shared" si="119"/>
        <v>0.22891509471795501</v>
      </c>
      <c r="BN46">
        <f t="shared" si="119"/>
        <v>0.25395515882051917</v>
      </c>
      <c r="BO46">
        <f t="shared" si="119"/>
        <v>0.28525523894872423</v>
      </c>
      <c r="BP46">
        <f t="shared" si="119"/>
        <v>0.32438033910898062</v>
      </c>
      <c r="BQ46">
        <f t="shared" si="119"/>
        <v>0.3732867143093011</v>
      </c>
      <c r="BR46">
        <f t="shared" si="119"/>
        <v>0.43441968330970177</v>
      </c>
      <c r="BS46">
        <f t="shared" si="119"/>
        <v>0.51083589456020262</v>
      </c>
      <c r="BT46">
        <f t="shared" si="119"/>
        <v>0.60635615862332848</v>
      </c>
    </row>
    <row r="47" spans="2:72">
      <c r="W47">
        <f t="shared" si="113"/>
        <v>5.8639576551556321</v>
      </c>
      <c r="X47">
        <f t="shared" si="103"/>
        <v>5.8639576551556321</v>
      </c>
      <c r="Y47">
        <f t="shared" si="117"/>
        <v>5.8640214876718497</v>
      </c>
      <c r="AA47">
        <f t="shared" si="114"/>
        <v>6.3832516217665614E-5</v>
      </c>
      <c r="AB47">
        <f t="shared" si="99"/>
        <v>6.3832516217665614E-5</v>
      </c>
      <c r="AC47">
        <v>2</v>
      </c>
      <c r="AN47">
        <f t="shared" si="115"/>
        <v>11.641532182693474</v>
      </c>
      <c r="AO47">
        <f t="shared" si="119"/>
        <v>0.144274988604113</v>
      </c>
      <c r="AP47">
        <f t="shared" si="119"/>
        <v>0.17053143514264693</v>
      </c>
      <c r="AQ47">
        <f t="shared" si="119"/>
        <v>0.17709554677728045</v>
      </c>
      <c r="AR47">
        <f t="shared" si="119"/>
        <v>0.18530068632057226</v>
      </c>
      <c r="AS47">
        <f t="shared" si="119"/>
        <v>0.19555711074968707</v>
      </c>
      <c r="AT47">
        <f t="shared" si="119"/>
        <v>0.20837764128608061</v>
      </c>
      <c r="AU47">
        <f t="shared" si="119"/>
        <v>0.2244033044565725</v>
      </c>
      <c r="AV47">
        <f t="shared" si="119"/>
        <v>0.24443538341968737</v>
      </c>
      <c r="AW47">
        <f t="shared" si="119"/>
        <v>0.26947548212358097</v>
      </c>
      <c r="AX47">
        <f t="shared" si="119"/>
        <v>0.30077560550344795</v>
      </c>
      <c r="AY47">
        <f t="shared" si="119"/>
        <v>0.33990075972828171</v>
      </c>
      <c r="AZ47">
        <f t="shared" si="119"/>
        <v>0.38880720250932388</v>
      </c>
      <c r="BA47">
        <f t="shared" si="119"/>
        <v>0.44994025598562654</v>
      </c>
      <c r="BB47">
        <f t="shared" si="119"/>
        <v>0.5263565728310049</v>
      </c>
      <c r="BC47">
        <f t="shared" si="119"/>
        <v>0.62187696888772781</v>
      </c>
      <c r="BD47">
        <f t="shared" si="119"/>
        <v>0.74127746395863148</v>
      </c>
      <c r="BE47">
        <f t="shared" si="119"/>
        <v>0.14427688121795654</v>
      </c>
      <c r="BF47">
        <f t="shared" si="119"/>
        <v>0.17053329147436683</v>
      </c>
      <c r="BG47">
        <f t="shared" si="119"/>
        <v>0.17709739403846939</v>
      </c>
      <c r="BH47">
        <f t="shared" si="119"/>
        <v>0.18530252224359758</v>
      </c>
      <c r="BI47">
        <f t="shared" si="119"/>
        <v>0.19555893250000786</v>
      </c>
      <c r="BJ47">
        <f t="shared" si="119"/>
        <v>0.20837944532052069</v>
      </c>
      <c r="BK47">
        <f t="shared" si="119"/>
        <v>0.22440508634616171</v>
      </c>
      <c r="BL47">
        <f t="shared" si="119"/>
        <v>0.24443713762821295</v>
      </c>
      <c r="BM47">
        <f t="shared" si="119"/>
        <v>0.26947720173077705</v>
      </c>
      <c r="BN47">
        <f t="shared" si="119"/>
        <v>0.30077728185898223</v>
      </c>
      <c r="BO47">
        <f t="shared" si="119"/>
        <v>0.33990238201923861</v>
      </c>
      <c r="BP47">
        <f t="shared" si="119"/>
        <v>0.38880875721955915</v>
      </c>
      <c r="BQ47">
        <f t="shared" si="119"/>
        <v>0.44994172621995965</v>
      </c>
      <c r="BR47">
        <f t="shared" si="119"/>
        <v>0.52635793747046045</v>
      </c>
      <c r="BS47">
        <f t="shared" si="119"/>
        <v>0.62187820153358653</v>
      </c>
      <c r="BT47">
        <f t="shared" si="119"/>
        <v>0.7412785316124938</v>
      </c>
    </row>
    <row r="48" spans="2:72">
      <c r="W48">
        <f t="shared" si="113"/>
        <v>5.0890598792798167</v>
      </c>
      <c r="X48">
        <f t="shared" si="103"/>
        <v>5.0890598792798167</v>
      </c>
      <c r="Y48">
        <f t="shared" si="117"/>
        <v>5.0891244480238873</v>
      </c>
      <c r="AA48">
        <f t="shared" si="114"/>
        <v>6.4568744070570006E-5</v>
      </c>
      <c r="AB48">
        <f t="shared" si="99"/>
        <v>6.4568744070570006E-5</v>
      </c>
      <c r="AC48">
        <v>2</v>
      </c>
      <c r="AN48">
        <f t="shared" si="115"/>
        <v>14.551915228366843</v>
      </c>
      <c r="AO48">
        <f t="shared" si="119"/>
        <v>0.16367689639159588</v>
      </c>
      <c r="AP48">
        <f t="shared" si="119"/>
        <v>0.19649745456476331</v>
      </c>
      <c r="AQ48">
        <f t="shared" si="119"/>
        <v>0.20470259410805514</v>
      </c>
      <c r="AR48">
        <f t="shared" si="119"/>
        <v>0.21495901853716998</v>
      </c>
      <c r="AS48">
        <f t="shared" si="119"/>
        <v>0.22777954907356351</v>
      </c>
      <c r="AT48">
        <f t="shared" si="119"/>
        <v>0.24380521224405544</v>
      </c>
      <c r="AU48">
        <f t="shared" si="119"/>
        <v>0.26383729120717025</v>
      </c>
      <c r="AV48">
        <f t="shared" si="119"/>
        <v>0.28887738991106388</v>
      </c>
      <c r="AW48">
        <f t="shared" si="119"/>
        <v>0.3201775132909308</v>
      </c>
      <c r="AX48">
        <f t="shared" si="119"/>
        <v>0.35930266751576456</v>
      </c>
      <c r="AY48">
        <f t="shared" si="119"/>
        <v>0.40820911029680679</v>
      </c>
      <c r="AZ48">
        <f t="shared" si="119"/>
        <v>0.46934216377310939</v>
      </c>
      <c r="BA48">
        <f t="shared" si="119"/>
        <v>0.54575848061848775</v>
      </c>
      <c r="BB48">
        <f t="shared" si="119"/>
        <v>0.64127887667521077</v>
      </c>
      <c r="BC48">
        <f t="shared" si="119"/>
        <v>0.76067937174611422</v>
      </c>
      <c r="BD48">
        <f t="shared" si="119"/>
        <v>0.909929990584744</v>
      </c>
      <c r="BE48">
        <f t="shared" si="119"/>
        <v>0.16367943485577899</v>
      </c>
      <c r="BF48">
        <f t="shared" si="119"/>
        <v>0.19649994767629184</v>
      </c>
      <c r="BG48">
        <f t="shared" si="119"/>
        <v>0.20470507588142003</v>
      </c>
      <c r="BH48">
        <f t="shared" si="119"/>
        <v>0.21496148613783031</v>
      </c>
      <c r="BI48">
        <f t="shared" si="119"/>
        <v>0.22778199895834311</v>
      </c>
      <c r="BJ48">
        <f t="shared" si="119"/>
        <v>0.24380763998398419</v>
      </c>
      <c r="BK48">
        <f t="shared" si="119"/>
        <v>0.26383969126603546</v>
      </c>
      <c r="BL48">
        <f t="shared" si="119"/>
        <v>0.2888797553685995</v>
      </c>
      <c r="BM48">
        <f t="shared" si="119"/>
        <v>0.32017983549680462</v>
      </c>
      <c r="BN48">
        <f t="shared" si="119"/>
        <v>0.35930493565706106</v>
      </c>
      <c r="BO48">
        <f t="shared" si="119"/>
        <v>0.40821131085738155</v>
      </c>
      <c r="BP48">
        <f t="shared" si="119"/>
        <v>0.46934427985778215</v>
      </c>
      <c r="BQ48">
        <f t="shared" si="119"/>
        <v>0.54576049110828284</v>
      </c>
      <c r="BR48">
        <f t="shared" si="119"/>
        <v>0.64128075517140881</v>
      </c>
      <c r="BS48">
        <f t="shared" si="119"/>
        <v>0.76068108525031619</v>
      </c>
      <c r="BT48">
        <f t="shared" si="119"/>
        <v>0.90993149784895055</v>
      </c>
    </row>
    <row r="49" spans="23:72">
      <c r="W49">
        <f t="shared" si="113"/>
        <v>4.3676081630361505</v>
      </c>
      <c r="X49">
        <f t="shared" si="103"/>
        <v>4.3676081630361505</v>
      </c>
      <c r="Y49">
        <f t="shared" si="117"/>
        <v>4.3676709065510488</v>
      </c>
      <c r="AA49">
        <f t="shared" si="114"/>
        <v>6.2743514898322417E-5</v>
      </c>
      <c r="AB49">
        <f t="shared" si="99"/>
        <v>6.2743514898322417E-5</v>
      </c>
      <c r="AC49">
        <v>2</v>
      </c>
      <c r="AN49">
        <f t="shared" si="115"/>
        <v>18.189894035458554</v>
      </c>
      <c r="AO49">
        <f t="shared" si="119"/>
        <v>0.18792928112594953</v>
      </c>
      <c r="AP49">
        <f t="shared" si="119"/>
        <v>0.22895497884240884</v>
      </c>
      <c r="AQ49">
        <f t="shared" si="119"/>
        <v>0.23921140327152363</v>
      </c>
      <c r="AR49">
        <f t="shared" si="119"/>
        <v>0.25203193380791711</v>
      </c>
      <c r="AS49">
        <f t="shared" si="119"/>
        <v>0.26805759697840903</v>
      </c>
      <c r="AT49">
        <f t="shared" si="119"/>
        <v>0.2880896759415239</v>
      </c>
      <c r="AU49">
        <f t="shared" si="119"/>
        <v>0.31312977464541747</v>
      </c>
      <c r="AV49">
        <f t="shared" si="119"/>
        <v>0.34442989802528445</v>
      </c>
      <c r="AW49">
        <f t="shared" si="119"/>
        <v>0.38355505225011821</v>
      </c>
      <c r="AX49">
        <f t="shared" si="119"/>
        <v>0.43246149503116044</v>
      </c>
      <c r="AY49">
        <f t="shared" si="119"/>
        <v>0.49359454850746315</v>
      </c>
      <c r="AZ49">
        <f t="shared" si="119"/>
        <v>0.5700108653528414</v>
      </c>
      <c r="BA49">
        <f t="shared" si="119"/>
        <v>0.66553126140956431</v>
      </c>
      <c r="BB49">
        <f t="shared" si="119"/>
        <v>0.78493175648046798</v>
      </c>
      <c r="BC49">
        <f t="shared" si="119"/>
        <v>0.93418237531909754</v>
      </c>
      <c r="BD49">
        <f t="shared" si="119"/>
        <v>1.1207456488673846</v>
      </c>
      <c r="BE49">
        <f t="shared" si="119"/>
        <v>0.18793262690305709</v>
      </c>
      <c r="BF49">
        <f t="shared" si="119"/>
        <v>0.22895826792869814</v>
      </c>
      <c r="BG49">
        <f t="shared" si="119"/>
        <v>0.23921467818510836</v>
      </c>
      <c r="BH49">
        <f t="shared" si="119"/>
        <v>0.25203519100562116</v>
      </c>
      <c r="BI49">
        <f t="shared" si="119"/>
        <v>0.26806083203126224</v>
      </c>
      <c r="BJ49">
        <f t="shared" si="119"/>
        <v>0.28809288331331351</v>
      </c>
      <c r="BK49">
        <f t="shared" si="119"/>
        <v>0.31313294741587755</v>
      </c>
      <c r="BL49">
        <f t="shared" si="119"/>
        <v>0.34443302754408273</v>
      </c>
      <c r="BM49">
        <f t="shared" si="119"/>
        <v>0.38355812770433911</v>
      </c>
      <c r="BN49">
        <f t="shared" si="119"/>
        <v>0.43246450290465965</v>
      </c>
      <c r="BO49">
        <f t="shared" si="119"/>
        <v>0.49359747190506031</v>
      </c>
      <c r="BP49">
        <f t="shared" si="119"/>
        <v>0.570013683155561</v>
      </c>
      <c r="BQ49">
        <f t="shared" si="119"/>
        <v>0.66553394721868686</v>
      </c>
      <c r="BR49">
        <f t="shared" si="119"/>
        <v>0.78493427729759435</v>
      </c>
      <c r="BS49">
        <f t="shared" si="119"/>
        <v>0.93418468989622871</v>
      </c>
      <c r="BT49">
        <f t="shared" si="119"/>
        <v>1.1207477056445214</v>
      </c>
    </row>
    <row r="50" spans="23:72">
      <c r="W50">
        <f t="shared" si="113"/>
        <v>3.7101460529194172</v>
      </c>
      <c r="X50">
        <f t="shared" si="103"/>
        <v>3.7101460529194172</v>
      </c>
      <c r="Y50">
        <f>AP34</f>
        <v>3.7102050246573683</v>
      </c>
      <c r="AA50">
        <f t="shared" si="114"/>
        <v>5.8971737951107883E-5</v>
      </c>
      <c r="AB50">
        <f t="shared" si="99"/>
        <v>5.8971737951107883E-5</v>
      </c>
      <c r="AC50">
        <v>2</v>
      </c>
      <c r="AN50">
        <f t="shared" si="115"/>
        <v>22.737367544323188</v>
      </c>
      <c r="AO50">
        <f t="shared" si="119"/>
        <v>0.21824476204389157</v>
      </c>
      <c r="AP50">
        <f t="shared" si="119"/>
        <v>0.26952688418946563</v>
      </c>
      <c r="AQ50">
        <f t="shared" si="119"/>
        <v>0.28234741472585917</v>
      </c>
      <c r="AR50">
        <f t="shared" si="119"/>
        <v>0.29837307789635098</v>
      </c>
      <c r="AS50">
        <f t="shared" si="119"/>
        <v>0.31840515685946591</v>
      </c>
      <c r="AT50">
        <f t="shared" si="119"/>
        <v>0.34344525556335948</v>
      </c>
      <c r="AU50">
        <f t="shared" si="119"/>
        <v>0.37474537894322651</v>
      </c>
      <c r="AV50">
        <f t="shared" si="119"/>
        <v>0.41387053316806022</v>
      </c>
      <c r="AW50">
        <f t="shared" si="119"/>
        <v>0.46277697594910239</v>
      </c>
      <c r="AX50">
        <f t="shared" si="119"/>
        <v>0.5239100294254051</v>
      </c>
      <c r="AY50">
        <f t="shared" si="119"/>
        <v>0.60032634627078352</v>
      </c>
      <c r="AZ50">
        <f t="shared" si="119"/>
        <v>0.69584674232750632</v>
      </c>
      <c r="BA50">
        <f t="shared" si="119"/>
        <v>0.81524723739840987</v>
      </c>
      <c r="BB50">
        <f t="shared" si="119"/>
        <v>0.96449785623703965</v>
      </c>
      <c r="BC50">
        <f t="shared" si="119"/>
        <v>1.1510611297853266</v>
      </c>
      <c r="BD50">
        <f t="shared" si="119"/>
        <v>1.3842652217206852</v>
      </c>
      <c r="BE50">
        <f t="shared" si="119"/>
        <v>0.21824911696215463</v>
      </c>
      <c r="BF50">
        <f t="shared" si="119"/>
        <v>0.26953116824420592</v>
      </c>
      <c r="BG50">
        <f t="shared" si="119"/>
        <v>0.28235168106471875</v>
      </c>
      <c r="BH50">
        <f t="shared" si="119"/>
        <v>0.29837732209035978</v>
      </c>
      <c r="BI50">
        <f t="shared" si="119"/>
        <v>0.31840937337241104</v>
      </c>
      <c r="BJ50">
        <f t="shared" si="119"/>
        <v>0.34344943747497519</v>
      </c>
      <c r="BK50">
        <f t="shared" si="119"/>
        <v>0.37474951760318032</v>
      </c>
      <c r="BL50">
        <f t="shared" si="119"/>
        <v>0.4138746177634367</v>
      </c>
      <c r="BM50">
        <f t="shared" si="119"/>
        <v>0.46278099296375713</v>
      </c>
      <c r="BN50">
        <f t="shared" si="119"/>
        <v>0.52391396196415785</v>
      </c>
      <c r="BO50">
        <f t="shared" si="119"/>
        <v>0.60033017321465865</v>
      </c>
      <c r="BP50">
        <f t="shared" si="119"/>
        <v>0.69585043727778451</v>
      </c>
      <c r="BQ50">
        <f t="shared" si="119"/>
        <v>0.81525076735669177</v>
      </c>
      <c r="BR50">
        <f t="shared" si="119"/>
        <v>0.96450117995532625</v>
      </c>
      <c r="BS50">
        <f t="shared" si="119"/>
        <v>1.1510641957036192</v>
      </c>
      <c r="BT50">
        <f t="shared" si="119"/>
        <v>1.3842679653889851</v>
      </c>
    </row>
    <row r="51" spans="23:72">
      <c r="W51">
        <f>E4*E20</f>
        <v>13.131529059732367</v>
      </c>
      <c r="X51">
        <f t="shared" si="103"/>
        <v>13.131529059732367</v>
      </c>
      <c r="Y51">
        <f>AQ20</f>
        <v>13.131447537035353</v>
      </c>
      <c r="AA51">
        <f t="shared" ref="AA51:AA65" si="120">Z4-E4</f>
        <v>-8.1522697014335677E-5</v>
      </c>
      <c r="AB51">
        <f t="shared" si="99"/>
        <v>-8.1522697014335677E-5</v>
      </c>
      <c r="AC51">
        <v>2</v>
      </c>
    </row>
    <row r="52" spans="23:72">
      <c r="W52">
        <f t="shared" ref="W52:W65" si="121">E5*E21</f>
        <v>12.734947730397778</v>
      </c>
      <c r="X52">
        <f t="shared" si="103"/>
        <v>12.734947730397778</v>
      </c>
      <c r="Y52">
        <f t="shared" ref="Y52:Y65" si="122">AQ21</f>
        <v>12.734879896742978</v>
      </c>
      <c r="AA52">
        <f t="shared" si="120"/>
        <v>-6.7833654799898113E-5</v>
      </c>
      <c r="AB52">
        <f t="shared" si="99"/>
        <v>-6.7833654799898113E-5</v>
      </c>
      <c r="AC52">
        <v>2</v>
      </c>
      <c r="AO52">
        <f t="shared" ref="AO52:AO66" si="123">C4*C20</f>
        <v>13.636363636363631</v>
      </c>
      <c r="AP52">
        <f t="shared" ref="AP52:AP66" si="124">D4*D20</f>
        <v>13.229483335473507</v>
      </c>
      <c r="AQ52">
        <f t="shared" ref="AQ52:AQ66" si="125">E4*E20</f>
        <v>13.131529059732367</v>
      </c>
      <c r="AR52">
        <f t="shared" ref="AR52:AR66" si="126">F4*F20</f>
        <v>13.011107350435086</v>
      </c>
      <c r="AS52">
        <f t="shared" ref="AS52:AS66" si="127">G4*G20</f>
        <v>12.863650909596135</v>
      </c>
      <c r="AT52">
        <f t="shared" ref="AT52:AT66" si="128">H4*H20</f>
        <v>12.683964790899816</v>
      </c>
      <c r="AU52">
        <f t="shared" ref="AU52:AU66" si="129">I4*I20</f>
        <v>12.466295229202256</v>
      </c>
      <c r="AV52">
        <f t="shared" ref="AV52:AV66" si="130">J4*J20</f>
        <v>12.204493536800637</v>
      </c>
      <c r="AW52">
        <f t="shared" ref="AW52:AW66" si="131">K4*K20</f>
        <v>11.892309103434544</v>
      </c>
      <c r="AX52">
        <f t="shared" ref="AX52:AX66" si="132">L4*L20</f>
        <v>11.52384194252971</v>
      </c>
      <c r="AY52">
        <f t="shared" ref="AY52:AY66" si="133">M4*M20</f>
        <v>11.094169587183101</v>
      </c>
      <c r="AZ52">
        <f t="shared" ref="AZ52:AZ66" si="134">N4*N20</f>
        <v>10.60013046314416</v>
      </c>
      <c r="BA52">
        <f t="shared" ref="BA52:BA66" si="135">O4*O20</f>
        <v>10.041194644696187</v>
      </c>
      <c r="BB52">
        <f t="shared" ref="BB52:BB66" si="136">P4*P20</f>
        <v>9.4202898550724612</v>
      </c>
      <c r="BC52">
        <f t="shared" ref="BC52:BC66" si="137">Q4*Q20</f>
        <v>8.7443946188340789</v>
      </c>
      <c r="BD52">
        <f t="shared" ref="BD52:BD66" si="138">R4*R20</f>
        <v>8.0246913580246897</v>
      </c>
    </row>
    <row r="53" spans="23:72">
      <c r="W53">
        <f t="shared" si="121"/>
        <v>12.271681079064933</v>
      </c>
      <c r="X53">
        <f t="shared" si="103"/>
        <v>12.271681079064933</v>
      </c>
      <c r="Y53">
        <f t="shared" si="122"/>
        <v>12.271628350798061</v>
      </c>
      <c r="AA53">
        <f t="shared" si="120"/>
        <v>-5.2728266872748009E-5</v>
      </c>
      <c r="AB53">
        <f t="shared" si="99"/>
        <v>-5.2728266872748009E-5</v>
      </c>
      <c r="AC53">
        <v>2</v>
      </c>
      <c r="AO53">
        <f t="shared" si="123"/>
        <v>13.33333333333333</v>
      </c>
      <c r="AP53">
        <f t="shared" si="124"/>
        <v>12.850289150718007</v>
      </c>
      <c r="AQ53">
        <f t="shared" si="125"/>
        <v>12.734947730397778</v>
      </c>
      <c r="AR53">
        <f t="shared" si="126"/>
        <v>12.593650372807305</v>
      </c>
      <c r="AS53">
        <f t="shared" si="127"/>
        <v>12.421377597399996</v>
      </c>
      <c r="AT53">
        <f t="shared" si="128"/>
        <v>12.212553075630407</v>
      </c>
      <c r="AU53">
        <f t="shared" si="129"/>
        <v>11.961193031720541</v>
      </c>
      <c r="AV53">
        <f t="shared" si="130"/>
        <v>11.661178537307874</v>
      </c>
      <c r="AW53">
        <f t="shared" si="131"/>
        <v>11.306681262915706</v>
      </c>
      <c r="AX53">
        <f t="shared" si="132"/>
        <v>10.892759387324176</v>
      </c>
      <c r="AY53">
        <f t="shared" si="133"/>
        <v>10.416110250520802</v>
      </c>
      <c r="AZ53">
        <f t="shared" si="134"/>
        <v>9.8759179539123814</v>
      </c>
      <c r="BA53">
        <f t="shared" si="135"/>
        <v>9.2746730083234237</v>
      </c>
      <c r="BB53">
        <f t="shared" si="136"/>
        <v>8.6187845303867388</v>
      </c>
      <c r="BC53">
        <f t="shared" si="137"/>
        <v>7.9187817258883229</v>
      </c>
      <c r="BD53">
        <f t="shared" si="138"/>
        <v>7.1889400921658977</v>
      </c>
    </row>
    <row r="54" spans="23:72">
      <c r="W54">
        <f t="shared" si="121"/>
        <v>11.737933957260276</v>
      </c>
      <c r="X54">
        <f t="shared" si="103"/>
        <v>11.737933957260276</v>
      </c>
      <c r="Y54">
        <f t="shared" si="122"/>
        <v>11.737897449551186</v>
      </c>
      <c r="AA54">
        <f t="shared" si="120"/>
        <v>-3.6507709090471963E-5</v>
      </c>
      <c r="AB54">
        <f t="shared" si="99"/>
        <v>-3.6507709090471963E-5</v>
      </c>
      <c r="AC54">
        <v>2</v>
      </c>
      <c r="AO54">
        <f t="shared" si="123"/>
        <v>12.97297297297297</v>
      </c>
      <c r="AP54">
        <f t="shared" si="124"/>
        <v>12.405807501065595</v>
      </c>
      <c r="AQ54">
        <f t="shared" si="125"/>
        <v>12.271681079064933</v>
      </c>
      <c r="AR54">
        <f t="shared" si="126"/>
        <v>12.108047127935007</v>
      </c>
      <c r="AS54">
        <f t="shared" si="127"/>
        <v>11.909540786136496</v>
      </c>
      <c r="AT54">
        <f t="shared" si="128"/>
        <v>11.670377128416446</v>
      </c>
      <c r="AU54">
        <f t="shared" si="129"/>
        <v>11.38459968419704</v>
      </c>
      <c r="AV54">
        <f t="shared" si="130"/>
        <v>11.046475069805222</v>
      </c>
      <c r="AW54">
        <f t="shared" si="131"/>
        <v>10.651052405908873</v>
      </c>
      <c r="AX54">
        <f t="shared" si="132"/>
        <v>10.194879033839154</v>
      </c>
      <c r="AY54">
        <f t="shared" si="133"/>
        <v>9.6768190558898297</v>
      </c>
      <c r="AZ54">
        <f t="shared" si="134"/>
        <v>9.0988626421697276</v>
      </c>
      <c r="BA54">
        <f t="shared" si="135"/>
        <v>8.4667571234735401</v>
      </c>
      <c r="BB54">
        <f t="shared" si="136"/>
        <v>7.7902621722846428</v>
      </c>
      <c r="BC54">
        <f t="shared" si="137"/>
        <v>7.0828603859250832</v>
      </c>
      <c r="BD54">
        <f t="shared" si="138"/>
        <v>6.3608562691131487</v>
      </c>
    </row>
    <row r="55" spans="23:72">
      <c r="W55">
        <f t="shared" si="121"/>
        <v>11.132675258500237</v>
      </c>
      <c r="X55">
        <f t="shared" si="103"/>
        <v>11.132675258500237</v>
      </c>
      <c r="Y55">
        <f t="shared" si="122"/>
        <v>11.132655612112254</v>
      </c>
      <c r="AA55">
        <f t="shared" si="120"/>
        <v>-1.9646387983129898E-5</v>
      </c>
      <c r="AB55">
        <f t="shared" si="99"/>
        <v>-1.9646387983129898E-5</v>
      </c>
      <c r="AC55">
        <v>2</v>
      </c>
      <c r="AO55">
        <f t="shared" si="123"/>
        <v>12.549019607843135</v>
      </c>
      <c r="AP55">
        <f t="shared" si="124"/>
        <v>11.891653528026701</v>
      </c>
      <c r="AQ55">
        <f t="shared" si="125"/>
        <v>11.737933957260276</v>
      </c>
      <c r="AR55">
        <f t="shared" si="126"/>
        <v>11.551284297911911</v>
      </c>
      <c r="AS55">
        <f t="shared" si="127"/>
        <v>11.326157014421755</v>
      </c>
      <c r="AT55">
        <f t="shared" si="128"/>
        <v>11.056794529234148</v>
      </c>
      <c r="AU55">
        <f t="shared" si="129"/>
        <v>10.737588345917187</v>
      </c>
      <c r="AV55">
        <f t="shared" si="130"/>
        <v>10.363596141287701</v>
      </c>
      <c r="AW55">
        <f t="shared" si="131"/>
        <v>9.9312136134020434</v>
      </c>
      <c r="AX55">
        <f t="shared" si="132"/>
        <v>9.4389568742531242</v>
      </c>
      <c r="AY55">
        <f t="shared" si="133"/>
        <v>8.888255822234882</v>
      </c>
      <c r="AZ55">
        <f t="shared" si="134"/>
        <v>8.2841022236973085</v>
      </c>
      <c r="BA55">
        <f t="shared" si="135"/>
        <v>7.6353624961761986</v>
      </c>
      <c r="BB55">
        <f t="shared" si="136"/>
        <v>6.9545834494288092</v>
      </c>
      <c r="BC55">
        <f t="shared" si="137"/>
        <v>6.257207320130358</v>
      </c>
      <c r="BD55">
        <f t="shared" si="138"/>
        <v>5.5602584094453107</v>
      </c>
    </row>
    <row r="56" spans="23:72">
      <c r="W56">
        <f t="shared" si="121"/>
        <v>10.45856419089974</v>
      </c>
      <c r="X56">
        <f t="shared" si="103"/>
        <v>10.45856419089974</v>
      </c>
      <c r="Y56">
        <f t="shared" si="122"/>
        <v>10.458561406781392</v>
      </c>
      <c r="AA56">
        <f t="shared" si="120"/>
        <v>-2.7841183474208719E-6</v>
      </c>
      <c r="AB56">
        <f t="shared" si="99"/>
        <v>-2.7841183474208719E-6</v>
      </c>
      <c r="AC56">
        <v>2</v>
      </c>
      <c r="AO56">
        <f t="shared" si="123"/>
        <v>12.056514913657766</v>
      </c>
      <c r="AP56">
        <f t="shared" si="124"/>
        <v>11.305940522438981</v>
      </c>
      <c r="AQ56">
        <f t="shared" si="125"/>
        <v>11.132675258500237</v>
      </c>
      <c r="AR56">
        <f t="shared" si="126"/>
        <v>10.923421383798091</v>
      </c>
      <c r="AS56">
        <f t="shared" si="127"/>
        <v>10.672662258177567</v>
      </c>
      <c r="AT56">
        <f t="shared" si="128"/>
        <v>10.374951753980362</v>
      </c>
      <c r="AU56">
        <f t="shared" si="129"/>
        <v>10.025383177696218</v>
      </c>
      <c r="AV56">
        <f t="shared" si="130"/>
        <v>9.6202098408271493</v>
      </c>
      <c r="AW56">
        <f t="shared" si="131"/>
        <v>9.1575830731469257</v>
      </c>
      <c r="AX56">
        <f t="shared" si="132"/>
        <v>8.6383221720396577</v>
      </c>
      <c r="AY56">
        <f t="shared" si="133"/>
        <v>8.0665750989739013</v>
      </c>
      <c r="AZ56">
        <f t="shared" si="134"/>
        <v>7.4501902843071397</v>
      </c>
      <c r="BA56">
        <f t="shared" si="135"/>
        <v>6.8006266603092422</v>
      </c>
      <c r="BB56">
        <f t="shared" si="136"/>
        <v>6.1323014556845381</v>
      </c>
      <c r="BC56">
        <f t="shared" si="137"/>
        <v>5.4614080192549626</v>
      </c>
      <c r="BD56">
        <f t="shared" si="138"/>
        <v>4.8043886242240506</v>
      </c>
    </row>
    <row r="57" spans="23:72">
      <c r="W57">
        <f t="shared" si="121"/>
        <v>9.722650938693647</v>
      </c>
      <c r="X57">
        <f t="shared" si="103"/>
        <v>9.722650938693647</v>
      </c>
      <c r="Y57">
        <f t="shared" si="122"/>
        <v>9.7226642561169108</v>
      </c>
      <c r="AA57">
        <f t="shared" si="120"/>
        <v>1.3317423263714545E-5</v>
      </c>
      <c r="AB57">
        <f t="shared" si="99"/>
        <v>1.3317423263714545E-5</v>
      </c>
      <c r="AC57">
        <v>2</v>
      </c>
      <c r="AO57">
        <f t="shared" si="123"/>
        <v>11.492704826038159</v>
      </c>
      <c r="AP57">
        <f t="shared" si="124"/>
        <v>10.650230757945636</v>
      </c>
      <c r="AQ57">
        <f t="shared" si="125"/>
        <v>10.45856419089974</v>
      </c>
      <c r="AR57">
        <f t="shared" si="126"/>
        <v>10.228468766310893</v>
      </c>
      <c r="AS57">
        <f t="shared" si="127"/>
        <v>9.9547060078987872</v>
      </c>
      <c r="AT57">
        <f t="shared" si="128"/>
        <v>9.6324431800662129</v>
      </c>
      <c r="AU57">
        <f t="shared" si="129"/>
        <v>9.257815129665973</v>
      </c>
      <c r="AV57">
        <f t="shared" si="130"/>
        <v>8.8286087955368817</v>
      </c>
      <c r="AW57">
        <f t="shared" si="131"/>
        <v>8.345000229855275</v>
      </c>
      <c r="AX57">
        <f t="shared" si="132"/>
        <v>7.8102204056089004</v>
      </c>
      <c r="AY57">
        <f t="shared" si="133"/>
        <v>7.2309837223197952</v>
      </c>
      <c r="AZ57">
        <f t="shared" si="134"/>
        <v>6.6175081608643058</v>
      </c>
      <c r="BA57">
        <f t="shared" si="135"/>
        <v>5.9830109814379249</v>
      </c>
      <c r="BB57">
        <f t="shared" si="136"/>
        <v>5.3426801696343764</v>
      </c>
      <c r="BC57">
        <f t="shared" si="137"/>
        <v>4.7122679913627294</v>
      </c>
      <c r="BD57">
        <f t="shared" si="138"/>
        <v>4.1065717899412855</v>
      </c>
    </row>
    <row r="58" spans="23:72">
      <c r="W58">
        <f t="shared" si="121"/>
        <v>8.9366229589646355</v>
      </c>
      <c r="X58">
        <f t="shared" si="103"/>
        <v>8.9366229589646355</v>
      </c>
      <c r="Y58">
        <f t="shared" si="122"/>
        <v>8.93665081512518</v>
      </c>
      <c r="AA58">
        <f t="shared" si="120"/>
        <v>2.7856160544459385E-5</v>
      </c>
      <c r="AB58">
        <f t="shared" si="99"/>
        <v>2.7856160544459385E-5</v>
      </c>
      <c r="AC58">
        <v>2</v>
      </c>
      <c r="AO58">
        <f t="shared" si="123"/>
        <v>10.858001237076961</v>
      </c>
      <c r="AP58">
        <f t="shared" si="124"/>
        <v>9.9303206989454864</v>
      </c>
      <c r="AQ58">
        <f t="shared" si="125"/>
        <v>9.722650938693647</v>
      </c>
      <c r="AR58">
        <f t="shared" si="126"/>
        <v>9.4749670771940977</v>
      </c>
      <c r="AS58">
        <f t="shared" si="127"/>
        <v>9.1825607021848228</v>
      </c>
      <c r="AT58">
        <f t="shared" si="128"/>
        <v>8.8414898601155656</v>
      </c>
      <c r="AU58">
        <f t="shared" si="129"/>
        <v>8.4492005989081775</v>
      </c>
      <c r="AV58">
        <f t="shared" si="130"/>
        <v>8.0052197496564759</v>
      </c>
      <c r="AW58">
        <f t="shared" si="131"/>
        <v>7.5118148003592626</v>
      </c>
      <c r="AX58">
        <f t="shared" si="132"/>
        <v>6.9744718194559026</v>
      </c>
      <c r="AY58">
        <f t="shared" si="133"/>
        <v>6.4020262823569949</v>
      </c>
      <c r="AZ58">
        <f t="shared" si="134"/>
        <v>5.8063179473758808</v>
      </c>
      <c r="BA58">
        <f t="shared" si="135"/>
        <v>5.2013375835582716</v>
      </c>
      <c r="BB58">
        <f t="shared" si="136"/>
        <v>4.6019687659346449</v>
      </c>
      <c r="BC58">
        <f t="shared" si="137"/>
        <v>4.0225523203255422</v>
      </c>
      <c r="BD58">
        <f t="shared" si="138"/>
        <v>3.4755592107410234</v>
      </c>
    </row>
    <row r="59" spans="23:72">
      <c r="W59">
        <f t="shared" si="121"/>
        <v>8.1164088418431639</v>
      </c>
      <c r="X59">
        <f t="shared" si="103"/>
        <v>8.1164088418431639</v>
      </c>
      <c r="Y59">
        <f t="shared" si="122"/>
        <v>8.1164489403854017</v>
      </c>
      <c r="AA59">
        <f t="shared" si="120"/>
        <v>4.0098542237743118E-5</v>
      </c>
      <c r="AB59">
        <f t="shared" si="99"/>
        <v>4.0098542237743118E-5</v>
      </c>
      <c r="AC59">
        <v>2</v>
      </c>
      <c r="AO59">
        <f t="shared" si="123"/>
        <v>10.15684086541442</v>
      </c>
      <c r="AP59">
        <f t="shared" si="124"/>
        <v>9.1566340626958276</v>
      </c>
      <c r="AQ59">
        <f t="shared" si="125"/>
        <v>8.9366229589646355</v>
      </c>
      <c r="AR59">
        <f t="shared" si="126"/>
        <v>8.6760433268516675</v>
      </c>
      <c r="AS59">
        <f t="shared" si="127"/>
        <v>8.3709370648423036</v>
      </c>
      <c r="AT59">
        <f t="shared" si="128"/>
        <v>8.0184603686702793</v>
      </c>
      <c r="AU59">
        <f t="shared" si="129"/>
        <v>7.6175198569616844</v>
      </c>
      <c r="AV59">
        <f t="shared" si="130"/>
        <v>7.1694120524699487</v>
      </c>
      <c r="AW59">
        <f t="shared" si="131"/>
        <v>6.6783376481125929</v>
      </c>
      <c r="AX59">
        <f t="shared" si="132"/>
        <v>6.1516363100733695</v>
      </c>
      <c r="AY59">
        <f t="shared" si="133"/>
        <v>5.5996052962512781</v>
      </c>
      <c r="AZ59">
        <f t="shared" si="134"/>
        <v>5.0348394030772763</v>
      </c>
      <c r="BA59">
        <f t="shared" si="135"/>
        <v>4.4711495064407263</v>
      </c>
      <c r="BB59">
        <f t="shared" si="136"/>
        <v>3.9222421581367484</v>
      </c>
      <c r="BC59">
        <f t="shared" si="137"/>
        <v>3.4004200927141537</v>
      </c>
      <c r="BD59">
        <f t="shared" si="138"/>
        <v>2.9155565614121866</v>
      </c>
    </row>
    <row r="60" spans="23:72">
      <c r="W60">
        <f t="shared" si="121"/>
        <v>7.2810763010472588</v>
      </c>
      <c r="X60">
        <f t="shared" si="103"/>
        <v>7.2810763010472588</v>
      </c>
      <c r="Y60">
        <f t="shared" si="122"/>
        <v>7.2811257933946276</v>
      </c>
      <c r="AA60">
        <f t="shared" si="120"/>
        <v>4.9492347368840228E-5</v>
      </c>
      <c r="AB60">
        <f t="shared" si="99"/>
        <v>4.9492347368840228E-5</v>
      </c>
      <c r="AC60">
        <v>2</v>
      </c>
      <c r="AO60">
        <f t="shared" si="123"/>
        <v>9.3982227278593857</v>
      </c>
      <c r="AP60">
        <f t="shared" si="124"/>
        <v>8.344015162968498</v>
      </c>
      <c r="AQ60">
        <f t="shared" si="125"/>
        <v>8.1164088418431639</v>
      </c>
      <c r="AR60">
        <f t="shared" si="126"/>
        <v>7.8487868595730657</v>
      </c>
      <c r="AS60">
        <f t="shared" si="127"/>
        <v>7.5380952660151577</v>
      </c>
      <c r="AT60">
        <f t="shared" si="128"/>
        <v>7.1826898092856775</v>
      </c>
      <c r="AU60">
        <f t="shared" si="129"/>
        <v>6.7829380938113442</v>
      </c>
      <c r="AV60">
        <f t="shared" si="130"/>
        <v>6.3417513567912511</v>
      </c>
      <c r="AW60">
        <f t="shared" si="131"/>
        <v>5.8649079236826571</v>
      </c>
      <c r="AX60">
        <f t="shared" si="132"/>
        <v>5.3610305143447556</v>
      </c>
      <c r="AY60">
        <f t="shared" si="133"/>
        <v>4.8411297833285749</v>
      </c>
      <c r="AZ60">
        <f t="shared" si="134"/>
        <v>4.3177255880968195</v>
      </c>
      <c r="BA60">
        <f t="shared" si="135"/>
        <v>3.8036770556886084</v>
      </c>
      <c r="BB60">
        <f t="shared" si="136"/>
        <v>3.3109447545009361</v>
      </c>
      <c r="BC60">
        <f t="shared" si="137"/>
        <v>2.8495307629882891</v>
      </c>
      <c r="BD60">
        <f t="shared" si="138"/>
        <v>2.4267842732775669</v>
      </c>
    </row>
    <row r="61" spans="23:72">
      <c r="W61">
        <f t="shared" si="121"/>
        <v>6.4511447347411348</v>
      </c>
      <c r="X61">
        <f t="shared" si="103"/>
        <v>6.4511447347411348</v>
      </c>
      <c r="Y61">
        <f t="shared" si="122"/>
        <v>6.4512004878568376</v>
      </c>
      <c r="AA61">
        <f t="shared" si="120"/>
        <v>5.5753115702827927E-5</v>
      </c>
      <c r="AB61">
        <f t="shared" si="99"/>
        <v>5.5753115702827927E-5</v>
      </c>
      <c r="AC61">
        <v>2</v>
      </c>
      <c r="AO61">
        <f t="shared" si="123"/>
        <v>8.5957025422089295</v>
      </c>
      <c r="AP61">
        <f t="shared" si="124"/>
        <v>7.5108170856996024</v>
      </c>
      <c r="AQ61">
        <f t="shared" si="125"/>
        <v>7.2810763010472588</v>
      </c>
      <c r="AR61">
        <f t="shared" si="126"/>
        <v>7.0129367668991893</v>
      </c>
      <c r="AS61">
        <f t="shared" si="127"/>
        <v>6.7043128673042691</v>
      </c>
      <c r="AT61">
        <f t="shared" si="128"/>
        <v>6.3547402181714467</v>
      </c>
      <c r="AU61">
        <f t="shared" si="129"/>
        <v>5.965901700491731</v>
      </c>
      <c r="AV61">
        <f t="shared" si="130"/>
        <v>5.5420155469566028</v>
      </c>
      <c r="AW61">
        <f t="shared" si="131"/>
        <v>5.0899545347029793</v>
      </c>
      <c r="AX61">
        <f t="shared" si="132"/>
        <v>4.6189918265080525</v>
      </c>
      <c r="AY61">
        <f t="shared" si="133"/>
        <v>4.1401434501819043</v>
      </c>
      <c r="AZ61">
        <f t="shared" si="134"/>
        <v>3.6651839155048727</v>
      </c>
      <c r="BA61">
        <f t="shared" si="135"/>
        <v>3.2055113790051624</v>
      </c>
      <c r="BB61">
        <f t="shared" si="136"/>
        <v>2.7710880634394832</v>
      </c>
      <c r="BC61">
        <f t="shared" si="137"/>
        <v>2.3696567407990226</v>
      </c>
      <c r="BD61">
        <f t="shared" si="138"/>
        <v>2.0063470377961976</v>
      </c>
    </row>
    <row r="62" spans="23:72">
      <c r="W62">
        <f t="shared" si="121"/>
        <v>5.6466104734594706</v>
      </c>
      <c r="X62">
        <f t="shared" si="103"/>
        <v>5.6466104734594706</v>
      </c>
      <c r="Y62">
        <f t="shared" si="122"/>
        <v>5.6466693725372084</v>
      </c>
      <c r="AA62">
        <f t="shared" si="120"/>
        <v>5.8899077737706307E-5</v>
      </c>
      <c r="AB62">
        <f t="shared" si="99"/>
        <v>5.8899077737706307E-5</v>
      </c>
      <c r="AC62">
        <v>2</v>
      </c>
      <c r="AO62">
        <f t="shared" si="123"/>
        <v>7.7666984258113709</v>
      </c>
      <c r="AP62">
        <f t="shared" si="124"/>
        <v>6.6773519204436456</v>
      </c>
      <c r="AQ62">
        <f t="shared" si="125"/>
        <v>6.4511447347411348</v>
      </c>
      <c r="AR62">
        <f t="shared" si="126"/>
        <v>6.1890628305458018</v>
      </c>
      <c r="AS62">
        <f t="shared" si="127"/>
        <v>5.8899586332103793</v>
      </c>
      <c r="AT62">
        <f t="shared" si="128"/>
        <v>5.5544172212633773</v>
      </c>
      <c r="AU62">
        <f t="shared" si="129"/>
        <v>5.1851782068116563</v>
      </c>
      <c r="AV62">
        <f t="shared" si="130"/>
        <v>4.7873680101125702</v>
      </c>
      <c r="AW62">
        <f t="shared" si="131"/>
        <v>4.3684318905753869</v>
      </c>
      <c r="AX62">
        <f t="shared" si="132"/>
        <v>3.9377030364118033</v>
      </c>
      <c r="AY62">
        <f t="shared" si="133"/>
        <v>3.5056323722059806</v>
      </c>
      <c r="AZ62">
        <f t="shared" si="134"/>
        <v>3.0828008958460162</v>
      </c>
      <c r="BA62">
        <f t="shared" si="135"/>
        <v>2.6789059499487342</v>
      </c>
      <c r="BB62">
        <f t="shared" si="136"/>
        <v>2.3019214792049163</v>
      </c>
      <c r="BC62">
        <f t="shared" si="137"/>
        <v>1.9575758294372341</v>
      </c>
      <c r="BD62">
        <f t="shared" si="138"/>
        <v>1.6491957503497627</v>
      </c>
    </row>
    <row r="63" spans="23:72">
      <c r="W63">
        <f t="shared" si="121"/>
        <v>4.8850767168043854</v>
      </c>
      <c r="X63">
        <f t="shared" si="103"/>
        <v>4.8850767168043854</v>
      </c>
      <c r="Y63">
        <f t="shared" si="122"/>
        <v>4.8851359424987839</v>
      </c>
      <c r="AA63">
        <f t="shared" si="120"/>
        <v>5.9225694398534756E-5</v>
      </c>
      <c r="AB63">
        <f t="shared" si="99"/>
        <v>5.9225694398534756E-5</v>
      </c>
      <c r="AC63">
        <v>2</v>
      </c>
      <c r="AO63">
        <f t="shared" si="123"/>
        <v>6.931117387333301</v>
      </c>
      <c r="AP63">
        <f t="shared" si="124"/>
        <v>5.8639576551556321</v>
      </c>
      <c r="AQ63">
        <f t="shared" si="125"/>
        <v>5.6466104734594706</v>
      </c>
      <c r="AR63">
        <f t="shared" si="126"/>
        <v>5.3965806179659337</v>
      </c>
      <c r="AS63">
        <f t="shared" si="127"/>
        <v>5.113548060505801</v>
      </c>
      <c r="AT63">
        <f t="shared" si="128"/>
        <v>4.7989378149166351</v>
      </c>
      <c r="AU63">
        <f t="shared" si="129"/>
        <v>4.4562269789973694</v>
      </c>
      <c r="AV63">
        <f t="shared" si="130"/>
        <v>4.0910313780592231</v>
      </c>
      <c r="AW63">
        <f t="shared" si="131"/>
        <v>3.7108890606599685</v>
      </c>
      <c r="AX63">
        <f t="shared" si="132"/>
        <v>3.3247191869658712</v>
      </c>
      <c r="AY63">
        <f t="shared" si="133"/>
        <v>2.9420211593086147</v>
      </c>
      <c r="AZ63">
        <f t="shared" si="134"/>
        <v>2.5719585308499187</v>
      </c>
      <c r="BA63">
        <f t="shared" si="135"/>
        <v>2.2225100312459962</v>
      </c>
      <c r="BB63">
        <f t="shared" si="136"/>
        <v>1.8998478579153575</v>
      </c>
      <c r="BC63">
        <f t="shared" si="137"/>
        <v>1.6080319225435848</v>
      </c>
      <c r="BD63">
        <f t="shared" si="138"/>
        <v>1.3490205872072305</v>
      </c>
    </row>
    <row r="64" spans="23:72">
      <c r="W64">
        <f t="shared" si="121"/>
        <v>4.1803454854312205</v>
      </c>
      <c r="X64">
        <f t="shared" si="103"/>
        <v>4.1803454854312205</v>
      </c>
      <c r="Y64">
        <f t="shared" si="122"/>
        <v>4.1804027162740311</v>
      </c>
      <c r="AA64">
        <f t="shared" si="120"/>
        <v>5.7230842810618299E-5</v>
      </c>
      <c r="AB64">
        <f t="shared" si="99"/>
        <v>5.7230842810618299E-5</v>
      </c>
      <c r="AC64">
        <v>2</v>
      </c>
      <c r="AO64">
        <f t="shared" si="123"/>
        <v>6.109503010449167</v>
      </c>
      <c r="AP64">
        <f t="shared" si="124"/>
        <v>5.0890598792798167</v>
      </c>
      <c r="AQ64">
        <f t="shared" si="125"/>
        <v>4.8850767168043854</v>
      </c>
      <c r="AR64">
        <f t="shared" si="126"/>
        <v>4.651996122499888</v>
      </c>
      <c r="AS64">
        <f t="shared" si="127"/>
        <v>4.3901625438930338</v>
      </c>
      <c r="AT64">
        <f t="shared" si="128"/>
        <v>4.1015941914933034</v>
      </c>
      <c r="AU64">
        <f t="shared" si="129"/>
        <v>3.7901802992623943</v>
      </c>
      <c r="AV64">
        <f t="shared" si="130"/>
        <v>3.4616479051086091</v>
      </c>
      <c r="AW64">
        <f t="shared" si="131"/>
        <v>3.1232447803852406</v>
      </c>
      <c r="AX64">
        <f t="shared" si="132"/>
        <v>2.7831513034222577</v>
      </c>
      <c r="AY64">
        <f t="shared" si="133"/>
        <v>2.4497116405218229</v>
      </c>
      <c r="AZ64">
        <f t="shared" si="134"/>
        <v>2.1306321242543191</v>
      </c>
      <c r="BA64">
        <f t="shared" si="135"/>
        <v>1.832305592457393</v>
      </c>
      <c r="BB64">
        <f t="shared" si="136"/>
        <v>1.5593794011995707</v>
      </c>
      <c r="BC64">
        <f t="shared" si="137"/>
        <v>1.3146113652489879</v>
      </c>
      <c r="BD64">
        <f t="shared" si="138"/>
        <v>1.0989838272045407</v>
      </c>
    </row>
    <row r="65" spans="23:74">
      <c r="W65">
        <f t="shared" si="121"/>
        <v>3.5416824728264564</v>
      </c>
      <c r="X65">
        <f t="shared" si="103"/>
        <v>3.5416824728264564</v>
      </c>
      <c r="Y65">
        <f t="shared" si="122"/>
        <v>3.5417359885194433</v>
      </c>
      <c r="AA65">
        <f t="shared" si="120"/>
        <v>5.3515692986838559E-5</v>
      </c>
      <c r="AB65">
        <f t="shared" si="99"/>
        <v>5.3515692986838559E-5</v>
      </c>
      <c r="AC65">
        <v>2</v>
      </c>
      <c r="AO65">
        <f t="shared" si="123"/>
        <v>5.3210558298418222</v>
      </c>
      <c r="AP65">
        <f t="shared" si="124"/>
        <v>4.3676081630361505</v>
      </c>
      <c r="AQ65">
        <f t="shared" si="125"/>
        <v>4.1803454854312205</v>
      </c>
      <c r="AR65">
        <f t="shared" si="126"/>
        <v>3.9676998914714923</v>
      </c>
      <c r="AS65">
        <f t="shared" si="127"/>
        <v>3.7304965161168209</v>
      </c>
      <c r="AT65">
        <f t="shared" si="128"/>
        <v>3.4711027516513022</v>
      </c>
      <c r="AU65">
        <f t="shared" si="129"/>
        <v>3.1935317195219377</v>
      </c>
      <c r="AV65">
        <f t="shared" si="130"/>
        <v>2.9033220394987054</v>
      </c>
      <c r="AW65">
        <f t="shared" si="131"/>
        <v>2.6071667571879411</v>
      </c>
      <c r="AX65">
        <f t="shared" si="132"/>
        <v>2.3123285108568972</v>
      </c>
      <c r="AY65">
        <f t="shared" si="133"/>
        <v>2.025942305053666</v>
      </c>
      <c r="AZ65">
        <f t="shared" si="134"/>
        <v>1.7543438509476841</v>
      </c>
      <c r="BA65">
        <f t="shared" si="135"/>
        <v>1.5025529564330569</v>
      </c>
      <c r="BB65">
        <f t="shared" si="136"/>
        <v>1.2739920129910025</v>
      </c>
      <c r="BC65">
        <f t="shared" si="137"/>
        <v>1.0704521395133142</v>
      </c>
      <c r="BD65">
        <f t="shared" si="138"/>
        <v>0.89226147416016199</v>
      </c>
    </row>
    <row r="66" spans="23:74">
      <c r="W66">
        <f>F4*F20</f>
        <v>13.011107350435086</v>
      </c>
      <c r="X66">
        <f t="shared" si="103"/>
        <v>13.011107350435086</v>
      </c>
      <c r="Y66">
        <f>AR20</f>
        <v>13.011027151198009</v>
      </c>
      <c r="AA66">
        <f t="shared" ref="AA66:AA80" si="139">AA4-F4</f>
        <v>-8.0199237077138719E-5</v>
      </c>
      <c r="AB66">
        <f t="shared" si="99"/>
        <v>-8.0199237077138719E-5</v>
      </c>
      <c r="AC66">
        <v>2</v>
      </c>
      <c r="AO66">
        <f t="shared" si="123"/>
        <v>4.5819200275316785</v>
      </c>
      <c r="AP66">
        <f t="shared" si="124"/>
        <v>3.7101460529194172</v>
      </c>
      <c r="AQ66">
        <f t="shared" si="125"/>
        <v>3.5416824728264564</v>
      </c>
      <c r="AR66">
        <f t="shared" si="126"/>
        <v>3.3514611398555374</v>
      </c>
      <c r="AS66">
        <f t="shared" si="127"/>
        <v>3.1406110611900919</v>
      </c>
      <c r="AT66">
        <f t="shared" si="128"/>
        <v>2.9116367385893978</v>
      </c>
      <c r="AU66">
        <f t="shared" si="129"/>
        <v>2.6684490653805009</v>
      </c>
      <c r="AV66">
        <f t="shared" si="130"/>
        <v>2.4161906941864748</v>
      </c>
      <c r="AW66">
        <f t="shared" si="131"/>
        <v>2.1608493330630703</v>
      </c>
      <c r="AX66">
        <f t="shared" si="132"/>
        <v>1.9087103467351616</v>
      </c>
      <c r="AY66">
        <f t="shared" si="133"/>
        <v>1.6657500232666673</v>
      </c>
      <c r="AZ66">
        <f t="shared" si="134"/>
        <v>1.437090424074561</v>
      </c>
      <c r="BA66">
        <f t="shared" si="135"/>
        <v>1.2266164474059011</v>
      </c>
      <c r="BB66">
        <f t="shared" si="136"/>
        <v>1.0368053671498028</v>
      </c>
      <c r="BC66">
        <f t="shared" si="137"/>
        <v>0.86876127650614909</v>
      </c>
      <c r="BD66">
        <f t="shared" si="138"/>
        <v>0.72240348328728088</v>
      </c>
    </row>
    <row r="67" spans="23:74" ht="15" thickBot="1">
      <c r="W67">
        <f t="shared" ref="W67:W80" si="140">F5*F21</f>
        <v>12.593650372807305</v>
      </c>
      <c r="X67">
        <f t="shared" si="103"/>
        <v>12.593650372807305</v>
      </c>
      <c r="Y67">
        <f t="shared" ref="Y67:Y80" si="141">AR21</f>
        <v>12.59358384297815</v>
      </c>
      <c r="AA67">
        <f t="shared" si="139"/>
        <v>-6.6529829155115294E-5</v>
      </c>
      <c r="AB67">
        <f t="shared" si="99"/>
        <v>-6.6529829155115294E-5</v>
      </c>
      <c r="AC67">
        <v>2</v>
      </c>
    </row>
    <row r="68" spans="23:74" ht="15" thickBot="1">
      <c r="W68">
        <f t="shared" si="140"/>
        <v>12.108047127935007</v>
      </c>
      <c r="X68">
        <f t="shared" si="103"/>
        <v>12.108047127935007</v>
      </c>
      <c r="Y68">
        <f t="shared" si="141"/>
        <v>12.107995573377474</v>
      </c>
      <c r="AA68">
        <f t="shared" si="139"/>
        <v>-5.1554557533251E-5</v>
      </c>
      <c r="AB68">
        <f t="shared" si="99"/>
        <v>-5.1554557533251E-5</v>
      </c>
      <c r="AC68">
        <v>2</v>
      </c>
      <c r="AO68" t="s">
        <v>103</v>
      </c>
      <c r="AP68" s="74">
        <f>C3</f>
        <v>0</v>
      </c>
      <c r="AQ68" s="74">
        <f t="shared" ref="AQ68:BE68" si="142">D3</f>
        <v>4.3980465111040035E-2</v>
      </c>
      <c r="AR68" s="74">
        <f t="shared" si="142"/>
        <v>5.4975581388800036E-2</v>
      </c>
      <c r="AS68" s="74">
        <f t="shared" si="142"/>
        <v>6.871947673600004E-2</v>
      </c>
      <c r="AT68" s="74">
        <f t="shared" si="142"/>
        <v>8.589934592000005E-2</v>
      </c>
      <c r="AU68" s="74">
        <f t="shared" si="142"/>
        <v>0.10737418240000006</v>
      </c>
      <c r="AV68" s="74">
        <f t="shared" si="142"/>
        <v>0.13421772800000006</v>
      </c>
      <c r="AW68" s="74">
        <f t="shared" si="142"/>
        <v>0.16777216000000009</v>
      </c>
      <c r="AX68" s="74">
        <f t="shared" si="142"/>
        <v>0.2097152000000001</v>
      </c>
      <c r="AY68" s="74">
        <f t="shared" si="142"/>
        <v>0.2621440000000001</v>
      </c>
      <c r="AZ68" s="74">
        <f t="shared" si="142"/>
        <v>0.32768000000000014</v>
      </c>
      <c r="BA68" s="74">
        <f t="shared" si="142"/>
        <v>0.40960000000000013</v>
      </c>
      <c r="BB68" s="74">
        <f t="shared" si="142"/>
        <v>0.51200000000000012</v>
      </c>
      <c r="BC68" s="74">
        <f t="shared" si="142"/>
        <v>0.64000000000000012</v>
      </c>
      <c r="BD68" s="74">
        <f t="shared" si="142"/>
        <v>0.8</v>
      </c>
      <c r="BE68" s="74">
        <f t="shared" si="142"/>
        <v>1</v>
      </c>
      <c r="BF68" s="74">
        <f t="shared" ref="BF68:BU68" si="143">AP68</f>
        <v>0</v>
      </c>
      <c r="BG68" s="74">
        <f t="shared" si="143"/>
        <v>4.3980465111040035E-2</v>
      </c>
      <c r="BH68" s="74">
        <f t="shared" si="143"/>
        <v>5.4975581388800036E-2</v>
      </c>
      <c r="BI68" s="74">
        <f t="shared" si="143"/>
        <v>6.871947673600004E-2</v>
      </c>
      <c r="BJ68" s="74">
        <f t="shared" si="143"/>
        <v>8.589934592000005E-2</v>
      </c>
      <c r="BK68" s="74">
        <f t="shared" si="143"/>
        <v>0.10737418240000006</v>
      </c>
      <c r="BL68" s="74">
        <f t="shared" si="143"/>
        <v>0.13421772800000006</v>
      </c>
      <c r="BM68" s="74">
        <f t="shared" si="143"/>
        <v>0.16777216000000009</v>
      </c>
      <c r="BN68" s="74">
        <f t="shared" si="143"/>
        <v>0.2097152000000001</v>
      </c>
      <c r="BO68" s="74">
        <f t="shared" si="143"/>
        <v>0.2621440000000001</v>
      </c>
      <c r="BP68" s="74">
        <f t="shared" si="143"/>
        <v>0.32768000000000014</v>
      </c>
      <c r="BQ68" s="74">
        <f t="shared" si="143"/>
        <v>0.40960000000000013</v>
      </c>
      <c r="BR68" s="74">
        <f t="shared" si="143"/>
        <v>0.51200000000000012</v>
      </c>
      <c r="BS68" s="74">
        <f t="shared" si="143"/>
        <v>0.64000000000000012</v>
      </c>
      <c r="BT68" s="74">
        <f t="shared" si="143"/>
        <v>0.8</v>
      </c>
      <c r="BU68" s="74">
        <f t="shared" si="143"/>
        <v>1</v>
      </c>
    </row>
    <row r="69" spans="23:74">
      <c r="W69">
        <f t="shared" si="140"/>
        <v>11.551284297911911</v>
      </c>
      <c r="X69">
        <f t="shared" si="103"/>
        <v>11.551284297911911</v>
      </c>
      <c r="Y69">
        <f t="shared" si="141"/>
        <v>11.551248688200896</v>
      </c>
      <c r="AA69">
        <f t="shared" si="139"/>
        <v>-3.5609711014572554E-5</v>
      </c>
      <c r="AB69">
        <f t="shared" si="99"/>
        <v>-3.5609711014572554E-5</v>
      </c>
      <c r="AC69">
        <v>2</v>
      </c>
      <c r="AN69">
        <v>1</v>
      </c>
      <c r="AO69">
        <f>AN36</f>
        <v>1</v>
      </c>
      <c r="AP69">
        <f t="shared" ref="AP69:BU77" si="144">AO36</f>
        <v>7.3333802208361124E-2</v>
      </c>
      <c r="AQ69">
        <f t="shared" si="144"/>
        <v>7.5589213792204651E-2</v>
      </c>
      <c r="AR69">
        <f t="shared" si="144"/>
        <v>7.6153066688165516E-2</v>
      </c>
      <c r="AS69">
        <f t="shared" si="144"/>
        <v>7.6857882808116618E-2</v>
      </c>
      <c r="AT69">
        <f t="shared" si="144"/>
        <v>7.7738902958055495E-2</v>
      </c>
      <c r="AU69">
        <f t="shared" si="144"/>
        <v>7.8840178145479084E-2</v>
      </c>
      <c r="AV69">
        <f t="shared" si="144"/>
        <v>8.0216772129758571E-2</v>
      </c>
      <c r="AW69">
        <f t="shared" si="144"/>
        <v>8.1937514610107925E-2</v>
      </c>
      <c r="AX69">
        <f t="shared" si="144"/>
        <v>8.4088442710544636E-2</v>
      </c>
      <c r="AY69">
        <f t="shared" si="144"/>
        <v>8.6777102836090511E-2</v>
      </c>
      <c r="AZ69">
        <f t="shared" si="144"/>
        <v>9.0137927993022851E-2</v>
      </c>
      <c r="BA69">
        <f t="shared" si="144"/>
        <v>9.4338959439188283E-2</v>
      </c>
      <c r="BB69">
        <f t="shared" si="144"/>
        <v>9.9590248746895052E-2</v>
      </c>
      <c r="BC69">
        <f t="shared" si="144"/>
        <v>0.10615436038152855</v>
      </c>
      <c r="BD69">
        <f t="shared" si="144"/>
        <v>0.11435949992482039</v>
      </c>
      <c r="BE69">
        <f t="shared" si="144"/>
        <v>0.12461592435393522</v>
      </c>
      <c r="BF69">
        <f t="shared" si="144"/>
        <v>7.3333333333333361E-2</v>
      </c>
      <c r="BG69">
        <f t="shared" si="144"/>
        <v>7.5588741800566184E-2</v>
      </c>
      <c r="BH69">
        <f t="shared" si="144"/>
        <v>7.6152593917374389E-2</v>
      </c>
      <c r="BI69">
        <f t="shared" si="144"/>
        <v>7.6857409063384632E-2</v>
      </c>
      <c r="BJ69">
        <f t="shared" si="144"/>
        <v>7.7738427995897461E-2</v>
      </c>
      <c r="BK69">
        <f t="shared" si="144"/>
        <v>7.8839701661538489E-2</v>
      </c>
      <c r="BL69">
        <f t="shared" si="144"/>
        <v>8.0216293743589781E-2</v>
      </c>
      <c r="BM69">
        <f t="shared" si="144"/>
        <v>8.1937033846153876E-2</v>
      </c>
      <c r="BN69">
        <f t="shared" si="144"/>
        <v>8.4087958974359001E-2</v>
      </c>
      <c r="BO69">
        <f t="shared" si="144"/>
        <v>8.677661538461541E-2</v>
      </c>
      <c r="BP69">
        <f t="shared" si="144"/>
        <v>9.0137435897435933E-2</v>
      </c>
      <c r="BQ69">
        <f t="shared" si="144"/>
        <v>9.4338461538461552E-2</v>
      </c>
      <c r="BR69">
        <f t="shared" si="144"/>
        <v>9.958974358974361E-2</v>
      </c>
      <c r="BS69">
        <f t="shared" si="144"/>
        <v>0.10615384615384618</v>
      </c>
      <c r="BT69">
        <f t="shared" si="144"/>
        <v>0.11435897435897438</v>
      </c>
      <c r="BU69">
        <f t="shared" si="144"/>
        <v>0.12461538461538464</v>
      </c>
      <c r="BV69">
        <v>16</v>
      </c>
    </row>
    <row r="70" spans="23:74">
      <c r="W70">
        <f t="shared" si="140"/>
        <v>10.923421383798091</v>
      </c>
      <c r="X70">
        <f t="shared" si="103"/>
        <v>10.923421383798091</v>
      </c>
      <c r="Y70">
        <f t="shared" si="141"/>
        <v>10.923402185310822</v>
      </c>
      <c r="AA70">
        <f t="shared" si="139"/>
        <v>-1.919848726927853E-5</v>
      </c>
      <c r="AB70">
        <f t="shared" si="99"/>
        <v>-1.919848726927853E-5</v>
      </c>
      <c r="AC70">
        <v>2</v>
      </c>
      <c r="AN70">
        <v>2</v>
      </c>
      <c r="AO70">
        <f t="shared" ref="AO70:BD83" si="145">AN37</f>
        <v>1.25</v>
      </c>
      <c r="AP70">
        <f t="shared" si="145"/>
        <v>7.5000413396906065E-2</v>
      </c>
      <c r="AQ70">
        <f t="shared" si="145"/>
        <v>7.7819677876710472E-2</v>
      </c>
      <c r="AR70">
        <f t="shared" si="145"/>
        <v>7.852449399666156E-2</v>
      </c>
      <c r="AS70">
        <f t="shared" si="145"/>
        <v>7.9405514146600423E-2</v>
      </c>
      <c r="AT70">
        <f t="shared" si="145"/>
        <v>8.0506789334024012E-2</v>
      </c>
      <c r="AU70">
        <f t="shared" si="145"/>
        <v>8.1883383318303499E-2</v>
      </c>
      <c r="AV70">
        <f t="shared" si="145"/>
        <v>8.3604125798652854E-2</v>
      </c>
      <c r="AW70">
        <f t="shared" si="145"/>
        <v>8.5755053899089564E-2</v>
      </c>
      <c r="AX70">
        <f t="shared" si="145"/>
        <v>8.8443714024635439E-2</v>
      </c>
      <c r="AY70">
        <f t="shared" si="145"/>
        <v>9.1804539181567793E-2</v>
      </c>
      <c r="AZ70">
        <f t="shared" si="145"/>
        <v>9.6005570627733211E-2</v>
      </c>
      <c r="BA70">
        <f t="shared" si="145"/>
        <v>0.10125685993543999</v>
      </c>
      <c r="BB70">
        <f t="shared" si="145"/>
        <v>0.10782097157007348</v>
      </c>
      <c r="BC70">
        <f t="shared" si="145"/>
        <v>0.11602611111336533</v>
      </c>
      <c r="BD70">
        <f t="shared" si="145"/>
        <v>0.12628253554248015</v>
      </c>
      <c r="BE70">
        <f t="shared" si="144"/>
        <v>0.13910306607887366</v>
      </c>
      <c r="BF70">
        <f t="shared" si="144"/>
        <v>7.5000000000000011E-2</v>
      </c>
      <c r="BG70">
        <f t="shared" si="144"/>
        <v>7.7819260584041039E-2</v>
      </c>
      <c r="BH70">
        <f t="shared" si="144"/>
        <v>7.8524075730051296E-2</v>
      </c>
      <c r="BI70">
        <f t="shared" si="144"/>
        <v>7.9405094662564124E-2</v>
      </c>
      <c r="BJ70">
        <f t="shared" si="144"/>
        <v>8.0506368328205152E-2</v>
      </c>
      <c r="BK70">
        <f t="shared" si="144"/>
        <v>8.1882960410256431E-2</v>
      </c>
      <c r="BL70">
        <f t="shared" si="144"/>
        <v>8.3603700512820539E-2</v>
      </c>
      <c r="BM70">
        <f t="shared" si="144"/>
        <v>8.5754625641025664E-2</v>
      </c>
      <c r="BN70">
        <f t="shared" si="144"/>
        <v>8.8443282051282074E-2</v>
      </c>
      <c r="BO70">
        <f t="shared" si="144"/>
        <v>9.1804102564102597E-2</v>
      </c>
      <c r="BP70">
        <f t="shared" si="144"/>
        <v>9.6005128205128243E-2</v>
      </c>
      <c r="BQ70">
        <f t="shared" si="144"/>
        <v>0.10125641025641027</v>
      </c>
      <c r="BR70">
        <f t="shared" si="144"/>
        <v>0.10782051282051283</v>
      </c>
      <c r="BS70">
        <f t="shared" si="144"/>
        <v>0.11602564102564104</v>
      </c>
      <c r="BT70">
        <f t="shared" si="144"/>
        <v>0.12628205128205131</v>
      </c>
      <c r="BU70">
        <f t="shared" si="144"/>
        <v>0.13910256410256411</v>
      </c>
      <c r="BV70">
        <v>17</v>
      </c>
    </row>
    <row r="71" spans="23:74">
      <c r="W71">
        <f t="shared" si="140"/>
        <v>10.228468766310893</v>
      </c>
      <c r="X71">
        <f t="shared" si="103"/>
        <v>10.228468766310893</v>
      </c>
      <c r="Y71">
        <f t="shared" si="141"/>
        <v>10.228465792390503</v>
      </c>
      <c r="AA71">
        <f t="shared" si="139"/>
        <v>-2.9739203899481481E-6</v>
      </c>
      <c r="AB71">
        <f t="shared" si="99"/>
        <v>-2.9739203899481481E-6</v>
      </c>
      <c r="AC71">
        <v>2</v>
      </c>
      <c r="AN71">
        <v>3</v>
      </c>
      <c r="AO71">
        <f t="shared" si="145"/>
        <v>1.5624999999999998</v>
      </c>
      <c r="AP71">
        <f t="shared" si="144"/>
        <v>7.7083677382587229E-2</v>
      </c>
      <c r="AQ71">
        <f t="shared" si="144"/>
        <v>8.0607757982342737E-2</v>
      </c>
      <c r="AR71">
        <f t="shared" si="144"/>
        <v>8.14887781322816E-2</v>
      </c>
      <c r="AS71">
        <f t="shared" si="144"/>
        <v>8.2590053319705189E-2</v>
      </c>
      <c r="AT71">
        <f t="shared" si="144"/>
        <v>8.3966647303984676E-2</v>
      </c>
      <c r="AU71">
        <f t="shared" si="144"/>
        <v>8.5687389784334031E-2</v>
      </c>
      <c r="AV71">
        <f t="shared" si="144"/>
        <v>8.7838317884770742E-2</v>
      </c>
      <c r="AW71">
        <f t="shared" si="144"/>
        <v>9.0526978010316603E-2</v>
      </c>
      <c r="AX71">
        <f t="shared" si="144"/>
        <v>9.3887803167248957E-2</v>
      </c>
      <c r="AY71">
        <f t="shared" si="144"/>
        <v>9.8088834613414388E-2</v>
      </c>
      <c r="AZ71">
        <f t="shared" si="144"/>
        <v>0.10334012392112119</v>
      </c>
      <c r="BA71">
        <f t="shared" si="144"/>
        <v>0.10990423555575465</v>
      </c>
      <c r="BB71">
        <f t="shared" si="144"/>
        <v>0.1181093750990465</v>
      </c>
      <c r="BC71">
        <f t="shared" si="144"/>
        <v>0.12836579952816132</v>
      </c>
      <c r="BD71">
        <f t="shared" si="144"/>
        <v>0.14118633006455483</v>
      </c>
      <c r="BE71">
        <f t="shared" si="144"/>
        <v>0.15721199323504675</v>
      </c>
      <c r="BF71">
        <f t="shared" si="144"/>
        <v>7.7083333333333351E-2</v>
      </c>
      <c r="BG71">
        <f t="shared" si="144"/>
        <v>8.0607409063384636E-2</v>
      </c>
      <c r="BH71">
        <f t="shared" si="144"/>
        <v>8.148842799589745E-2</v>
      </c>
      <c r="BI71">
        <f t="shared" si="144"/>
        <v>8.2589701661538464E-2</v>
      </c>
      <c r="BJ71">
        <f t="shared" si="144"/>
        <v>8.396629374358977E-2</v>
      </c>
      <c r="BK71">
        <f t="shared" si="144"/>
        <v>8.5687033846153865E-2</v>
      </c>
      <c r="BL71">
        <f t="shared" si="144"/>
        <v>8.7837958974359004E-2</v>
      </c>
      <c r="BM71">
        <f t="shared" si="144"/>
        <v>9.0526615384615414E-2</v>
      </c>
      <c r="BN71">
        <f t="shared" si="144"/>
        <v>9.3887435897435922E-2</v>
      </c>
      <c r="BO71">
        <f t="shared" si="144"/>
        <v>9.8088461538461555E-2</v>
      </c>
      <c r="BP71">
        <f t="shared" si="144"/>
        <v>0.10333974358974363</v>
      </c>
      <c r="BQ71">
        <f t="shared" si="144"/>
        <v>0.10990384615384617</v>
      </c>
      <c r="BR71">
        <f t="shared" si="144"/>
        <v>0.11810897435897437</v>
      </c>
      <c r="BS71">
        <f t="shared" si="144"/>
        <v>0.12836538461538463</v>
      </c>
      <c r="BT71">
        <f t="shared" si="144"/>
        <v>0.14118589743589746</v>
      </c>
      <c r="BU71">
        <f t="shared" si="144"/>
        <v>0.15721153846153849</v>
      </c>
      <c r="BV71">
        <v>18</v>
      </c>
    </row>
    <row r="72" spans="23:74">
      <c r="W72">
        <f t="shared" si="140"/>
        <v>9.4749670771940977</v>
      </c>
      <c r="X72">
        <f t="shared" si="103"/>
        <v>9.4749670771940977</v>
      </c>
      <c r="Y72">
        <f t="shared" si="141"/>
        <v>9.4749793911976852</v>
      </c>
      <c r="AA72">
        <f t="shared" si="139"/>
        <v>1.2314003587476918E-5</v>
      </c>
      <c r="AB72">
        <f t="shared" si="99"/>
        <v>1.2314003587476918E-5</v>
      </c>
      <c r="AC72">
        <v>2</v>
      </c>
      <c r="AN72">
        <v>4</v>
      </c>
      <c r="AO72">
        <f t="shared" si="145"/>
        <v>1.9531249999999996</v>
      </c>
      <c r="AP72">
        <f t="shared" si="144"/>
        <v>7.9687757364688708E-2</v>
      </c>
      <c r="AQ72">
        <f t="shared" si="144"/>
        <v>8.4092858114383051E-2</v>
      </c>
      <c r="AR72">
        <f t="shared" si="144"/>
        <v>8.5194133301806654E-2</v>
      </c>
      <c r="AS72">
        <f t="shared" si="144"/>
        <v>8.6570727286086127E-2</v>
      </c>
      <c r="AT72">
        <f t="shared" si="144"/>
        <v>8.8291469766435482E-2</v>
      </c>
      <c r="AU72">
        <f t="shared" si="144"/>
        <v>9.0442397866872179E-2</v>
      </c>
      <c r="AV72">
        <f t="shared" si="144"/>
        <v>9.3131057992418068E-2</v>
      </c>
      <c r="AW72">
        <f t="shared" si="144"/>
        <v>9.6491883149350421E-2</v>
      </c>
      <c r="AX72">
        <f t="shared" si="144"/>
        <v>0.10069291459551585</v>
      </c>
      <c r="AY72">
        <f t="shared" si="144"/>
        <v>0.10594420390322262</v>
      </c>
      <c r="AZ72">
        <f t="shared" si="144"/>
        <v>0.11250831553785612</v>
      </c>
      <c r="BA72">
        <f t="shared" si="144"/>
        <v>0.12071345508114796</v>
      </c>
      <c r="BB72">
        <f t="shared" si="144"/>
        <v>0.13096987951026276</v>
      </c>
      <c r="BC72">
        <f t="shared" si="144"/>
        <v>0.1437904100466563</v>
      </c>
      <c r="BD72">
        <f t="shared" si="144"/>
        <v>0.15981607321714816</v>
      </c>
      <c r="BE72">
        <f t="shared" si="144"/>
        <v>0.17984815218026304</v>
      </c>
      <c r="BF72">
        <f t="shared" si="144"/>
        <v>7.9687500000000008E-2</v>
      </c>
      <c r="BG72">
        <f t="shared" si="144"/>
        <v>8.4092594662564121E-2</v>
      </c>
      <c r="BH72">
        <f t="shared" si="144"/>
        <v>8.519386832820515E-2</v>
      </c>
      <c r="BI72">
        <f t="shared" si="144"/>
        <v>8.6570460410256442E-2</v>
      </c>
      <c r="BJ72">
        <f t="shared" si="144"/>
        <v>8.8291200512820536E-2</v>
      </c>
      <c r="BK72">
        <f t="shared" si="144"/>
        <v>9.0442125641025661E-2</v>
      </c>
      <c r="BL72">
        <f t="shared" si="144"/>
        <v>9.3130782051282085E-2</v>
      </c>
      <c r="BM72">
        <f t="shared" si="144"/>
        <v>9.6491602564102594E-2</v>
      </c>
      <c r="BN72">
        <f t="shared" si="144"/>
        <v>0.10069262820512823</v>
      </c>
      <c r="BO72">
        <f t="shared" si="144"/>
        <v>0.1059439102564103</v>
      </c>
      <c r="BP72">
        <f t="shared" si="144"/>
        <v>0.11250801282051284</v>
      </c>
      <c r="BQ72">
        <f t="shared" si="144"/>
        <v>0.12071314102564107</v>
      </c>
      <c r="BR72">
        <f t="shared" si="144"/>
        <v>0.13096955128205132</v>
      </c>
      <c r="BS72">
        <f t="shared" si="144"/>
        <v>0.14379006410256412</v>
      </c>
      <c r="BT72">
        <f t="shared" si="144"/>
        <v>0.15981570512820514</v>
      </c>
      <c r="BU72">
        <f t="shared" si="144"/>
        <v>0.17984775641025641</v>
      </c>
      <c r="BV72">
        <v>19</v>
      </c>
    </row>
    <row r="73" spans="23:74">
      <c r="W73">
        <f t="shared" si="140"/>
        <v>8.6760433268516675</v>
      </c>
      <c r="X73">
        <f t="shared" si="103"/>
        <v>8.6760433268516675</v>
      </c>
      <c r="Y73">
        <f t="shared" si="141"/>
        <v>8.6760692326174862</v>
      </c>
      <c r="AA73">
        <f t="shared" si="139"/>
        <v>2.5905765818734494E-5</v>
      </c>
      <c r="AB73">
        <f t="shared" si="99"/>
        <v>2.5905765818734494E-5</v>
      </c>
      <c r="AC73">
        <v>2</v>
      </c>
      <c r="AN73">
        <v>5</v>
      </c>
      <c r="AO73">
        <f t="shared" si="145"/>
        <v>2.4414062499999991</v>
      </c>
      <c r="AP73">
        <f t="shared" si="144"/>
        <v>8.2942857342315532E-2</v>
      </c>
      <c r="AQ73">
        <f t="shared" si="144"/>
        <v>8.8449233279433478E-2</v>
      </c>
      <c r="AR73">
        <f t="shared" si="144"/>
        <v>8.9825827263712965E-2</v>
      </c>
      <c r="AS73">
        <f t="shared" si="144"/>
        <v>9.154656974406232E-2</v>
      </c>
      <c r="AT73">
        <f t="shared" si="144"/>
        <v>9.3697497844499031E-2</v>
      </c>
      <c r="AU73">
        <f t="shared" si="144"/>
        <v>9.6386157970044906E-2</v>
      </c>
      <c r="AV73">
        <f t="shared" si="144"/>
        <v>9.9746983126977232E-2</v>
      </c>
      <c r="AW73">
        <f t="shared" si="144"/>
        <v>0.10394801457314266</v>
      </c>
      <c r="AX73">
        <f t="shared" si="144"/>
        <v>0.10919930388084946</v>
      </c>
      <c r="AY73">
        <f t="shared" si="144"/>
        <v>0.11576341551548294</v>
      </c>
      <c r="AZ73">
        <f t="shared" si="144"/>
        <v>0.12396855505877478</v>
      </c>
      <c r="BA73">
        <f t="shared" si="144"/>
        <v>0.13422497948788961</v>
      </c>
      <c r="BB73">
        <f t="shared" si="144"/>
        <v>0.14704551002428312</v>
      </c>
      <c r="BC73">
        <f t="shared" si="144"/>
        <v>0.16307117319477502</v>
      </c>
      <c r="BD73">
        <f t="shared" si="144"/>
        <v>0.18310325215788986</v>
      </c>
      <c r="BE73">
        <f t="shared" si="144"/>
        <v>0.20814335086178345</v>
      </c>
      <c r="BF73">
        <f t="shared" si="144"/>
        <v>8.2942708333333365E-2</v>
      </c>
      <c r="BG73">
        <f t="shared" si="144"/>
        <v>8.8449076661538492E-2</v>
      </c>
      <c r="BH73">
        <f t="shared" si="144"/>
        <v>8.9825668743589784E-2</v>
      </c>
      <c r="BI73">
        <f t="shared" si="144"/>
        <v>9.1546408846153879E-2</v>
      </c>
      <c r="BJ73">
        <f t="shared" si="144"/>
        <v>9.3697333974359004E-2</v>
      </c>
      <c r="BK73">
        <f t="shared" si="144"/>
        <v>9.6385990384615414E-2</v>
      </c>
      <c r="BL73">
        <f t="shared" si="144"/>
        <v>9.9746810897435936E-2</v>
      </c>
      <c r="BM73">
        <f t="shared" si="144"/>
        <v>0.10394783653846158</v>
      </c>
      <c r="BN73">
        <f t="shared" si="144"/>
        <v>0.10919911858974363</v>
      </c>
      <c r="BO73">
        <f t="shared" si="144"/>
        <v>0.1157632211538462</v>
      </c>
      <c r="BP73">
        <f t="shared" si="144"/>
        <v>0.12396834935897438</v>
      </c>
      <c r="BQ73">
        <f t="shared" si="144"/>
        <v>0.13422475961538463</v>
      </c>
      <c r="BR73">
        <f t="shared" si="144"/>
        <v>0.14704527243589746</v>
      </c>
      <c r="BS73">
        <f t="shared" si="144"/>
        <v>0.16307091346153851</v>
      </c>
      <c r="BT73">
        <f t="shared" si="144"/>
        <v>0.18310296474358981</v>
      </c>
      <c r="BU73">
        <f t="shared" si="144"/>
        <v>0.20814302884615385</v>
      </c>
      <c r="BV73">
        <v>20</v>
      </c>
    </row>
    <row r="74" spans="23:74">
      <c r="W74">
        <f t="shared" si="140"/>
        <v>7.8487868595730657</v>
      </c>
      <c r="X74">
        <f t="shared" si="103"/>
        <v>7.8487868595730657</v>
      </c>
      <c r="Y74">
        <f t="shared" si="141"/>
        <v>7.8488239997500502</v>
      </c>
      <c r="AA74">
        <f t="shared" si="139"/>
        <v>3.7140176984529205E-5</v>
      </c>
      <c r="AB74">
        <f t="shared" si="99"/>
        <v>3.7140176984529205E-5</v>
      </c>
      <c r="AC74">
        <v>2</v>
      </c>
      <c r="AN74">
        <v>6</v>
      </c>
      <c r="AO74">
        <f t="shared" si="145"/>
        <v>3.0517578124999987</v>
      </c>
      <c r="AP74">
        <f t="shared" si="144"/>
        <v>8.7011732314349069E-2</v>
      </c>
      <c r="AQ74">
        <f t="shared" si="144"/>
        <v>9.3894702235746502E-2</v>
      </c>
      <c r="AR74">
        <f t="shared" si="144"/>
        <v>9.5615444716095871E-2</v>
      </c>
      <c r="AS74">
        <f t="shared" si="144"/>
        <v>9.7766372816532554E-2</v>
      </c>
      <c r="AT74">
        <f t="shared" si="144"/>
        <v>0.10045503294207844</v>
      </c>
      <c r="AU74">
        <f t="shared" si="144"/>
        <v>0.10381585809901078</v>
      </c>
      <c r="AV74">
        <f t="shared" si="144"/>
        <v>0.10801688954517619</v>
      </c>
      <c r="AW74">
        <f t="shared" si="144"/>
        <v>0.113268178852883</v>
      </c>
      <c r="AX74">
        <f t="shared" si="144"/>
        <v>0.11983229048751647</v>
      </c>
      <c r="AY74">
        <f t="shared" si="144"/>
        <v>0.12803743003080834</v>
      </c>
      <c r="AZ74">
        <f t="shared" si="144"/>
        <v>0.13829385445992315</v>
      </c>
      <c r="BA74">
        <f t="shared" si="144"/>
        <v>0.15111438499631666</v>
      </c>
      <c r="BB74">
        <f t="shared" si="144"/>
        <v>0.16714004816680852</v>
      </c>
      <c r="BC74">
        <f t="shared" si="144"/>
        <v>0.18717212712992343</v>
      </c>
      <c r="BD74">
        <f t="shared" si="144"/>
        <v>0.21221222583381702</v>
      </c>
      <c r="BE74">
        <f t="shared" si="144"/>
        <v>0.24351234921368395</v>
      </c>
      <c r="BF74">
        <f t="shared" si="144"/>
        <v>8.7011718750000008E-2</v>
      </c>
      <c r="BG74">
        <f t="shared" si="144"/>
        <v>9.3894679160256414E-2</v>
      </c>
      <c r="BH74">
        <f t="shared" si="144"/>
        <v>9.5615419262820536E-2</v>
      </c>
      <c r="BI74">
        <f t="shared" si="144"/>
        <v>9.7766344391025647E-2</v>
      </c>
      <c r="BJ74">
        <f t="shared" si="144"/>
        <v>0.10045500080128206</v>
      </c>
      <c r="BK74">
        <f t="shared" si="144"/>
        <v>0.10381582131410258</v>
      </c>
      <c r="BL74">
        <f t="shared" si="144"/>
        <v>0.10801684695512823</v>
      </c>
      <c r="BM74">
        <f t="shared" si="144"/>
        <v>0.11326812900641028</v>
      </c>
      <c r="BN74">
        <f t="shared" si="144"/>
        <v>0.11983223157051281</v>
      </c>
      <c r="BO74">
        <f t="shared" si="144"/>
        <v>0.12803735977564107</v>
      </c>
      <c r="BP74">
        <f t="shared" si="144"/>
        <v>0.13829377003205129</v>
      </c>
      <c r="BQ74">
        <f t="shared" si="144"/>
        <v>0.15111428285256412</v>
      </c>
      <c r="BR74">
        <f t="shared" si="144"/>
        <v>0.16713992387820512</v>
      </c>
      <c r="BS74">
        <f t="shared" si="144"/>
        <v>0.18717197516025641</v>
      </c>
      <c r="BT74">
        <f t="shared" si="144"/>
        <v>0.21221203926282053</v>
      </c>
      <c r="BU74">
        <f t="shared" si="144"/>
        <v>0.2435121193910256</v>
      </c>
      <c r="BV74">
        <v>21</v>
      </c>
    </row>
    <row r="75" spans="23:74">
      <c r="W75">
        <f t="shared" si="140"/>
        <v>7.0129367668991893</v>
      </c>
      <c r="X75">
        <f t="shared" si="103"/>
        <v>7.0129367668991893</v>
      </c>
      <c r="Y75">
        <f t="shared" si="141"/>
        <v>7.0129823241723663</v>
      </c>
      <c r="AA75">
        <f t="shared" si="139"/>
        <v>4.5557273177010416E-5</v>
      </c>
      <c r="AB75">
        <f t="shared" si="99"/>
        <v>4.5557273177010416E-5</v>
      </c>
      <c r="AC75">
        <v>2</v>
      </c>
      <c r="AN75">
        <v>7</v>
      </c>
      <c r="AO75">
        <f t="shared" si="145"/>
        <v>3.8146972656249987</v>
      </c>
      <c r="AP75">
        <f t="shared" si="144"/>
        <v>9.2097826029390983E-2</v>
      </c>
      <c r="AQ75">
        <f t="shared" si="144"/>
        <v>0.10070153843113779</v>
      </c>
      <c r="AR75">
        <f t="shared" si="144"/>
        <v>0.10285246653157447</v>
      </c>
      <c r="AS75">
        <f t="shared" si="144"/>
        <v>0.10554112665712036</v>
      </c>
      <c r="AT75">
        <f t="shared" si="144"/>
        <v>0.1089019518140527</v>
      </c>
      <c r="AU75">
        <f t="shared" si="144"/>
        <v>0.11310298326021813</v>
      </c>
      <c r="AV75">
        <f t="shared" si="144"/>
        <v>0.11835427256792493</v>
      </c>
      <c r="AW75">
        <f t="shared" si="144"/>
        <v>0.12491838420255839</v>
      </c>
      <c r="AX75">
        <f t="shared" si="144"/>
        <v>0.13312352374585026</v>
      </c>
      <c r="AY75">
        <f t="shared" si="144"/>
        <v>0.14337994817496508</v>
      </c>
      <c r="AZ75">
        <f t="shared" si="144"/>
        <v>0.15620047871135859</v>
      </c>
      <c r="BA75">
        <f t="shared" si="144"/>
        <v>0.17222614188185048</v>
      </c>
      <c r="BB75">
        <f t="shared" si="144"/>
        <v>0.19225822084496536</v>
      </c>
      <c r="BC75">
        <f t="shared" si="144"/>
        <v>0.21729831954885892</v>
      </c>
      <c r="BD75">
        <f t="shared" si="144"/>
        <v>0.2485984429287259</v>
      </c>
      <c r="BE75">
        <f t="shared" si="144"/>
        <v>0.28772359715355961</v>
      </c>
      <c r="BF75">
        <f t="shared" si="144"/>
        <v>9.2097981770833365E-2</v>
      </c>
      <c r="BG75">
        <f t="shared" si="144"/>
        <v>0.10070168228365386</v>
      </c>
      <c r="BH75">
        <f t="shared" si="144"/>
        <v>0.10285260741185899</v>
      </c>
      <c r="BI75">
        <f t="shared" si="144"/>
        <v>0.10554126382211541</v>
      </c>
      <c r="BJ75">
        <f t="shared" si="144"/>
        <v>0.10890208433493592</v>
      </c>
      <c r="BK75">
        <f t="shared" si="144"/>
        <v>0.11310310997596158</v>
      </c>
      <c r="BL75">
        <f t="shared" si="144"/>
        <v>0.11835439202724361</v>
      </c>
      <c r="BM75">
        <f t="shared" si="144"/>
        <v>0.12491849459134617</v>
      </c>
      <c r="BN75">
        <f t="shared" si="144"/>
        <v>0.13312362279647438</v>
      </c>
      <c r="BO75">
        <f t="shared" si="144"/>
        <v>0.14338003305288466</v>
      </c>
      <c r="BP75">
        <f t="shared" si="144"/>
        <v>0.15620054587339746</v>
      </c>
      <c r="BQ75">
        <f t="shared" si="144"/>
        <v>0.17222618689903849</v>
      </c>
      <c r="BR75">
        <f t="shared" si="144"/>
        <v>0.19225823818108975</v>
      </c>
      <c r="BS75">
        <f t="shared" si="144"/>
        <v>0.21729830228365388</v>
      </c>
      <c r="BT75">
        <f t="shared" si="144"/>
        <v>0.24859838241185903</v>
      </c>
      <c r="BU75">
        <f t="shared" si="144"/>
        <v>0.28772348257211539</v>
      </c>
      <c r="BV75">
        <v>22</v>
      </c>
    </row>
    <row r="76" spans="23:74">
      <c r="W76">
        <f t="shared" si="140"/>
        <v>6.1890628305458018</v>
      </c>
      <c r="X76">
        <f t="shared" si="103"/>
        <v>6.1890628305458018</v>
      </c>
      <c r="Y76">
        <f t="shared" si="141"/>
        <v>6.1891137982005686</v>
      </c>
      <c r="AA76">
        <f t="shared" si="139"/>
        <v>5.0967654766864712E-5</v>
      </c>
      <c r="AB76">
        <f t="shared" si="99"/>
        <v>5.0967654766864712E-5</v>
      </c>
      <c r="AC76">
        <v>2</v>
      </c>
      <c r="AN76">
        <v>8</v>
      </c>
      <c r="AO76">
        <f t="shared" si="145"/>
        <v>4.7683715820312473</v>
      </c>
      <c r="AP76">
        <f t="shared" si="144"/>
        <v>9.845544317319338E-2</v>
      </c>
      <c r="AQ76">
        <f t="shared" si="144"/>
        <v>0.10921008367537688</v>
      </c>
      <c r="AR76">
        <f t="shared" si="144"/>
        <v>0.11189874380092275</v>
      </c>
      <c r="AS76">
        <f t="shared" si="144"/>
        <v>0.11525956895785508</v>
      </c>
      <c r="AT76">
        <f t="shared" si="144"/>
        <v>0.11946060040402053</v>
      </c>
      <c r="AU76">
        <f t="shared" si="144"/>
        <v>0.12471188971172729</v>
      </c>
      <c r="AV76">
        <f t="shared" si="144"/>
        <v>0.13127600134636078</v>
      </c>
      <c r="AW76">
        <f t="shared" si="144"/>
        <v>0.13948114088965263</v>
      </c>
      <c r="AX76">
        <f t="shared" si="144"/>
        <v>0.14973756531876745</v>
      </c>
      <c r="AY76">
        <f t="shared" si="144"/>
        <v>0.16255809585516096</v>
      </c>
      <c r="AZ76">
        <f t="shared" si="144"/>
        <v>0.17858375902565285</v>
      </c>
      <c r="BA76">
        <f t="shared" si="144"/>
        <v>0.19861583798876772</v>
      </c>
      <c r="BB76">
        <f t="shared" si="144"/>
        <v>0.22365593669266129</v>
      </c>
      <c r="BC76">
        <f t="shared" si="144"/>
        <v>0.2549560600725283</v>
      </c>
      <c r="BD76">
        <f t="shared" si="144"/>
        <v>0.29408121429736195</v>
      </c>
      <c r="BE76">
        <f t="shared" si="144"/>
        <v>0.34298765707840412</v>
      </c>
      <c r="BF76">
        <f t="shared" si="144"/>
        <v>9.8455810546874994E-2</v>
      </c>
      <c r="BG76">
        <f t="shared" si="144"/>
        <v>0.10921043618790063</v>
      </c>
      <c r="BH76">
        <f t="shared" si="144"/>
        <v>0.11189909259815704</v>
      </c>
      <c r="BI76">
        <f t="shared" si="144"/>
        <v>0.11525991311097758</v>
      </c>
      <c r="BJ76">
        <f t="shared" si="144"/>
        <v>0.11946093875200321</v>
      </c>
      <c r="BK76">
        <f t="shared" si="144"/>
        <v>0.12471222080328526</v>
      </c>
      <c r="BL76">
        <f t="shared" si="144"/>
        <v>0.13127632336738784</v>
      </c>
      <c r="BM76">
        <f t="shared" si="144"/>
        <v>0.13948145157251604</v>
      </c>
      <c r="BN76">
        <f t="shared" si="144"/>
        <v>0.14973786182892629</v>
      </c>
      <c r="BO76">
        <f t="shared" si="144"/>
        <v>0.16255837464943912</v>
      </c>
      <c r="BP76">
        <f t="shared" si="144"/>
        <v>0.17858401567508014</v>
      </c>
      <c r="BQ76">
        <f t="shared" si="144"/>
        <v>0.19861606695713144</v>
      </c>
      <c r="BR76">
        <f t="shared" si="144"/>
        <v>0.22365613105969551</v>
      </c>
      <c r="BS76">
        <f t="shared" si="144"/>
        <v>0.25495621118790063</v>
      </c>
      <c r="BT76">
        <f t="shared" si="144"/>
        <v>0.29408131134815702</v>
      </c>
      <c r="BU76">
        <f t="shared" si="144"/>
        <v>0.3429876865484775</v>
      </c>
      <c r="BV76">
        <v>23</v>
      </c>
    </row>
    <row r="77" spans="23:74">
      <c r="W77">
        <f t="shared" si="140"/>
        <v>5.3965806179659337</v>
      </c>
      <c r="X77">
        <f t="shared" si="103"/>
        <v>5.3965806179659337</v>
      </c>
      <c r="Y77">
        <f t="shared" si="141"/>
        <v>5.3966340862331661</v>
      </c>
      <c r="AA77">
        <f t="shared" si="139"/>
        <v>5.3468267232403832E-5</v>
      </c>
      <c r="AB77">
        <f t="shared" si="99"/>
        <v>5.3468267232403832E-5</v>
      </c>
      <c r="AC77">
        <v>2</v>
      </c>
      <c r="AN77">
        <v>9</v>
      </c>
      <c r="AO77">
        <f t="shared" si="145"/>
        <v>5.9604644775390598</v>
      </c>
      <c r="AP77">
        <f t="shared" si="144"/>
        <v>0.10640246460294639</v>
      </c>
      <c r="AQ77">
        <f t="shared" si="144"/>
        <v>0.11984576523067578</v>
      </c>
      <c r="AR77">
        <f t="shared" si="144"/>
        <v>0.1232065903876081</v>
      </c>
      <c r="AS77">
        <f t="shared" si="144"/>
        <v>0.12740762183377349</v>
      </c>
      <c r="AT77">
        <f t="shared" si="144"/>
        <v>0.13265891114148032</v>
      </c>
      <c r="AU77">
        <f t="shared" si="144"/>
        <v>0.13922302277611379</v>
      </c>
      <c r="AV77">
        <f t="shared" si="144"/>
        <v>0.14742816231940561</v>
      </c>
      <c r="AW77">
        <f t="shared" si="144"/>
        <v>0.15768458674852048</v>
      </c>
      <c r="AX77">
        <f t="shared" si="144"/>
        <v>0.17050511728491399</v>
      </c>
      <c r="AY77">
        <f t="shared" si="144"/>
        <v>0.18653078045540589</v>
      </c>
      <c r="AZ77">
        <f t="shared" si="144"/>
        <v>0.20656285941852079</v>
      </c>
      <c r="BA77">
        <f t="shared" si="144"/>
        <v>0.23160295812241433</v>
      </c>
      <c r="BB77">
        <f t="shared" si="144"/>
        <v>0.26290308150228131</v>
      </c>
      <c r="BC77">
        <f t="shared" si="144"/>
        <v>0.30202823572711501</v>
      </c>
      <c r="BD77">
        <f t="shared" ref="AP77:BU83" si="146">BC44</f>
        <v>0.35093467850815713</v>
      </c>
      <c r="BE77">
        <f t="shared" si="146"/>
        <v>0.41206773198445978</v>
      </c>
      <c r="BF77">
        <f t="shared" si="146"/>
        <v>0.10640309651692709</v>
      </c>
      <c r="BG77">
        <f t="shared" si="146"/>
        <v>0.11984637856820915</v>
      </c>
      <c r="BH77">
        <f t="shared" si="146"/>
        <v>0.12320719908102964</v>
      </c>
      <c r="BI77">
        <f t="shared" si="146"/>
        <v>0.12740822472205532</v>
      </c>
      <c r="BJ77">
        <f t="shared" si="146"/>
        <v>0.13265950677333735</v>
      </c>
      <c r="BK77">
        <f t="shared" si="146"/>
        <v>0.13922360933743991</v>
      </c>
      <c r="BL77">
        <f t="shared" si="146"/>
        <v>0.14742873754256813</v>
      </c>
      <c r="BM77">
        <f t="shared" si="146"/>
        <v>0.15768514779897835</v>
      </c>
      <c r="BN77">
        <f t="shared" si="146"/>
        <v>0.17050566061949121</v>
      </c>
      <c r="BO77">
        <f t="shared" si="146"/>
        <v>0.18653130164513224</v>
      </c>
      <c r="BP77">
        <f t="shared" si="146"/>
        <v>0.20656335292718353</v>
      </c>
      <c r="BQ77">
        <f t="shared" si="146"/>
        <v>0.23160341702974763</v>
      </c>
      <c r="BR77">
        <f t="shared" si="146"/>
        <v>0.26290349715795269</v>
      </c>
      <c r="BS77">
        <f t="shared" si="146"/>
        <v>0.30202859731820914</v>
      </c>
      <c r="BT77">
        <f t="shared" si="146"/>
        <v>0.35093497251852962</v>
      </c>
      <c r="BU77">
        <f t="shared" si="146"/>
        <v>0.41206794151893023</v>
      </c>
      <c r="BV77">
        <v>24</v>
      </c>
    </row>
    <row r="78" spans="23:74">
      <c r="W78">
        <f t="shared" si="140"/>
        <v>4.651996122499888</v>
      </c>
      <c r="X78">
        <f t="shared" si="103"/>
        <v>4.651996122499888</v>
      </c>
      <c r="Y78">
        <f t="shared" si="141"/>
        <v>4.6520495246264044</v>
      </c>
      <c r="AA78">
        <f t="shared" si="139"/>
        <v>5.3402126516388648E-5</v>
      </c>
      <c r="AB78">
        <f t="shared" si="99"/>
        <v>5.3402126516388648E-5</v>
      </c>
      <c r="AC78">
        <v>2</v>
      </c>
      <c r="AN78">
        <v>10</v>
      </c>
      <c r="AO78">
        <f t="shared" si="145"/>
        <v>7.4505805969238246</v>
      </c>
      <c r="AP78">
        <f t="shared" si="146"/>
        <v>0.11633624139013761</v>
      </c>
      <c r="AQ78">
        <f t="shared" si="146"/>
        <v>0.13314036717479932</v>
      </c>
      <c r="AR78">
        <f t="shared" si="146"/>
        <v>0.13734139862096478</v>
      </c>
      <c r="AS78">
        <f t="shared" si="146"/>
        <v>0.14259268792867155</v>
      </c>
      <c r="AT78">
        <f t="shared" si="146"/>
        <v>0.14915679956330502</v>
      </c>
      <c r="AU78">
        <f t="shared" si="146"/>
        <v>0.15736193910659688</v>
      </c>
      <c r="AV78">
        <f t="shared" si="146"/>
        <v>0.16761836353571172</v>
      </c>
      <c r="AW78">
        <f t="shared" si="146"/>
        <v>0.1804388940721052</v>
      </c>
      <c r="AX78">
        <f t="shared" si="146"/>
        <v>0.19646455724259712</v>
      </c>
      <c r="AY78">
        <f t="shared" si="146"/>
        <v>0.21649663620571197</v>
      </c>
      <c r="AZ78">
        <f t="shared" si="146"/>
        <v>0.24153673490960559</v>
      </c>
      <c r="BA78">
        <f t="shared" si="146"/>
        <v>0.27283685828947252</v>
      </c>
      <c r="BB78">
        <f t="shared" si="146"/>
        <v>0.31196201251430622</v>
      </c>
      <c r="BC78">
        <f t="shared" si="146"/>
        <v>0.3608684552953485</v>
      </c>
      <c r="BD78">
        <f t="shared" si="146"/>
        <v>0.42200150877165116</v>
      </c>
      <c r="BE78">
        <f t="shared" si="146"/>
        <v>0.49841782561702941</v>
      </c>
      <c r="BF78">
        <f t="shared" si="146"/>
        <v>0.11633720397949221</v>
      </c>
      <c r="BG78">
        <f t="shared" si="146"/>
        <v>0.1331413065435948</v>
      </c>
      <c r="BH78">
        <f t="shared" si="146"/>
        <v>0.13734233218462044</v>
      </c>
      <c r="BI78">
        <f t="shared" si="146"/>
        <v>0.14259361423590247</v>
      </c>
      <c r="BJ78">
        <f t="shared" si="146"/>
        <v>0.14915771680000506</v>
      </c>
      <c r="BK78">
        <f t="shared" si="146"/>
        <v>0.15736284500513326</v>
      </c>
      <c r="BL78">
        <f t="shared" si="146"/>
        <v>0.16761925526154353</v>
      </c>
      <c r="BM78">
        <f t="shared" si="146"/>
        <v>0.18043976808205633</v>
      </c>
      <c r="BN78">
        <f t="shared" si="146"/>
        <v>0.19646540910769733</v>
      </c>
      <c r="BO78">
        <f t="shared" si="146"/>
        <v>0.21649746038974868</v>
      </c>
      <c r="BP78">
        <f t="shared" si="146"/>
        <v>0.24153752449231278</v>
      </c>
      <c r="BQ78">
        <f t="shared" si="146"/>
        <v>0.27283760462051787</v>
      </c>
      <c r="BR78">
        <f t="shared" si="146"/>
        <v>0.31196270478077426</v>
      </c>
      <c r="BS78">
        <f t="shared" si="146"/>
        <v>0.3608690799810948</v>
      </c>
      <c r="BT78">
        <f t="shared" si="146"/>
        <v>0.42200204898149546</v>
      </c>
      <c r="BU78">
        <f t="shared" si="146"/>
        <v>0.49841826023199626</v>
      </c>
      <c r="BV78">
        <v>25</v>
      </c>
    </row>
    <row r="79" spans="23:74">
      <c r="W79">
        <f t="shared" si="140"/>
        <v>3.9676998914714923</v>
      </c>
      <c r="X79">
        <f t="shared" si="103"/>
        <v>3.9676998914714923</v>
      </c>
      <c r="Y79">
        <f t="shared" si="141"/>
        <v>3.9677511690329572</v>
      </c>
      <c r="AA79">
        <f t="shared" si="139"/>
        <v>5.1277561464946331E-5</v>
      </c>
      <c r="AB79">
        <f t="shared" si="99"/>
        <v>5.1277561464946331E-5</v>
      </c>
      <c r="AC79">
        <v>2</v>
      </c>
      <c r="AN79">
        <v>11</v>
      </c>
      <c r="AO79">
        <f t="shared" si="145"/>
        <v>9.3132257461547798</v>
      </c>
      <c r="AP79">
        <f t="shared" si="146"/>
        <v>0.12875346237412669</v>
      </c>
      <c r="AQ79">
        <f t="shared" si="146"/>
        <v>0.14975861960495382</v>
      </c>
      <c r="AR79">
        <f t="shared" si="146"/>
        <v>0.15500990891266059</v>
      </c>
      <c r="AS79">
        <f t="shared" si="146"/>
        <v>0.16157402054729408</v>
      </c>
      <c r="AT79">
        <f t="shared" si="146"/>
        <v>0.16977916009058594</v>
      </c>
      <c r="AU79">
        <f t="shared" si="146"/>
        <v>0.18003558451970073</v>
      </c>
      <c r="AV79">
        <f t="shared" si="146"/>
        <v>0.19285611505609429</v>
      </c>
      <c r="AW79">
        <f t="shared" si="146"/>
        <v>0.20888177822658616</v>
      </c>
      <c r="AX79">
        <f t="shared" si="146"/>
        <v>0.22891385718970103</v>
      </c>
      <c r="AY79">
        <f t="shared" si="146"/>
        <v>0.2539539558935946</v>
      </c>
      <c r="AZ79">
        <f t="shared" si="146"/>
        <v>0.28525407927346164</v>
      </c>
      <c r="BA79">
        <f t="shared" si="146"/>
        <v>0.32437923349829528</v>
      </c>
      <c r="BB79">
        <f t="shared" si="146"/>
        <v>0.37328567627933745</v>
      </c>
      <c r="BC79">
        <f t="shared" si="146"/>
        <v>0.43441872975564022</v>
      </c>
      <c r="BD79">
        <f t="shared" si="146"/>
        <v>0.51083504660101842</v>
      </c>
      <c r="BE79">
        <f t="shared" si="146"/>
        <v>0.60635544265774144</v>
      </c>
      <c r="BF79">
        <f t="shared" si="146"/>
        <v>0.12875483830769857</v>
      </c>
      <c r="BG79">
        <f t="shared" si="146"/>
        <v>0.14975996651282678</v>
      </c>
      <c r="BH79">
        <f t="shared" si="146"/>
        <v>0.15501124856410883</v>
      </c>
      <c r="BI79">
        <f t="shared" si="146"/>
        <v>0.16157535112821142</v>
      </c>
      <c r="BJ79">
        <f t="shared" si="146"/>
        <v>0.16978047933333962</v>
      </c>
      <c r="BK79">
        <f t="shared" si="146"/>
        <v>0.18003688958974989</v>
      </c>
      <c r="BL79">
        <f t="shared" si="146"/>
        <v>0.1928574024102627</v>
      </c>
      <c r="BM79">
        <f t="shared" si="146"/>
        <v>0.20888304343590372</v>
      </c>
      <c r="BN79">
        <f t="shared" si="146"/>
        <v>0.22891509471795501</v>
      </c>
      <c r="BO79">
        <f t="shared" si="146"/>
        <v>0.25395515882051917</v>
      </c>
      <c r="BP79">
        <f t="shared" si="146"/>
        <v>0.28525523894872423</v>
      </c>
      <c r="BQ79">
        <f t="shared" si="146"/>
        <v>0.32438033910898062</v>
      </c>
      <c r="BR79">
        <f t="shared" si="146"/>
        <v>0.3732867143093011</v>
      </c>
      <c r="BS79">
        <f t="shared" si="146"/>
        <v>0.43441968330970177</v>
      </c>
      <c r="BT79">
        <f t="shared" si="146"/>
        <v>0.51083589456020262</v>
      </c>
      <c r="BU79">
        <f t="shared" si="146"/>
        <v>0.60635615862332848</v>
      </c>
      <c r="BV79">
        <v>26</v>
      </c>
    </row>
    <row r="80" spans="23:74">
      <c r="W80">
        <f t="shared" si="140"/>
        <v>3.3514611398555374</v>
      </c>
      <c r="X80">
        <f t="shared" si="103"/>
        <v>3.3514611398555374</v>
      </c>
      <c r="Y80">
        <f t="shared" si="141"/>
        <v>3.3515088125590893</v>
      </c>
      <c r="AA80">
        <f t="shared" si="139"/>
        <v>4.7672703551882023E-5</v>
      </c>
      <c r="AB80">
        <f t="shared" si="99"/>
        <v>4.7672703551882023E-5</v>
      </c>
      <c r="AC80">
        <v>2</v>
      </c>
      <c r="AN80">
        <v>12</v>
      </c>
      <c r="AO80">
        <f t="shared" si="145"/>
        <v>11.641532182693474</v>
      </c>
      <c r="AP80">
        <f t="shared" si="146"/>
        <v>0.144274988604113</v>
      </c>
      <c r="AQ80">
        <f t="shared" si="146"/>
        <v>0.17053143514264693</v>
      </c>
      <c r="AR80">
        <f t="shared" si="146"/>
        <v>0.17709554677728045</v>
      </c>
      <c r="AS80">
        <f t="shared" si="146"/>
        <v>0.18530068632057226</v>
      </c>
      <c r="AT80">
        <f t="shared" si="146"/>
        <v>0.19555711074968707</v>
      </c>
      <c r="AU80">
        <f t="shared" si="146"/>
        <v>0.20837764128608061</v>
      </c>
      <c r="AV80">
        <f t="shared" si="146"/>
        <v>0.2244033044565725</v>
      </c>
      <c r="AW80">
        <f t="shared" si="146"/>
        <v>0.24443538341968737</v>
      </c>
      <c r="AX80">
        <f t="shared" si="146"/>
        <v>0.26947548212358097</v>
      </c>
      <c r="AY80">
        <f t="shared" si="146"/>
        <v>0.30077560550344795</v>
      </c>
      <c r="AZ80">
        <f t="shared" si="146"/>
        <v>0.33990075972828171</v>
      </c>
      <c r="BA80">
        <f t="shared" si="146"/>
        <v>0.38880720250932388</v>
      </c>
      <c r="BB80">
        <f t="shared" si="146"/>
        <v>0.44994025598562654</v>
      </c>
      <c r="BC80">
        <f t="shared" si="146"/>
        <v>0.5263565728310049</v>
      </c>
      <c r="BD80">
        <f t="shared" si="146"/>
        <v>0.62187696888772781</v>
      </c>
      <c r="BE80">
        <f t="shared" si="146"/>
        <v>0.74127746395863148</v>
      </c>
      <c r="BF80">
        <f t="shared" si="146"/>
        <v>0.14427688121795654</v>
      </c>
      <c r="BG80">
        <f t="shared" si="146"/>
        <v>0.17053329147436683</v>
      </c>
      <c r="BH80">
        <f t="shared" si="146"/>
        <v>0.17709739403846939</v>
      </c>
      <c r="BI80">
        <f t="shared" si="146"/>
        <v>0.18530252224359758</v>
      </c>
      <c r="BJ80">
        <f t="shared" si="146"/>
        <v>0.19555893250000786</v>
      </c>
      <c r="BK80">
        <f t="shared" si="146"/>
        <v>0.20837944532052069</v>
      </c>
      <c r="BL80">
        <f t="shared" si="146"/>
        <v>0.22440508634616171</v>
      </c>
      <c r="BM80">
        <f t="shared" si="146"/>
        <v>0.24443713762821295</v>
      </c>
      <c r="BN80">
        <f t="shared" si="146"/>
        <v>0.26947720173077705</v>
      </c>
      <c r="BO80">
        <f t="shared" si="146"/>
        <v>0.30077728185898223</v>
      </c>
      <c r="BP80">
        <f t="shared" si="146"/>
        <v>0.33990238201923861</v>
      </c>
      <c r="BQ80">
        <f t="shared" si="146"/>
        <v>0.38880875721955915</v>
      </c>
      <c r="BR80">
        <f t="shared" si="146"/>
        <v>0.44994172621995965</v>
      </c>
      <c r="BS80">
        <f t="shared" si="146"/>
        <v>0.52635793747046045</v>
      </c>
      <c r="BT80">
        <f t="shared" si="146"/>
        <v>0.62187820153358653</v>
      </c>
      <c r="BU80">
        <f t="shared" si="146"/>
        <v>0.7412785316124938</v>
      </c>
      <c r="BV80">
        <v>27</v>
      </c>
    </row>
    <row r="81" spans="23:74">
      <c r="W81">
        <f>G4*G20</f>
        <v>12.863650909596135</v>
      </c>
      <c r="X81">
        <f t="shared" si="103"/>
        <v>12.863650909596135</v>
      </c>
      <c r="Y81">
        <f>AS20</f>
        <v>12.863572316418669</v>
      </c>
      <c r="AA81">
        <f t="shared" ref="AA81:AA95" si="147">AB4-G4</f>
        <v>-7.8593177466501629E-5</v>
      </c>
      <c r="AB81">
        <f t="shared" si="99"/>
        <v>-7.8593177466501629E-5</v>
      </c>
      <c r="AC81">
        <v>2</v>
      </c>
      <c r="AN81">
        <v>13</v>
      </c>
      <c r="AO81">
        <f t="shared" si="145"/>
        <v>14.551915228366843</v>
      </c>
      <c r="AP81">
        <f t="shared" si="146"/>
        <v>0.16367689639159588</v>
      </c>
      <c r="AQ81">
        <f t="shared" si="146"/>
        <v>0.19649745456476331</v>
      </c>
      <c r="AR81">
        <f t="shared" si="146"/>
        <v>0.20470259410805514</v>
      </c>
      <c r="AS81">
        <f t="shared" si="146"/>
        <v>0.21495901853716998</v>
      </c>
      <c r="AT81">
        <f t="shared" si="146"/>
        <v>0.22777954907356351</v>
      </c>
      <c r="AU81">
        <f t="shared" si="146"/>
        <v>0.24380521224405544</v>
      </c>
      <c r="AV81">
        <f t="shared" si="146"/>
        <v>0.26383729120717025</v>
      </c>
      <c r="AW81">
        <f t="shared" si="146"/>
        <v>0.28887738991106388</v>
      </c>
      <c r="AX81">
        <f t="shared" si="146"/>
        <v>0.3201775132909308</v>
      </c>
      <c r="AY81">
        <f t="shared" si="146"/>
        <v>0.35930266751576456</v>
      </c>
      <c r="AZ81">
        <f t="shared" si="146"/>
        <v>0.40820911029680679</v>
      </c>
      <c r="BA81">
        <f t="shared" si="146"/>
        <v>0.46934216377310939</v>
      </c>
      <c r="BB81">
        <f t="shared" si="146"/>
        <v>0.54575848061848775</v>
      </c>
      <c r="BC81">
        <f t="shared" si="146"/>
        <v>0.64127887667521077</v>
      </c>
      <c r="BD81">
        <f t="shared" si="146"/>
        <v>0.76067937174611422</v>
      </c>
      <c r="BE81">
        <f t="shared" si="146"/>
        <v>0.909929990584744</v>
      </c>
      <c r="BF81">
        <f t="shared" si="146"/>
        <v>0.16367943485577899</v>
      </c>
      <c r="BG81">
        <f t="shared" si="146"/>
        <v>0.19649994767629184</v>
      </c>
      <c r="BH81">
        <f t="shared" si="146"/>
        <v>0.20470507588142003</v>
      </c>
      <c r="BI81">
        <f t="shared" si="146"/>
        <v>0.21496148613783031</v>
      </c>
      <c r="BJ81">
        <f t="shared" si="146"/>
        <v>0.22778199895834311</v>
      </c>
      <c r="BK81">
        <f t="shared" si="146"/>
        <v>0.24380763998398419</v>
      </c>
      <c r="BL81">
        <f t="shared" si="146"/>
        <v>0.26383969126603546</v>
      </c>
      <c r="BM81">
        <f t="shared" si="146"/>
        <v>0.2888797553685995</v>
      </c>
      <c r="BN81">
        <f t="shared" si="146"/>
        <v>0.32017983549680462</v>
      </c>
      <c r="BO81">
        <f t="shared" si="146"/>
        <v>0.35930493565706106</v>
      </c>
      <c r="BP81">
        <f t="shared" si="146"/>
        <v>0.40821131085738155</v>
      </c>
      <c r="BQ81">
        <f t="shared" si="146"/>
        <v>0.46934427985778215</v>
      </c>
      <c r="BR81">
        <f t="shared" si="146"/>
        <v>0.54576049110828284</v>
      </c>
      <c r="BS81">
        <f t="shared" si="146"/>
        <v>0.64128075517140881</v>
      </c>
      <c r="BT81">
        <f t="shared" si="146"/>
        <v>0.76068108525031619</v>
      </c>
      <c r="BU81">
        <f t="shared" si="146"/>
        <v>0.90993149784895055</v>
      </c>
      <c r="BV81">
        <v>28</v>
      </c>
    </row>
    <row r="82" spans="23:74">
      <c r="W82">
        <f t="shared" ref="W82:W95" si="148">G5*G21</f>
        <v>12.421377597399996</v>
      </c>
      <c r="X82">
        <f t="shared" si="103"/>
        <v>12.421377597399996</v>
      </c>
      <c r="Y82">
        <f t="shared" ref="Y82:Y95" si="149">AS21</f>
        <v>12.421312640490273</v>
      </c>
      <c r="AA82">
        <f t="shared" si="147"/>
        <v>-6.4956909723079548E-5</v>
      </c>
      <c r="AB82">
        <f t="shared" si="99"/>
        <v>-6.4956909723079548E-5</v>
      </c>
      <c r="AC82">
        <v>2</v>
      </c>
      <c r="AN82">
        <v>14</v>
      </c>
      <c r="AO82">
        <f t="shared" si="145"/>
        <v>18.189894035458554</v>
      </c>
      <c r="AP82">
        <f t="shared" si="146"/>
        <v>0.18792928112594953</v>
      </c>
      <c r="AQ82">
        <f t="shared" si="146"/>
        <v>0.22895497884240884</v>
      </c>
      <c r="AR82">
        <f t="shared" si="146"/>
        <v>0.23921140327152363</v>
      </c>
      <c r="AS82">
        <f t="shared" si="146"/>
        <v>0.25203193380791711</v>
      </c>
      <c r="AT82">
        <f t="shared" si="146"/>
        <v>0.26805759697840903</v>
      </c>
      <c r="AU82">
        <f t="shared" si="146"/>
        <v>0.2880896759415239</v>
      </c>
      <c r="AV82">
        <f t="shared" si="146"/>
        <v>0.31312977464541747</v>
      </c>
      <c r="AW82">
        <f t="shared" si="146"/>
        <v>0.34442989802528445</v>
      </c>
      <c r="AX82">
        <f t="shared" si="146"/>
        <v>0.38355505225011821</v>
      </c>
      <c r="AY82">
        <f t="shared" si="146"/>
        <v>0.43246149503116044</v>
      </c>
      <c r="AZ82">
        <f t="shared" si="146"/>
        <v>0.49359454850746315</v>
      </c>
      <c r="BA82">
        <f t="shared" si="146"/>
        <v>0.5700108653528414</v>
      </c>
      <c r="BB82">
        <f t="shared" si="146"/>
        <v>0.66553126140956431</v>
      </c>
      <c r="BC82">
        <f t="shared" si="146"/>
        <v>0.78493175648046798</v>
      </c>
      <c r="BD82">
        <f t="shared" si="146"/>
        <v>0.93418237531909754</v>
      </c>
      <c r="BE82">
        <f t="shared" si="146"/>
        <v>1.1207456488673846</v>
      </c>
      <c r="BF82">
        <f t="shared" si="146"/>
        <v>0.18793262690305709</v>
      </c>
      <c r="BG82">
        <f t="shared" si="146"/>
        <v>0.22895826792869814</v>
      </c>
      <c r="BH82">
        <f t="shared" si="146"/>
        <v>0.23921467818510836</v>
      </c>
      <c r="BI82">
        <f t="shared" si="146"/>
        <v>0.25203519100562116</v>
      </c>
      <c r="BJ82">
        <f t="shared" si="146"/>
        <v>0.26806083203126224</v>
      </c>
      <c r="BK82">
        <f t="shared" si="146"/>
        <v>0.28809288331331351</v>
      </c>
      <c r="BL82">
        <f t="shared" si="146"/>
        <v>0.31313294741587755</v>
      </c>
      <c r="BM82">
        <f t="shared" si="146"/>
        <v>0.34443302754408273</v>
      </c>
      <c r="BN82">
        <f t="shared" si="146"/>
        <v>0.38355812770433911</v>
      </c>
      <c r="BO82">
        <f t="shared" si="146"/>
        <v>0.43246450290465965</v>
      </c>
      <c r="BP82">
        <f t="shared" si="146"/>
        <v>0.49359747190506031</v>
      </c>
      <c r="BQ82">
        <f t="shared" si="146"/>
        <v>0.570013683155561</v>
      </c>
      <c r="BR82">
        <f t="shared" si="146"/>
        <v>0.66553394721868686</v>
      </c>
      <c r="BS82">
        <f t="shared" si="146"/>
        <v>0.78493427729759435</v>
      </c>
      <c r="BT82">
        <f t="shared" si="146"/>
        <v>0.93418468989622871</v>
      </c>
      <c r="BU82">
        <f t="shared" si="146"/>
        <v>1.1207477056445214</v>
      </c>
      <c r="BV82">
        <v>29</v>
      </c>
    </row>
    <row r="83" spans="23:74">
      <c r="W83">
        <f t="shared" si="148"/>
        <v>11.909540786136496</v>
      </c>
      <c r="X83">
        <f t="shared" si="103"/>
        <v>11.909540786136496</v>
      </c>
      <c r="Y83">
        <f t="shared" si="149"/>
        <v>11.909490638344739</v>
      </c>
      <c r="AA83">
        <f t="shared" si="147"/>
        <v>-5.0147791757382265E-5</v>
      </c>
      <c r="AB83">
        <f t="shared" si="99"/>
        <v>-5.0147791757382265E-5</v>
      </c>
      <c r="AC83">
        <v>2</v>
      </c>
      <c r="AN83">
        <v>15</v>
      </c>
      <c r="AO83">
        <f t="shared" si="145"/>
        <v>22.737367544323188</v>
      </c>
      <c r="AP83">
        <f t="shared" si="146"/>
        <v>0.21824476204389157</v>
      </c>
      <c r="AQ83">
        <f t="shared" si="146"/>
        <v>0.26952688418946563</v>
      </c>
      <c r="AR83">
        <f t="shared" si="146"/>
        <v>0.28234741472585917</v>
      </c>
      <c r="AS83">
        <f t="shared" si="146"/>
        <v>0.29837307789635098</v>
      </c>
      <c r="AT83">
        <f t="shared" si="146"/>
        <v>0.31840515685946591</v>
      </c>
      <c r="AU83">
        <f t="shared" si="146"/>
        <v>0.34344525556335948</v>
      </c>
      <c r="AV83">
        <f t="shared" si="146"/>
        <v>0.37474537894322651</v>
      </c>
      <c r="AW83">
        <f t="shared" si="146"/>
        <v>0.41387053316806022</v>
      </c>
      <c r="AX83">
        <f t="shared" si="146"/>
        <v>0.46277697594910239</v>
      </c>
      <c r="AY83">
        <f t="shared" si="146"/>
        <v>0.5239100294254051</v>
      </c>
      <c r="AZ83">
        <f t="shared" si="146"/>
        <v>0.60032634627078352</v>
      </c>
      <c r="BA83">
        <f t="shared" si="146"/>
        <v>0.69584674232750632</v>
      </c>
      <c r="BB83">
        <f t="shared" si="146"/>
        <v>0.81524723739840987</v>
      </c>
      <c r="BC83">
        <f t="shared" si="146"/>
        <v>0.96449785623703965</v>
      </c>
      <c r="BD83">
        <f t="shared" si="146"/>
        <v>1.1510611297853266</v>
      </c>
      <c r="BE83">
        <f t="shared" si="146"/>
        <v>1.3842652217206852</v>
      </c>
      <c r="BF83">
        <f t="shared" si="146"/>
        <v>0.21824911696215463</v>
      </c>
      <c r="BG83">
        <f t="shared" si="146"/>
        <v>0.26953116824420592</v>
      </c>
      <c r="BH83">
        <f t="shared" si="146"/>
        <v>0.28235168106471875</v>
      </c>
      <c r="BI83">
        <f t="shared" si="146"/>
        <v>0.29837732209035978</v>
      </c>
      <c r="BJ83">
        <f t="shared" si="146"/>
        <v>0.31840937337241104</v>
      </c>
      <c r="BK83">
        <f t="shared" si="146"/>
        <v>0.34344943747497519</v>
      </c>
      <c r="BL83">
        <f t="shared" si="146"/>
        <v>0.37474951760318032</v>
      </c>
      <c r="BM83">
        <f t="shared" si="146"/>
        <v>0.4138746177634367</v>
      </c>
      <c r="BN83">
        <f t="shared" si="146"/>
        <v>0.46278099296375713</v>
      </c>
      <c r="BO83">
        <f t="shared" si="146"/>
        <v>0.52391396196415785</v>
      </c>
      <c r="BP83">
        <f t="shared" si="146"/>
        <v>0.60033017321465865</v>
      </c>
      <c r="BQ83">
        <f t="shared" si="146"/>
        <v>0.69585043727778451</v>
      </c>
      <c r="BR83">
        <f t="shared" si="146"/>
        <v>0.81525076735669177</v>
      </c>
      <c r="BS83">
        <f t="shared" si="146"/>
        <v>0.96450117995532625</v>
      </c>
      <c r="BT83">
        <f t="shared" si="146"/>
        <v>1.1510641957036192</v>
      </c>
      <c r="BU83">
        <f t="shared" si="146"/>
        <v>1.3842679653889851</v>
      </c>
      <c r="BV83">
        <v>30</v>
      </c>
    </row>
    <row r="84" spans="23:74">
      <c r="W84">
        <f t="shared" si="148"/>
        <v>11.326157014421755</v>
      </c>
      <c r="X84">
        <f t="shared" si="103"/>
        <v>11.326157014421755</v>
      </c>
      <c r="Y84">
        <f t="shared" si="149"/>
        <v>11.326122474179899</v>
      </c>
      <c r="AA84">
        <f t="shared" si="147"/>
        <v>-3.4540241856007015E-5</v>
      </c>
      <c r="AB84">
        <f t="shared" si="99"/>
        <v>-3.4540241856007015E-5</v>
      </c>
      <c r="AC84">
        <v>2</v>
      </c>
    </row>
    <row r="85" spans="23:74">
      <c r="W85">
        <f t="shared" si="148"/>
        <v>10.672662258177567</v>
      </c>
      <c r="X85">
        <f t="shared" si="103"/>
        <v>10.672662258177567</v>
      </c>
      <c r="Y85">
        <f t="shared" si="149"/>
        <v>10.672643592463979</v>
      </c>
      <c r="AA85">
        <f t="shared" si="147"/>
        <v>-1.8665713588106314E-5</v>
      </c>
      <c r="AB85">
        <f t="shared" si="99"/>
        <v>-1.8665713588106314E-5</v>
      </c>
      <c r="AC85">
        <v>2</v>
      </c>
    </row>
    <row r="86" spans="23:74">
      <c r="W86">
        <f t="shared" si="148"/>
        <v>9.9547060078987872</v>
      </c>
      <c r="X86">
        <f t="shared" si="103"/>
        <v>9.9547060078987872</v>
      </c>
      <c r="Y86">
        <f t="shared" si="149"/>
        <v>9.9547028228699297</v>
      </c>
      <c r="AA86">
        <f t="shared" si="147"/>
        <v>-3.1850288575441255E-6</v>
      </c>
      <c r="AB86">
        <f t="shared" ref="AB86:AB149" si="150">IFERROR(AA86,"")</f>
        <v>-3.1850288575441255E-6</v>
      </c>
      <c r="AC86">
        <v>2</v>
      </c>
    </row>
    <row r="87" spans="23:74">
      <c r="W87">
        <f t="shared" si="148"/>
        <v>9.1825607021848228</v>
      </c>
      <c r="X87">
        <f t="shared" si="103"/>
        <v>9.1825607021848228</v>
      </c>
      <c r="Y87">
        <f t="shared" si="149"/>
        <v>9.1825718762825712</v>
      </c>
      <c r="AA87">
        <f t="shared" si="147"/>
        <v>1.1174097748423151E-5</v>
      </c>
      <c r="AB87">
        <f t="shared" si="150"/>
        <v>1.1174097748423151E-5</v>
      </c>
      <c r="AC87">
        <v>2</v>
      </c>
    </row>
    <row r="88" spans="23:74">
      <c r="W88">
        <f t="shared" si="148"/>
        <v>8.3709370648423036</v>
      </c>
      <c r="X88">
        <f t="shared" si="103"/>
        <v>8.3709370648423036</v>
      </c>
      <c r="Y88">
        <f t="shared" si="149"/>
        <v>8.3709607738280241</v>
      </c>
      <c r="AA88">
        <f t="shared" si="147"/>
        <v>2.3708985720460873E-5</v>
      </c>
      <c r="AB88">
        <f t="shared" si="150"/>
        <v>2.3708985720460873E-5</v>
      </c>
      <c r="AC88">
        <v>2</v>
      </c>
    </row>
    <row r="89" spans="23:74">
      <c r="W89">
        <f t="shared" si="148"/>
        <v>7.5380952660151577</v>
      </c>
      <c r="X89">
        <f t="shared" ref="X89:X152" si="151">IFERROR(W89, NA())</f>
        <v>7.5380952660151577</v>
      </c>
      <c r="Y89">
        <f t="shared" si="149"/>
        <v>7.5381291116848015</v>
      </c>
      <c r="AA89">
        <f t="shared" si="147"/>
        <v>3.3845669643817189E-5</v>
      </c>
      <c r="AB89">
        <f t="shared" si="150"/>
        <v>3.3845669643817189E-5</v>
      </c>
      <c r="AC89">
        <v>2</v>
      </c>
    </row>
    <row r="90" spans="23:74">
      <c r="W90">
        <f t="shared" si="148"/>
        <v>6.7043128673042691</v>
      </c>
      <c r="X90">
        <f t="shared" si="151"/>
        <v>6.7043128673042691</v>
      </c>
      <c r="Y90">
        <f t="shared" si="149"/>
        <v>6.7043540953396548</v>
      </c>
      <c r="AA90">
        <f t="shared" si="147"/>
        <v>4.1228035385643125E-5</v>
      </c>
      <c r="AB90">
        <f t="shared" si="150"/>
        <v>4.1228035385643125E-5</v>
      </c>
      <c r="AC90">
        <v>2</v>
      </c>
    </row>
    <row r="91" spans="23:74">
      <c r="W91">
        <f t="shared" si="148"/>
        <v>5.8899586332103793</v>
      </c>
      <c r="X91">
        <f t="shared" si="151"/>
        <v>5.8899586332103793</v>
      </c>
      <c r="Y91">
        <f t="shared" si="149"/>
        <v>5.8900044002246705</v>
      </c>
      <c r="AA91">
        <f t="shared" si="147"/>
        <v>4.5767014291264729E-5</v>
      </c>
      <c r="AB91">
        <f t="shared" si="150"/>
        <v>4.5767014291264729E-5</v>
      </c>
      <c r="AC91">
        <v>2</v>
      </c>
    </row>
    <row r="92" spans="23:74">
      <c r="W92">
        <f t="shared" si="148"/>
        <v>5.113548060505801</v>
      </c>
      <c r="X92">
        <f t="shared" si="151"/>
        <v>5.113548060505801</v>
      </c>
      <c r="Y92">
        <f t="shared" si="149"/>
        <v>5.1135956967578595</v>
      </c>
      <c r="AA92">
        <f t="shared" si="147"/>
        <v>4.7636252058502748E-5</v>
      </c>
      <c r="AB92">
        <f t="shared" si="150"/>
        <v>4.7636252058502748E-5</v>
      </c>
      <c r="AC92">
        <v>2</v>
      </c>
    </row>
    <row r="93" spans="23:74">
      <c r="W93">
        <f t="shared" si="148"/>
        <v>4.3901625438930338</v>
      </c>
      <c r="X93">
        <f t="shared" si="151"/>
        <v>4.3901625438930338</v>
      </c>
      <c r="Y93">
        <f t="shared" si="149"/>
        <v>4.3902097623217298</v>
      </c>
      <c r="AA93">
        <f t="shared" si="147"/>
        <v>4.7218428695927628E-5</v>
      </c>
      <c r="AB93">
        <f t="shared" si="150"/>
        <v>4.7218428695927628E-5</v>
      </c>
      <c r="AC93">
        <v>2</v>
      </c>
    </row>
    <row r="94" spans="23:74">
      <c r="W94">
        <f t="shared" si="148"/>
        <v>3.7304965161168209</v>
      </c>
      <c r="X94">
        <f t="shared" si="151"/>
        <v>3.7304965161168209</v>
      </c>
      <c r="Y94">
        <f t="shared" si="149"/>
        <v>3.7305415376104638</v>
      </c>
      <c r="AA94">
        <f t="shared" si="147"/>
        <v>4.5021493642938282E-5</v>
      </c>
      <c r="AB94">
        <f t="shared" si="150"/>
        <v>4.5021493642938282E-5</v>
      </c>
      <c r="AC94">
        <v>2</v>
      </c>
    </row>
    <row r="95" spans="23:74">
      <c r="W95">
        <f t="shared" si="148"/>
        <v>3.1406110611900919</v>
      </c>
      <c r="X95">
        <f t="shared" si="151"/>
        <v>3.1406110611900919</v>
      </c>
      <c r="Y95">
        <f t="shared" si="149"/>
        <v>3.1406526510541686</v>
      </c>
      <c r="AA95">
        <f t="shared" si="147"/>
        <v>4.1589864076652105E-5</v>
      </c>
      <c r="AB95">
        <f t="shared" si="150"/>
        <v>4.1589864076652105E-5</v>
      </c>
      <c r="AC95">
        <v>2</v>
      </c>
    </row>
    <row r="96" spans="23:74">
      <c r="W96">
        <f>H4*H20</f>
        <v>12.683964790899816</v>
      </c>
      <c r="X96">
        <f t="shared" si="151"/>
        <v>12.683964790899816</v>
      </c>
      <c r="Y96">
        <f>AT20</f>
        <v>12.683888133215016</v>
      </c>
      <c r="AA96">
        <f t="shared" ref="AA96:AA110" si="152">AC4-H4</f>
        <v>-7.6657684800807147E-5</v>
      </c>
      <c r="AB96">
        <f t="shared" si="150"/>
        <v>-7.6657684800807147E-5</v>
      </c>
      <c r="AC96">
        <v>2</v>
      </c>
    </row>
    <row r="97" spans="23:29">
      <c r="W97">
        <f t="shared" ref="W97:W110" si="153">H5*H21</f>
        <v>12.212553075630407</v>
      </c>
      <c r="X97">
        <f t="shared" si="151"/>
        <v>12.212553075630407</v>
      </c>
      <c r="Y97">
        <f t="shared" ref="Y97:Y110" si="154">AT21</f>
        <v>12.212490000721168</v>
      </c>
      <c r="AA97">
        <f t="shared" si="152"/>
        <v>-6.3074909238736154E-5</v>
      </c>
      <c r="AB97">
        <f t="shared" si="150"/>
        <v>-6.3074909238736154E-5</v>
      </c>
      <c r="AC97">
        <v>2</v>
      </c>
    </row>
    <row r="98" spans="23:29">
      <c r="W98">
        <f t="shared" si="153"/>
        <v>11.670377128416446</v>
      </c>
      <c r="X98">
        <f t="shared" si="151"/>
        <v>11.670377128416446</v>
      </c>
      <c r="Y98">
        <f t="shared" si="154"/>
        <v>11.670328650655513</v>
      </c>
      <c r="AA98">
        <f t="shared" si="152"/>
        <v>-4.8477760932641445E-5</v>
      </c>
      <c r="AB98">
        <f t="shared" si="150"/>
        <v>-4.8477760932641445E-5</v>
      </c>
      <c r="AC98">
        <v>2</v>
      </c>
    </row>
    <row r="99" spans="23:29">
      <c r="W99">
        <f t="shared" si="153"/>
        <v>11.056794529234148</v>
      </c>
      <c r="X99">
        <f t="shared" si="151"/>
        <v>11.056794529234148</v>
      </c>
      <c r="Y99">
        <f t="shared" si="154"/>
        <v>11.05676124898814</v>
      </c>
      <c r="AA99">
        <f t="shared" si="152"/>
        <v>-3.3280246007905134E-5</v>
      </c>
      <c r="AB99">
        <f t="shared" si="150"/>
        <v>-3.3280246007905134E-5</v>
      </c>
      <c r="AC99">
        <v>2</v>
      </c>
    </row>
    <row r="100" spans="23:29">
      <c r="W100">
        <f t="shared" si="153"/>
        <v>10.374951753980362</v>
      </c>
      <c r="X100">
        <f t="shared" si="151"/>
        <v>10.374951753980362</v>
      </c>
      <c r="Y100">
        <f t="shared" si="154"/>
        <v>10.374933715179125</v>
      </c>
      <c r="AA100">
        <f t="shared" si="152"/>
        <v>-1.803880123674162E-5</v>
      </c>
      <c r="AB100">
        <f t="shared" si="150"/>
        <v>-1.803880123674162E-5</v>
      </c>
      <c r="AC100">
        <v>2</v>
      </c>
    </row>
    <row r="101" spans="23:29">
      <c r="W101">
        <f t="shared" si="153"/>
        <v>9.6324431800662129</v>
      </c>
      <c r="X101">
        <f t="shared" si="151"/>
        <v>9.6324431800662129</v>
      </c>
      <c r="Y101">
        <f t="shared" si="154"/>
        <v>9.632439767017912</v>
      </c>
      <c r="AA101">
        <f t="shared" si="152"/>
        <v>-3.4130483008709689E-6</v>
      </c>
      <c r="AB101">
        <f t="shared" si="150"/>
        <v>-3.4130483008709689E-6</v>
      </c>
      <c r="AC101">
        <v>2</v>
      </c>
    </row>
    <row r="102" spans="23:29">
      <c r="W102">
        <f t="shared" si="153"/>
        <v>8.8414898601155656</v>
      </c>
      <c r="X102">
        <f t="shared" si="151"/>
        <v>8.8414898601155656</v>
      </c>
      <c r="Y102">
        <f t="shared" si="154"/>
        <v>8.8414997657425314</v>
      </c>
      <c r="AA102">
        <f t="shared" si="152"/>
        <v>9.9056269657893381E-6</v>
      </c>
      <c r="AB102">
        <f t="shared" si="150"/>
        <v>9.9056269657893381E-6</v>
      </c>
      <c r="AC102">
        <v>2</v>
      </c>
    </row>
    <row r="103" spans="23:29">
      <c r="W103">
        <f t="shared" si="153"/>
        <v>8.0184603686702793</v>
      </c>
      <c r="X103">
        <f t="shared" si="151"/>
        <v>8.0184603686702793</v>
      </c>
      <c r="Y103">
        <f t="shared" si="154"/>
        <v>8.0184816564924919</v>
      </c>
      <c r="AA103">
        <f t="shared" si="152"/>
        <v>2.1287822212556762E-5</v>
      </c>
      <c r="AB103">
        <f t="shared" si="150"/>
        <v>2.1287822212556762E-5</v>
      </c>
      <c r="AC103">
        <v>2</v>
      </c>
    </row>
    <row r="104" spans="23:29">
      <c r="W104">
        <f t="shared" si="153"/>
        <v>7.1826898092856775</v>
      </c>
      <c r="X104">
        <f t="shared" si="151"/>
        <v>7.1826898092856775</v>
      </c>
      <c r="Y104">
        <f t="shared" si="154"/>
        <v>7.1827200707178438</v>
      </c>
      <c r="AA104">
        <f t="shared" si="152"/>
        <v>3.0261432166334146E-5</v>
      </c>
      <c r="AB104">
        <f t="shared" si="150"/>
        <v>3.0261432166334146E-5</v>
      </c>
      <c r="AC104">
        <v>2</v>
      </c>
    </row>
    <row r="105" spans="23:29">
      <c r="W105">
        <f t="shared" si="153"/>
        <v>6.3547402181714467</v>
      </c>
      <c r="X105">
        <f t="shared" si="151"/>
        <v>6.3547402181714467</v>
      </c>
      <c r="Y105">
        <f t="shared" si="154"/>
        <v>6.3547768010319228</v>
      </c>
      <c r="AA105">
        <f t="shared" si="152"/>
        <v>3.6582860476030987E-5</v>
      </c>
      <c r="AB105">
        <f t="shared" si="150"/>
        <v>3.6582860476030987E-5</v>
      </c>
      <c r="AC105">
        <v>2</v>
      </c>
    </row>
    <row r="106" spans="23:29">
      <c r="W106">
        <f t="shared" si="153"/>
        <v>5.5544172212633773</v>
      </c>
      <c r="X106">
        <f t="shared" si="151"/>
        <v>5.5544172212633773</v>
      </c>
      <c r="Y106">
        <f t="shared" si="154"/>
        <v>5.5544574849899915</v>
      </c>
      <c r="AA106">
        <f t="shared" si="152"/>
        <v>4.026372661414257E-5</v>
      </c>
      <c r="AB106">
        <f t="shared" si="150"/>
        <v>4.026372661414257E-5</v>
      </c>
      <c r="AC106">
        <v>2</v>
      </c>
    </row>
    <row r="107" spans="23:29">
      <c r="W107">
        <f t="shared" si="153"/>
        <v>4.7989378149166351</v>
      </c>
      <c r="X107">
        <f t="shared" si="151"/>
        <v>4.7989378149166351</v>
      </c>
      <c r="Y107">
        <f t="shared" si="154"/>
        <v>4.7989793618361629</v>
      </c>
      <c r="AA107">
        <f t="shared" si="152"/>
        <v>4.1546919527846171E-5</v>
      </c>
      <c r="AB107">
        <f t="shared" si="150"/>
        <v>4.1546919527846171E-5</v>
      </c>
      <c r="AC107">
        <v>2</v>
      </c>
    </row>
    <row r="108" spans="23:29">
      <c r="W108">
        <f t="shared" si="153"/>
        <v>4.1015941914933034</v>
      </c>
      <c r="X108">
        <f t="shared" si="151"/>
        <v>4.1015941914933034</v>
      </c>
      <c r="Y108">
        <f t="shared" si="154"/>
        <v>4.101635033950684</v>
      </c>
      <c r="AA108">
        <f t="shared" si="152"/>
        <v>4.0842457380563246E-5</v>
      </c>
      <c r="AB108">
        <f t="shared" si="150"/>
        <v>4.0842457380563246E-5</v>
      </c>
      <c r="AC108">
        <v>2</v>
      </c>
    </row>
    <row r="109" spans="23:29">
      <c r="W109">
        <f t="shared" si="153"/>
        <v>3.4711027516513022</v>
      </c>
      <c r="X109">
        <f t="shared" si="151"/>
        <v>3.4711027516513022</v>
      </c>
      <c r="Y109">
        <f t="shared" si="154"/>
        <v>3.4711413962747448</v>
      </c>
      <c r="AA109">
        <f t="shared" si="152"/>
        <v>3.864462344260744E-5</v>
      </c>
      <c r="AB109">
        <f t="shared" si="150"/>
        <v>3.864462344260744E-5</v>
      </c>
      <c r="AC109">
        <v>2</v>
      </c>
    </row>
    <row r="110" spans="23:29">
      <c r="W110">
        <f t="shared" si="153"/>
        <v>2.9116367385893978</v>
      </c>
      <c r="X110">
        <f t="shared" si="151"/>
        <v>2.9116367385893978</v>
      </c>
      <c r="Y110">
        <f t="shared" si="154"/>
        <v>2.9116721917141697</v>
      </c>
      <c r="AA110">
        <f t="shared" si="152"/>
        <v>3.5453124771933631E-5</v>
      </c>
      <c r="AB110">
        <f t="shared" si="150"/>
        <v>3.5453124771933631E-5</v>
      </c>
      <c r="AC110">
        <v>2</v>
      </c>
    </row>
    <row r="111" spans="23:29">
      <c r="W111">
        <f>I4*I20</f>
        <v>12.466295229202256</v>
      </c>
      <c r="X111">
        <f t="shared" si="151"/>
        <v>12.466295229202256</v>
      </c>
      <c r="Y111">
        <f>AU20</f>
        <v>12.466220884360704</v>
      </c>
      <c r="AA111">
        <f t="shared" ref="AA111:AA125" si="155">AD4-I4</f>
        <v>-7.4344841552331786E-5</v>
      </c>
      <c r="AB111">
        <f t="shared" si="150"/>
        <v>-7.4344841552331786E-5</v>
      </c>
      <c r="AC111">
        <v>2</v>
      </c>
    </row>
    <row r="112" spans="23:29">
      <c r="W112">
        <f t="shared" ref="W112:W125" si="156">I5*I21</f>
        <v>11.961193031720541</v>
      </c>
      <c r="X112">
        <f t="shared" si="151"/>
        <v>11.961193031720541</v>
      </c>
      <c r="Y112">
        <f t="shared" ref="Y112:Y125" si="157">AU21</f>
        <v>11.961132186327022</v>
      </c>
      <c r="AA112">
        <f t="shared" si="155"/>
        <v>-6.084539351824958E-5</v>
      </c>
      <c r="AB112">
        <f t="shared" si="150"/>
        <v>-6.084539351824958E-5</v>
      </c>
      <c r="AC112">
        <v>2</v>
      </c>
    </row>
    <row r="113" spans="23:29">
      <c r="W113">
        <f t="shared" si="156"/>
        <v>11.38459968419704</v>
      </c>
      <c r="X113">
        <f t="shared" si="151"/>
        <v>11.38459968419704</v>
      </c>
      <c r="Y113">
        <f t="shared" si="157"/>
        <v>11.384553166328089</v>
      </c>
      <c r="AA113">
        <f t="shared" si="155"/>
        <v>-4.6517868950601837E-5</v>
      </c>
      <c r="AB113">
        <f t="shared" si="150"/>
        <v>-4.6517868950601837E-5</v>
      </c>
      <c r="AC113">
        <v>2</v>
      </c>
    </row>
    <row r="114" spans="23:29">
      <c r="W114">
        <f t="shared" si="156"/>
        <v>10.737588345917187</v>
      </c>
      <c r="X114">
        <f t="shared" si="151"/>
        <v>10.737588345917187</v>
      </c>
      <c r="Y114">
        <f t="shared" si="157"/>
        <v>10.737556531156464</v>
      </c>
      <c r="AA114">
        <f t="shared" si="155"/>
        <v>-3.1814760722781443E-5</v>
      </c>
      <c r="AB114">
        <f t="shared" si="150"/>
        <v>-3.1814760722781443E-5</v>
      </c>
      <c r="AC114">
        <v>2</v>
      </c>
    </row>
    <row r="115" spans="23:29">
      <c r="W115">
        <f t="shared" si="156"/>
        <v>10.025383177696218</v>
      </c>
      <c r="X115">
        <f t="shared" si="151"/>
        <v>10.025383177696218</v>
      </c>
      <c r="Y115">
        <f t="shared" si="157"/>
        <v>10.025365867226348</v>
      </c>
      <c r="AA115">
        <f t="shared" si="155"/>
        <v>-1.731046986996887E-5</v>
      </c>
      <c r="AB115">
        <f t="shared" si="150"/>
        <v>-1.731046986996887E-5</v>
      </c>
      <c r="AC115">
        <v>2</v>
      </c>
    </row>
    <row r="116" spans="23:29">
      <c r="W116">
        <f t="shared" si="156"/>
        <v>9.257815129665973</v>
      </c>
      <c r="X116">
        <f t="shared" si="151"/>
        <v>9.257815129665973</v>
      </c>
      <c r="Y116">
        <f t="shared" si="157"/>
        <v>9.2578114793961674</v>
      </c>
      <c r="AA116">
        <f t="shared" si="155"/>
        <v>-3.6502698055329574E-6</v>
      </c>
      <c r="AB116">
        <f t="shared" si="150"/>
        <v>-3.6502698055329574E-6</v>
      </c>
      <c r="AC116">
        <v>2</v>
      </c>
    </row>
    <row r="117" spans="23:29">
      <c r="W117">
        <f t="shared" si="156"/>
        <v>8.4492005989081775</v>
      </c>
      <c r="X117">
        <f t="shared" si="151"/>
        <v>8.4492005989081775</v>
      </c>
      <c r="Y117">
        <f t="shared" si="157"/>
        <v>8.4492091269969833</v>
      </c>
      <c r="AA117">
        <f t="shared" si="155"/>
        <v>8.5280888058036908E-6</v>
      </c>
      <c r="AB117">
        <f t="shared" si="150"/>
        <v>8.5280888058036908E-6</v>
      </c>
      <c r="AC117">
        <v>2</v>
      </c>
    </row>
    <row r="118" spans="23:29">
      <c r="W118">
        <f t="shared" si="156"/>
        <v>7.6175198569616844</v>
      </c>
      <c r="X118">
        <f t="shared" si="151"/>
        <v>7.6175198569616844</v>
      </c>
      <c r="Y118">
        <f t="shared" si="157"/>
        <v>7.6175385427956739</v>
      </c>
      <c r="AA118">
        <f t="shared" si="155"/>
        <v>1.8685833989451339E-5</v>
      </c>
      <c r="AB118">
        <f t="shared" si="150"/>
        <v>1.8685833989451339E-5</v>
      </c>
      <c r="AC118">
        <v>2</v>
      </c>
    </row>
    <row r="119" spans="23:29">
      <c r="W119">
        <f t="shared" si="156"/>
        <v>6.7829380938113442</v>
      </c>
      <c r="X119">
        <f t="shared" si="151"/>
        <v>6.7829380938113442</v>
      </c>
      <c r="Y119">
        <f t="shared" si="157"/>
        <v>6.7829645589252001</v>
      </c>
      <c r="AA119">
        <f t="shared" si="155"/>
        <v>2.6465113855955735E-5</v>
      </c>
      <c r="AB119">
        <f t="shared" si="150"/>
        <v>2.6465113855955735E-5</v>
      </c>
      <c r="AC119">
        <v>2</v>
      </c>
    </row>
    <row r="120" spans="23:29">
      <c r="W120">
        <f t="shared" si="156"/>
        <v>5.965901700491731</v>
      </c>
      <c r="X120">
        <f t="shared" si="151"/>
        <v>5.965901700491731</v>
      </c>
      <c r="Y120">
        <f t="shared" si="157"/>
        <v>5.9659334389513132</v>
      </c>
      <c r="AA120">
        <f t="shared" si="155"/>
        <v>3.1738459582264511E-5</v>
      </c>
      <c r="AB120">
        <f t="shared" si="150"/>
        <v>3.1738459582264511E-5</v>
      </c>
      <c r="AC120">
        <v>2</v>
      </c>
    </row>
    <row r="121" spans="23:29">
      <c r="W121">
        <f t="shared" si="156"/>
        <v>5.1851782068116563</v>
      </c>
      <c r="X121">
        <f t="shared" si="151"/>
        <v>5.1851782068116563</v>
      </c>
      <c r="Y121">
        <f t="shared" si="157"/>
        <v>5.1852128189408937</v>
      </c>
      <c r="AA121">
        <f t="shared" si="155"/>
        <v>3.461212923738799E-5</v>
      </c>
      <c r="AB121">
        <f t="shared" si="150"/>
        <v>3.461212923738799E-5</v>
      </c>
      <c r="AC121">
        <v>2</v>
      </c>
    </row>
    <row r="122" spans="23:29">
      <c r="W122">
        <f t="shared" si="156"/>
        <v>4.4562269789973694</v>
      </c>
      <c r="X122">
        <f t="shared" si="151"/>
        <v>4.4562269789973694</v>
      </c>
      <c r="Y122">
        <f t="shared" si="157"/>
        <v>4.4562623639685501</v>
      </c>
      <c r="AA122">
        <f t="shared" si="155"/>
        <v>3.5384971180718594E-5</v>
      </c>
      <c r="AB122">
        <f t="shared" si="150"/>
        <v>3.5384971180718594E-5</v>
      </c>
      <c r="AC122">
        <v>2</v>
      </c>
    </row>
    <row r="123" spans="23:29">
      <c r="W123">
        <f t="shared" si="156"/>
        <v>3.7901802992623943</v>
      </c>
      <c r="X123">
        <f t="shared" si="151"/>
        <v>3.7901802992623943</v>
      </c>
      <c r="Y123">
        <f t="shared" si="157"/>
        <v>3.7902147775417396</v>
      </c>
      <c r="AA123">
        <f t="shared" si="155"/>
        <v>3.4478279345329099E-5</v>
      </c>
      <c r="AB123">
        <f t="shared" si="150"/>
        <v>3.4478279345329099E-5</v>
      </c>
      <c r="AC123">
        <v>2</v>
      </c>
    </row>
    <row r="124" spans="23:29">
      <c r="W124">
        <f t="shared" si="156"/>
        <v>3.1935317195219377</v>
      </c>
      <c r="X124">
        <f t="shared" si="151"/>
        <v>3.1935317195219377</v>
      </c>
      <c r="Y124">
        <f t="shared" si="157"/>
        <v>3.1935640778088956</v>
      </c>
      <c r="AA124">
        <f t="shared" si="155"/>
        <v>3.2358286957911986E-5</v>
      </c>
      <c r="AB124">
        <f t="shared" si="150"/>
        <v>3.2358286957911986E-5</v>
      </c>
      <c r="AC124">
        <v>2</v>
      </c>
    </row>
    <row r="125" spans="23:29">
      <c r="W125">
        <f t="shared" si="156"/>
        <v>2.6684490653805009</v>
      </c>
      <c r="X125">
        <f t="shared" si="151"/>
        <v>2.6684490653805009</v>
      </c>
      <c r="Y125">
        <f t="shared" si="157"/>
        <v>2.6684785355325191</v>
      </c>
      <c r="AA125">
        <f t="shared" si="155"/>
        <v>2.9470152018262752E-5</v>
      </c>
      <c r="AB125">
        <f t="shared" si="150"/>
        <v>2.9470152018262752E-5</v>
      </c>
      <c r="AC125">
        <v>2</v>
      </c>
    </row>
    <row r="126" spans="23:29">
      <c r="W126">
        <f>J4*J20</f>
        <v>12.204493536800637</v>
      </c>
      <c r="X126">
        <f t="shared" si="151"/>
        <v>12.204493536800637</v>
      </c>
      <c r="Y126">
        <f>AV20</f>
        <v>12.20442192759211</v>
      </c>
      <c r="AA126">
        <f t="shared" ref="AA126:AA140" si="158">AE4-J4</f>
        <v>-7.1609208527334545E-5</v>
      </c>
      <c r="AB126">
        <f t="shared" si="150"/>
        <v>-7.1609208527334545E-5</v>
      </c>
      <c r="AC126">
        <v>2</v>
      </c>
    </row>
    <row r="127" spans="23:29">
      <c r="W127">
        <f t="shared" ref="W127:W140" si="159">J5*J21</f>
        <v>11.661178537307874</v>
      </c>
      <c r="X127">
        <f t="shared" si="151"/>
        <v>11.661178537307874</v>
      </c>
      <c r="Y127">
        <f t="shared" ref="Y127:Y139" si="160">AV21</f>
        <v>11.661120301746049</v>
      </c>
      <c r="AA127">
        <f t="shared" si="158"/>
        <v>-5.8235561825270565E-5</v>
      </c>
      <c r="AB127">
        <f t="shared" si="150"/>
        <v>-5.8235561825270565E-5</v>
      </c>
      <c r="AC127">
        <v>2</v>
      </c>
    </row>
    <row r="128" spans="23:29">
      <c r="W128">
        <f t="shared" si="159"/>
        <v>11.046475069805222</v>
      </c>
      <c r="X128">
        <f t="shared" si="151"/>
        <v>11.046475069805222</v>
      </c>
      <c r="Y128">
        <f t="shared" si="160"/>
        <v>11.046430820722176</v>
      </c>
      <c r="AA128">
        <f t="shared" si="158"/>
        <v>-4.4249083046565829E-5</v>
      </c>
      <c r="AB128">
        <f t="shared" si="150"/>
        <v>-4.4249083046565829E-5</v>
      </c>
      <c r="AC128">
        <v>2</v>
      </c>
    </row>
    <row r="129" spans="23:29">
      <c r="W129">
        <f t="shared" si="159"/>
        <v>10.363596141287701</v>
      </c>
      <c r="X129">
        <f t="shared" si="151"/>
        <v>10.363596141287701</v>
      </c>
      <c r="Y129">
        <f t="shared" si="160"/>
        <v>10.363566005362307</v>
      </c>
      <c r="AA129">
        <f t="shared" si="158"/>
        <v>-3.013592539424792E-5</v>
      </c>
      <c r="AB129">
        <f t="shared" si="150"/>
        <v>-3.013592539424792E-5</v>
      </c>
      <c r="AC129">
        <v>2</v>
      </c>
    </row>
    <row r="130" spans="23:29">
      <c r="W130">
        <f t="shared" si="159"/>
        <v>9.6202098408271493</v>
      </c>
      <c r="X130">
        <f t="shared" si="151"/>
        <v>9.6202098408271493</v>
      </c>
      <c r="Y130">
        <f t="shared" si="160"/>
        <v>9.6201933640238355</v>
      </c>
      <c r="AA130">
        <f t="shared" si="158"/>
        <v>-1.6476803313736355E-5</v>
      </c>
      <c r="AB130">
        <f t="shared" si="150"/>
        <v>-1.6476803313736355E-5</v>
      </c>
      <c r="AC130">
        <v>2</v>
      </c>
    </row>
    <row r="131" spans="23:29">
      <c r="W131">
        <f t="shared" si="159"/>
        <v>8.8286087955368817</v>
      </c>
      <c r="X131">
        <f t="shared" si="151"/>
        <v>8.8286087955368817</v>
      </c>
      <c r="Y131">
        <f t="shared" si="160"/>
        <v>8.8286049102885098</v>
      </c>
      <c r="AA131">
        <f t="shared" si="158"/>
        <v>-3.8852483719153952E-6</v>
      </c>
      <c r="AB131">
        <f t="shared" si="150"/>
        <v>-3.8852483719153952E-6</v>
      </c>
      <c r="AC131">
        <v>2</v>
      </c>
    </row>
    <row r="132" spans="23:29">
      <c r="W132">
        <f t="shared" si="159"/>
        <v>8.0052197496564759</v>
      </c>
      <c r="X132">
        <f t="shared" si="151"/>
        <v>8.0052197496564759</v>
      </c>
      <c r="Y132">
        <f t="shared" si="160"/>
        <v>8.0052268237673818</v>
      </c>
      <c r="AA132">
        <f t="shared" si="158"/>
        <v>7.0741109059468954E-6</v>
      </c>
      <c r="AB132">
        <f t="shared" si="150"/>
        <v>7.0741109059468954E-6</v>
      </c>
      <c r="AC132">
        <v>2</v>
      </c>
    </row>
    <row r="133" spans="23:29">
      <c r="W133">
        <f t="shared" si="159"/>
        <v>7.1694120524699487</v>
      </c>
      <c r="X133">
        <f t="shared" si="151"/>
        <v>7.1694120524699487</v>
      </c>
      <c r="Y133">
        <f t="shared" si="160"/>
        <v>7.1694280217504636</v>
      </c>
      <c r="AA133">
        <f t="shared" si="158"/>
        <v>1.5969280514838147E-5</v>
      </c>
      <c r="AB133">
        <f t="shared" si="150"/>
        <v>1.5969280514838147E-5</v>
      </c>
      <c r="AC133">
        <v>2</v>
      </c>
    </row>
    <row r="134" spans="23:29">
      <c r="W134">
        <f t="shared" si="159"/>
        <v>6.3417513567912511</v>
      </c>
      <c r="X134">
        <f t="shared" si="151"/>
        <v>6.3417513567912511</v>
      </c>
      <c r="Y134">
        <f t="shared" si="160"/>
        <v>6.341773921092404</v>
      </c>
      <c r="AA134">
        <f t="shared" si="158"/>
        <v>2.2564301152883104E-5</v>
      </c>
      <c r="AB134">
        <f t="shared" si="150"/>
        <v>2.2564301152883104E-5</v>
      </c>
      <c r="AC134">
        <v>2</v>
      </c>
    </row>
    <row r="135" spans="23:29">
      <c r="W135">
        <f t="shared" si="159"/>
        <v>5.5420155469566028</v>
      </c>
      <c r="X135">
        <f t="shared" si="151"/>
        <v>5.5420155469566028</v>
      </c>
      <c r="Y135">
        <f t="shared" si="160"/>
        <v>5.5420423913726156</v>
      </c>
      <c r="AA135">
        <f t="shared" si="158"/>
        <v>2.6844416012750116E-5</v>
      </c>
      <c r="AB135">
        <f t="shared" si="150"/>
        <v>2.6844416012750116E-5</v>
      </c>
      <c r="AC135">
        <v>2</v>
      </c>
    </row>
    <row r="136" spans="23:29">
      <c r="W136">
        <f t="shared" si="159"/>
        <v>4.7873680101125702</v>
      </c>
      <c r="X136">
        <f t="shared" si="151"/>
        <v>4.7873680101125702</v>
      </c>
      <c r="Y136">
        <f t="shared" si="160"/>
        <v>4.7873970074845023</v>
      </c>
      <c r="AA136">
        <f t="shared" si="158"/>
        <v>2.8997371932071303E-5</v>
      </c>
      <c r="AB136">
        <f t="shared" si="150"/>
        <v>2.8997371932071303E-5</v>
      </c>
      <c r="AC136">
        <v>2</v>
      </c>
    </row>
    <row r="137" spans="23:29">
      <c r="W137">
        <f t="shared" si="159"/>
        <v>4.0910313780592231</v>
      </c>
      <c r="X137">
        <f t="shared" si="151"/>
        <v>4.0910313780592231</v>
      </c>
      <c r="Y137">
        <f t="shared" si="160"/>
        <v>4.0910607376471084</v>
      </c>
      <c r="AA137">
        <f t="shared" si="158"/>
        <v>2.9359587885302574E-5</v>
      </c>
      <c r="AB137">
        <f t="shared" si="150"/>
        <v>2.9359587885302574E-5</v>
      </c>
      <c r="AC137">
        <v>2</v>
      </c>
    </row>
    <row r="138" spans="23:29">
      <c r="W138">
        <f t="shared" si="159"/>
        <v>3.4616479051086091</v>
      </c>
      <c r="X138">
        <f t="shared" si="151"/>
        <v>3.4616479051086091</v>
      </c>
      <c r="Y138">
        <f t="shared" si="160"/>
        <v>3.4616762506330736</v>
      </c>
      <c r="AA138">
        <f t="shared" si="158"/>
        <v>2.834552446451255E-5</v>
      </c>
      <c r="AB138">
        <f t="shared" si="150"/>
        <v>2.834552446451255E-5</v>
      </c>
      <c r="AC138">
        <v>2</v>
      </c>
    </row>
    <row r="139" spans="23:29">
      <c r="W139">
        <f t="shared" si="159"/>
        <v>2.9033220394987054</v>
      </c>
      <c r="X139">
        <f t="shared" si="151"/>
        <v>2.9033220394987054</v>
      </c>
      <c r="Y139">
        <f t="shared" si="160"/>
        <v>2.9033484193250563</v>
      </c>
      <c r="AA139">
        <f t="shared" si="158"/>
        <v>2.6379826350897417E-5</v>
      </c>
      <c r="AB139">
        <f t="shared" si="150"/>
        <v>2.6379826350897417E-5</v>
      </c>
      <c r="AC139">
        <v>2</v>
      </c>
    </row>
    <row r="140" spans="23:29">
      <c r="W140">
        <f t="shared" si="159"/>
        <v>2.4161906941864748</v>
      </c>
      <c r="X140">
        <f t="shared" si="151"/>
        <v>2.4161906941864748</v>
      </c>
      <c r="Y140">
        <f>AV34</f>
        <v>2.4162145401975996</v>
      </c>
      <c r="AA140">
        <f t="shared" si="158"/>
        <v>2.3846011124817323E-5</v>
      </c>
      <c r="AB140">
        <f t="shared" si="150"/>
        <v>2.3846011124817323E-5</v>
      </c>
      <c r="AC140">
        <v>2</v>
      </c>
    </row>
    <row r="141" spans="23:29">
      <c r="W141">
        <f>K4*K20</f>
        <v>11.892309103434544</v>
      </c>
      <c r="X141">
        <f t="shared" si="151"/>
        <v>11.892309103434544</v>
      </c>
      <c r="Y141">
        <f>AW20</f>
        <v>11.892240690462932</v>
      </c>
      <c r="AA141">
        <f t="shared" ref="AA141:AA155" si="161">AF4-K4</f>
        <v>-6.8412971611309104E-5</v>
      </c>
      <c r="AB141">
        <f t="shared" si="150"/>
        <v>-6.8412971611309104E-5</v>
      </c>
      <c r="AC141">
        <v>2</v>
      </c>
    </row>
    <row r="142" spans="23:29">
      <c r="W142">
        <f t="shared" ref="W142:W155" si="162">K5*K21</f>
        <v>11.306681262915706</v>
      </c>
      <c r="X142">
        <f t="shared" si="151"/>
        <v>11.306681262915706</v>
      </c>
      <c r="Y142">
        <f t="shared" ref="Y142:Y155" si="163">AW21</f>
        <v>11.306626039262172</v>
      </c>
      <c r="AA142">
        <f t="shared" si="161"/>
        <v>-5.522365353449743E-5</v>
      </c>
      <c r="AB142">
        <f t="shared" si="150"/>
        <v>-5.522365353449743E-5</v>
      </c>
      <c r="AC142">
        <v>2</v>
      </c>
    </row>
    <row r="143" spans="23:29">
      <c r="W143">
        <f t="shared" si="162"/>
        <v>10.651052405908873</v>
      </c>
      <c r="X143">
        <f t="shared" si="151"/>
        <v>10.651052405908873</v>
      </c>
      <c r="Y143">
        <f t="shared" si="163"/>
        <v>10.651010741178272</v>
      </c>
      <c r="AA143">
        <f t="shared" si="161"/>
        <v>-4.1664730600743383E-5</v>
      </c>
      <c r="AB143">
        <f t="shared" si="150"/>
        <v>-4.1664730600743383E-5</v>
      </c>
      <c r="AC143">
        <v>2</v>
      </c>
    </row>
    <row r="144" spans="23:29">
      <c r="W144">
        <f t="shared" si="162"/>
        <v>9.9312136134020434</v>
      </c>
      <c r="X144">
        <f t="shared" si="151"/>
        <v>9.9312136134020434</v>
      </c>
      <c r="Y144">
        <f t="shared" si="163"/>
        <v>9.9311853670837422</v>
      </c>
      <c r="AA144">
        <f t="shared" si="161"/>
        <v>-2.8246318301228257E-5</v>
      </c>
      <c r="AB144">
        <f t="shared" si="150"/>
        <v>-2.8246318301228257E-5</v>
      </c>
      <c r="AC144">
        <v>2</v>
      </c>
    </row>
    <row r="145" spans="23:29">
      <c r="W145">
        <f t="shared" si="162"/>
        <v>9.1575830731469257</v>
      </c>
      <c r="X145">
        <f t="shared" si="151"/>
        <v>9.1575830731469257</v>
      </c>
      <c r="Y145">
        <f t="shared" si="163"/>
        <v>9.1575675344151382</v>
      </c>
      <c r="AA145">
        <f t="shared" si="161"/>
        <v>-1.5538731787501092E-5</v>
      </c>
      <c r="AB145">
        <f t="shared" si="150"/>
        <v>-1.5538731787501092E-5</v>
      </c>
      <c r="AC145">
        <v>2</v>
      </c>
    </row>
    <row r="146" spans="23:29">
      <c r="W146">
        <f t="shared" si="162"/>
        <v>8.345000229855275</v>
      </c>
      <c r="X146">
        <f t="shared" si="151"/>
        <v>8.345000229855275</v>
      </c>
      <c r="Y146">
        <f t="shared" si="163"/>
        <v>8.344996126934376</v>
      </c>
      <c r="AA146">
        <f t="shared" si="161"/>
        <v>-4.1029208990295274E-6</v>
      </c>
      <c r="AB146">
        <f t="shared" si="150"/>
        <v>-4.1029208990295274E-6</v>
      </c>
      <c r="AC146">
        <v>2</v>
      </c>
    </row>
    <row r="147" spans="23:29">
      <c r="W147">
        <f t="shared" si="162"/>
        <v>7.5118148003592626</v>
      </c>
      <c r="X147">
        <f t="shared" si="151"/>
        <v>7.5118148003592626</v>
      </c>
      <c r="Y147">
        <f t="shared" si="163"/>
        <v>7.5118203895288049</v>
      </c>
      <c r="AA147">
        <f t="shared" si="161"/>
        <v>5.5891695422971566E-6</v>
      </c>
      <c r="AB147">
        <f t="shared" si="150"/>
        <v>5.5891695422971566E-6</v>
      </c>
      <c r="AC147">
        <v>2</v>
      </c>
    </row>
    <row r="148" spans="23:29">
      <c r="W148">
        <f t="shared" si="162"/>
        <v>6.6783376481125929</v>
      </c>
      <c r="X148">
        <f t="shared" si="151"/>
        <v>6.6783376481125929</v>
      </c>
      <c r="Y148">
        <f t="shared" si="163"/>
        <v>6.678350872549311</v>
      </c>
      <c r="AA148">
        <f t="shared" si="161"/>
        <v>1.3224436718139998E-5</v>
      </c>
      <c r="AB148">
        <f t="shared" si="150"/>
        <v>1.3224436718139998E-5</v>
      </c>
      <c r="AC148">
        <v>2</v>
      </c>
    </row>
    <row r="149" spans="23:29">
      <c r="W149">
        <f t="shared" si="162"/>
        <v>5.8649079236826571</v>
      </c>
      <c r="X149">
        <f t="shared" si="151"/>
        <v>5.8649079236826571</v>
      </c>
      <c r="Y149">
        <f t="shared" si="163"/>
        <v>5.8649266129004234</v>
      </c>
      <c r="AA149">
        <f t="shared" si="161"/>
        <v>1.8689217766265642E-5</v>
      </c>
      <c r="AB149">
        <f t="shared" si="150"/>
        <v>1.8689217766265642E-5</v>
      </c>
      <c r="AC149">
        <v>2</v>
      </c>
    </row>
    <row r="150" spans="23:29">
      <c r="W150">
        <f t="shared" si="162"/>
        <v>5.0899545347029793</v>
      </c>
      <c r="X150">
        <f t="shared" si="151"/>
        <v>5.0899545347029793</v>
      </c>
      <c r="Y150">
        <f t="shared" si="163"/>
        <v>5.0899766046106034</v>
      </c>
      <c r="AA150">
        <f t="shared" si="161"/>
        <v>2.2069907624100438E-5</v>
      </c>
      <c r="AB150">
        <f t="shared" ref="AB150:AB213" si="164">IFERROR(AA150,"")</f>
        <v>2.2069907624100438E-5</v>
      </c>
      <c r="AC150">
        <v>2</v>
      </c>
    </row>
    <row r="151" spans="23:29">
      <c r="W151">
        <f t="shared" si="162"/>
        <v>4.3684318905753869</v>
      </c>
      <c r="X151">
        <f t="shared" si="151"/>
        <v>4.3684318905753869</v>
      </c>
      <c r="Y151">
        <f t="shared" si="163"/>
        <v>4.3684555066987469</v>
      </c>
      <c r="AA151">
        <f t="shared" si="161"/>
        <v>2.3616123359992969E-5</v>
      </c>
      <c r="AB151">
        <f t="shared" si="164"/>
        <v>2.3616123359992969E-5</v>
      </c>
      <c r="AC151">
        <v>2</v>
      </c>
    </row>
    <row r="152" spans="23:29">
      <c r="W152">
        <f t="shared" si="162"/>
        <v>3.7108890606599685</v>
      </c>
      <c r="X152">
        <f t="shared" si="151"/>
        <v>3.7108890606599685</v>
      </c>
      <c r="Y152">
        <f t="shared" si="163"/>
        <v>3.7109127410018026</v>
      </c>
      <c r="AA152">
        <f t="shared" si="161"/>
        <v>2.368034183408696E-5</v>
      </c>
      <c r="AB152">
        <f t="shared" si="164"/>
        <v>2.368034183408696E-5</v>
      </c>
      <c r="AC152">
        <v>2</v>
      </c>
    </row>
    <row r="153" spans="23:29">
      <c r="W153">
        <f t="shared" si="162"/>
        <v>3.1232447803852406</v>
      </c>
      <c r="X153">
        <f t="shared" ref="X153:X216" si="165">IFERROR(W153, NA())</f>
        <v>3.1232447803852406</v>
      </c>
      <c r="Y153">
        <f t="shared" si="163"/>
        <v>3.1232674328735426</v>
      </c>
      <c r="AA153">
        <f t="shared" si="161"/>
        <v>2.2652488302021823E-5</v>
      </c>
      <c r="AB153">
        <f t="shared" si="164"/>
        <v>2.2652488302021823E-5</v>
      </c>
      <c r="AC153">
        <v>2</v>
      </c>
    </row>
    <row r="154" spans="23:29">
      <c r="W154">
        <f t="shared" si="162"/>
        <v>2.6071667571879411</v>
      </c>
      <c r="X154">
        <f t="shared" si="165"/>
        <v>2.6071667571879411</v>
      </c>
      <c r="Y154">
        <f t="shared" si="163"/>
        <v>2.607187662197433</v>
      </c>
      <c r="AA154">
        <f t="shared" si="161"/>
        <v>2.0905009491922755E-5</v>
      </c>
      <c r="AB154">
        <f t="shared" si="164"/>
        <v>2.0905009491922755E-5</v>
      </c>
      <c r="AC154">
        <v>2</v>
      </c>
    </row>
    <row r="155" spans="23:29">
      <c r="W155">
        <f t="shared" si="162"/>
        <v>2.1608493330630703</v>
      </c>
      <c r="X155">
        <f t="shared" si="165"/>
        <v>2.1608493330630703</v>
      </c>
      <c r="Y155">
        <f t="shared" si="163"/>
        <v>2.1608680897512564</v>
      </c>
      <c r="AA155">
        <f t="shared" si="161"/>
        <v>1.8756688186183368E-5</v>
      </c>
      <c r="AB155">
        <f t="shared" si="164"/>
        <v>1.8756688186183368E-5</v>
      </c>
      <c r="AC155">
        <v>2</v>
      </c>
    </row>
    <row r="156" spans="23:29">
      <c r="W156">
        <f>L4*L20</f>
        <v>11.52384194252971</v>
      </c>
      <c r="X156">
        <f t="shared" si="165"/>
        <v>11.52384194252971</v>
      </c>
      <c r="Y156">
        <f>AX20</f>
        <v>11.523777209857494</v>
      </c>
      <c r="AA156">
        <f t="shared" ref="AA156:AA170" si="166">AG4-L4</f>
        <v>-6.4732672216294418E-5</v>
      </c>
      <c r="AB156">
        <f t="shared" si="164"/>
        <v>-6.4732672216294418E-5</v>
      </c>
      <c r="AC156">
        <v>2</v>
      </c>
    </row>
    <row r="157" spans="23:29">
      <c r="W157">
        <f t="shared" ref="W157:W170" si="167">L5*L21</f>
        <v>10.892759387324176</v>
      </c>
      <c r="X157">
        <f t="shared" si="165"/>
        <v>10.892759387324176</v>
      </c>
      <c r="Y157">
        <f t="shared" ref="Y157:Y170" si="168">AX21</f>
        <v>10.89270758194467</v>
      </c>
      <c r="AA157">
        <f t="shared" si="166"/>
        <v>-5.1805379506220106E-5</v>
      </c>
      <c r="AB157">
        <f t="shared" si="164"/>
        <v>-5.1805379506220106E-5</v>
      </c>
      <c r="AC157">
        <v>2</v>
      </c>
    </row>
    <row r="158" spans="23:29">
      <c r="W158">
        <f t="shared" si="167"/>
        <v>10.194879033839154</v>
      </c>
      <c r="X158">
        <f t="shared" si="165"/>
        <v>10.194879033839154</v>
      </c>
      <c r="Y158">
        <f t="shared" si="168"/>
        <v>10.194840258233045</v>
      </c>
      <c r="AA158">
        <f t="shared" si="166"/>
        <v>-3.8775606109098248E-5</v>
      </c>
      <c r="AB158">
        <f t="shared" si="164"/>
        <v>-3.8775606109098248E-5</v>
      </c>
      <c r="AC158">
        <v>2</v>
      </c>
    </row>
    <row r="159" spans="23:29">
      <c r="W159">
        <f t="shared" si="167"/>
        <v>9.4389568742531242</v>
      </c>
      <c r="X159">
        <f t="shared" si="165"/>
        <v>9.4389568742531242</v>
      </c>
      <c r="Y159">
        <f t="shared" si="168"/>
        <v>9.4389307121838861</v>
      </c>
      <c r="AA159">
        <f t="shared" si="166"/>
        <v>-2.6162069238111485E-5</v>
      </c>
      <c r="AB159">
        <f t="shared" si="164"/>
        <v>-2.6162069238111485E-5</v>
      </c>
      <c r="AC159">
        <v>2</v>
      </c>
    </row>
    <row r="160" spans="23:29">
      <c r="W160">
        <f t="shared" si="167"/>
        <v>8.6383221720396577</v>
      </c>
      <c r="X160">
        <f t="shared" si="165"/>
        <v>8.6383221720396577</v>
      </c>
      <c r="Y160">
        <f t="shared" si="168"/>
        <v>8.6383076686801239</v>
      </c>
      <c r="AA160">
        <f t="shared" si="166"/>
        <v>-1.4503359533790672E-5</v>
      </c>
      <c r="AB160">
        <f t="shared" si="164"/>
        <v>-1.4503359533790672E-5</v>
      </c>
      <c r="AC160">
        <v>2</v>
      </c>
    </row>
    <row r="161" spans="23:29">
      <c r="W161">
        <f t="shared" si="167"/>
        <v>7.8102204056089004</v>
      </c>
      <c r="X161">
        <f t="shared" si="165"/>
        <v>7.8102204056089004</v>
      </c>
      <c r="Y161">
        <f t="shared" si="168"/>
        <v>7.8102161200781701</v>
      </c>
      <c r="AA161">
        <f t="shared" si="166"/>
        <v>-4.2855307302858137E-6</v>
      </c>
      <c r="AB161">
        <f t="shared" si="164"/>
        <v>-4.2855307302858137E-6</v>
      </c>
      <c r="AC161">
        <v>2</v>
      </c>
    </row>
    <row r="162" spans="23:29">
      <c r="W162">
        <f t="shared" si="167"/>
        <v>6.9744718194559026</v>
      </c>
      <c r="X162">
        <f t="shared" si="165"/>
        <v>6.9744718194559026</v>
      </c>
      <c r="Y162">
        <f t="shared" si="168"/>
        <v>6.974475948196817</v>
      </c>
      <c r="AA162">
        <f t="shared" si="166"/>
        <v>4.1287409144885601E-6</v>
      </c>
      <c r="AB162">
        <f t="shared" si="164"/>
        <v>4.1287409144885601E-6</v>
      </c>
      <c r="AC162">
        <v>2</v>
      </c>
    </row>
    <row r="163" spans="23:29">
      <c r="W163">
        <f t="shared" si="167"/>
        <v>6.1516363100733695</v>
      </c>
      <c r="X163">
        <f t="shared" si="165"/>
        <v>6.1516363100733695</v>
      </c>
      <c r="Y163">
        <f t="shared" si="168"/>
        <v>6.151646860399981</v>
      </c>
      <c r="AA163">
        <f t="shared" si="166"/>
        <v>1.0550326611458161E-5</v>
      </c>
      <c r="AB163">
        <f t="shared" si="164"/>
        <v>1.0550326611458161E-5</v>
      </c>
      <c r="AC163">
        <v>2</v>
      </c>
    </row>
    <row r="164" spans="23:29">
      <c r="W164">
        <f t="shared" si="167"/>
        <v>5.3610305143447556</v>
      </c>
      <c r="X164">
        <f t="shared" si="165"/>
        <v>5.3610305143447556</v>
      </c>
      <c r="Y164">
        <f t="shared" si="168"/>
        <v>5.3610454937171674</v>
      </c>
      <c r="AA164">
        <f t="shared" si="166"/>
        <v>1.4979372411794145E-5</v>
      </c>
      <c r="AB164">
        <f t="shared" si="164"/>
        <v>1.4979372411794145E-5</v>
      </c>
      <c r="AC164">
        <v>2</v>
      </c>
    </row>
    <row r="165" spans="23:29">
      <c r="W165">
        <f t="shared" si="167"/>
        <v>4.6189918265080525</v>
      </c>
      <c r="X165">
        <f t="shared" si="165"/>
        <v>4.6189918265080525</v>
      </c>
      <c r="Y165">
        <f t="shared" si="168"/>
        <v>4.6190094106118789</v>
      </c>
      <c r="AA165">
        <f t="shared" si="166"/>
        <v>1.7584103826351338E-5</v>
      </c>
      <c r="AB165">
        <f t="shared" si="164"/>
        <v>1.7584103826351338E-5</v>
      </c>
      <c r="AC165">
        <v>2</v>
      </c>
    </row>
    <row r="166" spans="23:29">
      <c r="W166">
        <f t="shared" si="167"/>
        <v>3.9377030364118033</v>
      </c>
      <c r="X166">
        <f t="shared" si="165"/>
        <v>3.9377030364118033</v>
      </c>
      <c r="Y166">
        <f t="shared" si="168"/>
        <v>3.9377216884898409</v>
      </c>
      <c r="AA166">
        <f t="shared" si="166"/>
        <v>1.8652078037639797E-5</v>
      </c>
      <c r="AB166">
        <f t="shared" si="164"/>
        <v>1.8652078037639797E-5</v>
      </c>
      <c r="AC166">
        <v>2</v>
      </c>
    </row>
    <row r="167" spans="23:29">
      <c r="W167">
        <f t="shared" si="167"/>
        <v>3.3247191869658712</v>
      </c>
      <c r="X167">
        <f t="shared" si="165"/>
        <v>3.3247191869658712</v>
      </c>
      <c r="Y167">
        <f t="shared" si="168"/>
        <v>3.3247377170969954</v>
      </c>
      <c r="AA167">
        <f t="shared" si="166"/>
        <v>1.8530131124183669E-5</v>
      </c>
      <c r="AB167">
        <f t="shared" si="164"/>
        <v>1.8530131124183669E-5</v>
      </c>
      <c r="AC167">
        <v>2</v>
      </c>
    </row>
    <row r="168" spans="23:29">
      <c r="W168">
        <f t="shared" si="167"/>
        <v>2.7831513034222577</v>
      </c>
      <c r="X168">
        <f t="shared" si="165"/>
        <v>2.7831513034222577</v>
      </c>
      <c r="Y168">
        <f t="shared" si="168"/>
        <v>2.7831688723995476</v>
      </c>
      <c r="AA168">
        <f t="shared" si="166"/>
        <v>1.7568977289883492E-5</v>
      </c>
      <c r="AB168">
        <f t="shared" si="164"/>
        <v>1.7568977289883492E-5</v>
      </c>
      <c r="AC168">
        <v>2</v>
      </c>
    </row>
    <row r="169" spans="23:29">
      <c r="W169">
        <f t="shared" si="167"/>
        <v>2.3123285108568972</v>
      </c>
      <c r="X169">
        <f t="shared" si="165"/>
        <v>2.3123285108568972</v>
      </c>
      <c r="Y169">
        <f t="shared" si="168"/>
        <v>2.3123445936567055</v>
      </c>
      <c r="AA169">
        <f t="shared" si="166"/>
        <v>1.6082799808359027E-5</v>
      </c>
      <c r="AB169">
        <f t="shared" si="164"/>
        <v>1.6082799808359027E-5</v>
      </c>
      <c r="AC169">
        <v>2</v>
      </c>
    </row>
    <row r="170" spans="23:29">
      <c r="W170">
        <f t="shared" si="167"/>
        <v>1.9087103467351616</v>
      </c>
      <c r="X170">
        <f t="shared" si="165"/>
        <v>1.9087103467351616</v>
      </c>
      <c r="Y170">
        <f t="shared" si="168"/>
        <v>1.9087246737703103</v>
      </c>
      <c r="AA170">
        <f t="shared" si="166"/>
        <v>1.4327035148697931E-5</v>
      </c>
      <c r="AB170">
        <f t="shared" si="164"/>
        <v>1.4327035148697931E-5</v>
      </c>
      <c r="AC170">
        <v>2</v>
      </c>
    </row>
    <row r="171" spans="23:29">
      <c r="W171">
        <f>M4*M20</f>
        <v>11.094169587183101</v>
      </c>
      <c r="X171">
        <f t="shared" si="165"/>
        <v>11.094169587183101</v>
      </c>
      <c r="Y171">
        <f>AY20</f>
        <v>11.09410902009424</v>
      </c>
      <c r="AA171">
        <f t="shared" ref="AA171:AA185" si="169">AH4-M4</f>
        <v>-6.0567088860707941E-5</v>
      </c>
      <c r="AB171">
        <f t="shared" si="164"/>
        <v>-6.0567088860707941E-5</v>
      </c>
      <c r="AC171">
        <v>2</v>
      </c>
    </row>
    <row r="172" spans="23:29">
      <c r="W172">
        <f t="shared" ref="W172:W185" si="170">M5*M21</f>
        <v>10.416110250520802</v>
      </c>
      <c r="X172">
        <f t="shared" si="165"/>
        <v>10.416110250520802</v>
      </c>
      <c r="Y172">
        <f t="shared" ref="Y172:Y185" si="171">AY21</f>
        <v>10.416062249945412</v>
      </c>
      <c r="AA172">
        <f t="shared" si="169"/>
        <v>-4.8000575390005906E-5</v>
      </c>
      <c r="AB172">
        <f t="shared" si="164"/>
        <v>-4.8000575390005906E-5</v>
      </c>
      <c r="AC172">
        <v>2</v>
      </c>
    </row>
    <row r="173" spans="23:29">
      <c r="W173">
        <f t="shared" si="170"/>
        <v>9.6768190558898297</v>
      </c>
      <c r="X173">
        <f t="shared" si="165"/>
        <v>9.6768190558898297</v>
      </c>
      <c r="Y173">
        <f t="shared" si="171"/>
        <v>9.6767834414761609</v>
      </c>
      <c r="AA173">
        <f t="shared" si="169"/>
        <v>-3.5614413668838552E-5</v>
      </c>
      <c r="AB173">
        <f t="shared" si="164"/>
        <v>-3.5614413668838552E-5</v>
      </c>
      <c r="AC173">
        <v>2</v>
      </c>
    </row>
    <row r="174" spans="23:29">
      <c r="W174">
        <f t="shared" si="170"/>
        <v>8.888255822234882</v>
      </c>
      <c r="X174">
        <f t="shared" si="165"/>
        <v>8.888255822234882</v>
      </c>
      <c r="Y174">
        <f t="shared" si="171"/>
        <v>8.8882319072986746</v>
      </c>
      <c r="AA174">
        <f t="shared" si="169"/>
        <v>-2.3914936207347637E-5</v>
      </c>
      <c r="AB174">
        <f t="shared" si="164"/>
        <v>-2.3914936207347637E-5</v>
      </c>
      <c r="AC174">
        <v>2</v>
      </c>
    </row>
    <row r="175" spans="23:29">
      <c r="W175">
        <f t="shared" si="170"/>
        <v>8.0665750989739013</v>
      </c>
      <c r="X175">
        <f t="shared" si="165"/>
        <v>8.0665750989739013</v>
      </c>
      <c r="Y175">
        <f t="shared" si="171"/>
        <v>8.0665617141854202</v>
      </c>
      <c r="AA175">
        <f t="shared" si="169"/>
        <v>-1.3384788481118903E-5</v>
      </c>
      <c r="AB175">
        <f t="shared" si="164"/>
        <v>-1.3384788481118903E-5</v>
      </c>
      <c r="AC175">
        <v>2</v>
      </c>
    </row>
    <row r="176" spans="23:29">
      <c r="W176">
        <f t="shared" si="170"/>
        <v>7.2309837223197952</v>
      </c>
      <c r="X176">
        <f t="shared" si="165"/>
        <v>7.2309837223197952</v>
      </c>
      <c r="Y176">
        <f t="shared" si="171"/>
        <v>7.2309793078317508</v>
      </c>
      <c r="AA176">
        <f t="shared" si="169"/>
        <v>-4.4144880444463297E-6</v>
      </c>
      <c r="AB176">
        <f t="shared" si="164"/>
        <v>-4.4144880444463297E-6</v>
      </c>
      <c r="AC176">
        <v>2</v>
      </c>
    </row>
    <row r="177" spans="23:29">
      <c r="W177">
        <f t="shared" si="170"/>
        <v>6.4020262823569949</v>
      </c>
      <c r="X177">
        <f t="shared" si="165"/>
        <v>6.4020262823569949</v>
      </c>
      <c r="Y177">
        <f t="shared" si="171"/>
        <v>6.4020290350575086</v>
      </c>
      <c r="AA177">
        <f t="shared" si="169"/>
        <v>2.7527005137528704E-6</v>
      </c>
      <c r="AB177">
        <f t="shared" si="164"/>
        <v>2.7527005137528704E-6</v>
      </c>
      <c r="AC177">
        <v>2</v>
      </c>
    </row>
    <row r="178" spans="23:29">
      <c r="W178">
        <f t="shared" si="170"/>
        <v>5.5996052962512781</v>
      </c>
      <c r="X178">
        <f t="shared" si="165"/>
        <v>5.5996052962512781</v>
      </c>
      <c r="Y178">
        <f t="shared" si="171"/>
        <v>5.5996133436543571</v>
      </c>
      <c r="AA178">
        <f t="shared" si="169"/>
        <v>8.0474030790256279E-6</v>
      </c>
      <c r="AB178">
        <f t="shared" si="164"/>
        <v>8.0474030790256279E-6</v>
      </c>
      <c r="AC178">
        <v>2</v>
      </c>
    </row>
    <row r="179" spans="23:29">
      <c r="W179">
        <f t="shared" si="170"/>
        <v>4.8411297833285749</v>
      </c>
      <c r="X179">
        <f t="shared" si="165"/>
        <v>4.8411297833285749</v>
      </c>
      <c r="Y179">
        <f t="shared" si="171"/>
        <v>4.8411413494905284</v>
      </c>
      <c r="AA179">
        <f t="shared" si="169"/>
        <v>1.1566161953524556E-5</v>
      </c>
      <c r="AB179">
        <f t="shared" si="164"/>
        <v>1.1566161953524556E-5</v>
      </c>
      <c r="AC179">
        <v>2</v>
      </c>
    </row>
    <row r="180" spans="23:29">
      <c r="W180">
        <f t="shared" si="170"/>
        <v>4.1401434501819043</v>
      </c>
      <c r="X180">
        <f t="shared" si="165"/>
        <v>4.1401434501819043</v>
      </c>
      <c r="Y180">
        <f t="shared" si="171"/>
        <v>4.1401569842957722</v>
      </c>
      <c r="AA180">
        <f t="shared" si="169"/>
        <v>1.3534113867841313E-5</v>
      </c>
      <c r="AB180">
        <f t="shared" si="164"/>
        <v>1.3534113867841313E-5</v>
      </c>
      <c r="AC180">
        <v>2</v>
      </c>
    </row>
    <row r="181" spans="23:29">
      <c r="W181">
        <f t="shared" si="170"/>
        <v>3.5056323722059806</v>
      </c>
      <c r="X181">
        <f t="shared" si="165"/>
        <v>3.5056323722059806</v>
      </c>
      <c r="Y181">
        <f t="shared" si="171"/>
        <v>3.505646624044735</v>
      </c>
      <c r="AA181">
        <f t="shared" si="169"/>
        <v>1.4251838754475443E-5</v>
      </c>
      <c r="AB181">
        <f t="shared" si="164"/>
        <v>1.4251838754475443E-5</v>
      </c>
      <c r="AC181">
        <v>2</v>
      </c>
    </row>
    <row r="182" spans="23:29">
      <c r="W182">
        <f t="shared" si="170"/>
        <v>2.9420211593086147</v>
      </c>
      <c r="X182">
        <f t="shared" si="165"/>
        <v>2.9420211593086147</v>
      </c>
      <c r="Y182">
        <f t="shared" si="171"/>
        <v>2.9420352010963575</v>
      </c>
      <c r="AA182">
        <f t="shared" si="169"/>
        <v>1.4041787742780087E-5</v>
      </c>
      <c r="AB182">
        <f t="shared" si="164"/>
        <v>1.4041787742780087E-5</v>
      </c>
      <c r="AC182">
        <v>2</v>
      </c>
    </row>
    <row r="183" spans="23:29">
      <c r="W183">
        <f t="shared" si="170"/>
        <v>2.4497116405218229</v>
      </c>
      <c r="X183">
        <f t="shared" si="165"/>
        <v>2.4497116405218229</v>
      </c>
      <c r="Y183">
        <f t="shared" si="171"/>
        <v>2.449724846348738</v>
      </c>
      <c r="AA183">
        <f t="shared" si="169"/>
        <v>1.3205826915108076E-5</v>
      </c>
      <c r="AB183">
        <f t="shared" si="164"/>
        <v>1.3205826915108076E-5</v>
      </c>
      <c r="AC183">
        <v>2</v>
      </c>
    </row>
    <row r="184" spans="23:29">
      <c r="W184">
        <f t="shared" si="170"/>
        <v>2.025942305053666</v>
      </c>
      <c r="X184">
        <f t="shared" si="165"/>
        <v>2.025942305053666</v>
      </c>
      <c r="Y184">
        <f t="shared" si="171"/>
        <v>2.0259543040412651</v>
      </c>
      <c r="AA184">
        <f t="shared" si="169"/>
        <v>1.1998987599071143E-5</v>
      </c>
      <c r="AB184">
        <f t="shared" si="164"/>
        <v>1.1998987599071143E-5</v>
      </c>
      <c r="AC184">
        <v>2</v>
      </c>
    </row>
    <row r="185" spans="23:29">
      <c r="W185">
        <f t="shared" si="170"/>
        <v>1.6657500232666673</v>
      </c>
      <c r="X185">
        <f t="shared" si="165"/>
        <v>1.6657500232666673</v>
      </c>
      <c r="Y185">
        <f t="shared" si="171"/>
        <v>1.6657606420440849</v>
      </c>
      <c r="AA185">
        <f t="shared" si="169"/>
        <v>1.061877741759254E-5</v>
      </c>
      <c r="AB185">
        <f t="shared" si="164"/>
        <v>1.061877741759254E-5</v>
      </c>
      <c r="AC185">
        <v>2</v>
      </c>
    </row>
    <row r="186" spans="23:29">
      <c r="W186">
        <f>N4*N20</f>
        <v>10.60013046314416</v>
      </c>
      <c r="X186">
        <f t="shared" si="165"/>
        <v>10.60013046314416</v>
      </c>
      <c r="Y186">
        <f>AZ20</f>
        <v>10.600074517936662</v>
      </c>
      <c r="AA186">
        <f t="shared" ref="AA186:AA200" si="172">AI4-N4</f>
        <v>-5.5945207497742899E-5</v>
      </c>
      <c r="AB186">
        <f t="shared" si="164"/>
        <v>-5.5945207497742899E-5</v>
      </c>
      <c r="AC186">
        <v>2</v>
      </c>
    </row>
    <row r="187" spans="23:29">
      <c r="W187">
        <f t="shared" ref="W187:W200" si="173">N5*N21</f>
        <v>9.8759179539123814</v>
      </c>
      <c r="X187">
        <f t="shared" si="165"/>
        <v>9.8759179539123814</v>
      </c>
      <c r="Y187">
        <f t="shared" ref="Y187:Y200" si="174">AZ21</f>
        <v>9.8758740952226489</v>
      </c>
      <c r="AA187">
        <f t="shared" si="172"/>
        <v>-4.3858689732445555E-5</v>
      </c>
      <c r="AB187">
        <f t="shared" si="164"/>
        <v>-4.3858689732445555E-5</v>
      </c>
      <c r="AC187">
        <v>2</v>
      </c>
    </row>
    <row r="188" spans="23:29">
      <c r="W188">
        <f t="shared" si="173"/>
        <v>9.0988626421697276</v>
      </c>
      <c r="X188">
        <f t="shared" si="165"/>
        <v>9.0988626421697276</v>
      </c>
      <c r="Y188">
        <f t="shared" si="174"/>
        <v>9.0988304039719914</v>
      </c>
      <c r="AA188">
        <f t="shared" si="172"/>
        <v>-3.2238197736234042E-5</v>
      </c>
      <c r="AB188">
        <f t="shared" si="164"/>
        <v>-3.2238197736234042E-5</v>
      </c>
      <c r="AC188">
        <v>2</v>
      </c>
    </row>
    <row r="189" spans="23:29">
      <c r="W189">
        <f t="shared" si="173"/>
        <v>8.2841022236973085</v>
      </c>
      <c r="X189">
        <f t="shared" si="165"/>
        <v>8.2841022236973085</v>
      </c>
      <c r="Y189">
        <f t="shared" si="174"/>
        <v>8.2840806712703543</v>
      </c>
      <c r="AA189">
        <f t="shared" si="172"/>
        <v>-2.1552426954229986E-5</v>
      </c>
      <c r="AB189">
        <f t="shared" si="164"/>
        <v>-2.1552426954229986E-5</v>
      </c>
      <c r="AC189">
        <v>2</v>
      </c>
    </row>
    <row r="190" spans="23:29">
      <c r="W190">
        <f t="shared" si="173"/>
        <v>7.4501902843071397</v>
      </c>
      <c r="X190">
        <f t="shared" si="165"/>
        <v>7.4501902843071397</v>
      </c>
      <c r="Y190">
        <f t="shared" si="174"/>
        <v>7.4501780802300264</v>
      </c>
      <c r="AA190">
        <f t="shared" si="172"/>
        <v>-1.220407711333138E-5</v>
      </c>
      <c r="AB190">
        <f t="shared" si="164"/>
        <v>-1.220407711333138E-5</v>
      </c>
      <c r="AC190">
        <v>2</v>
      </c>
    </row>
    <row r="191" spans="23:29">
      <c r="W191">
        <f t="shared" si="173"/>
        <v>6.6175081608643058</v>
      </c>
      <c r="X191">
        <f t="shared" si="165"/>
        <v>6.6175081608643058</v>
      </c>
      <c r="Y191">
        <f t="shared" si="174"/>
        <v>6.6175036878479476</v>
      </c>
      <c r="AA191">
        <f t="shared" si="172"/>
        <v>-4.4730163581974125E-6</v>
      </c>
      <c r="AB191">
        <f t="shared" si="164"/>
        <v>-4.4730163581974125E-6</v>
      </c>
      <c r="AC191">
        <v>2</v>
      </c>
    </row>
    <row r="192" spans="23:29">
      <c r="W192">
        <f t="shared" si="173"/>
        <v>5.8063179473758808</v>
      </c>
      <c r="X192">
        <f t="shared" si="165"/>
        <v>5.8063179473758808</v>
      </c>
      <c r="Y192">
        <f t="shared" si="174"/>
        <v>5.8063194650555072</v>
      </c>
      <c r="AA192">
        <f t="shared" si="172"/>
        <v>1.5176796264171344E-6</v>
      </c>
      <c r="AB192">
        <f t="shared" si="164"/>
        <v>1.5176796264171344E-6</v>
      </c>
      <c r="AC192">
        <v>2</v>
      </c>
    </row>
    <row r="193" spans="23:29">
      <c r="W193">
        <f t="shared" si="173"/>
        <v>5.0348394030772763</v>
      </c>
      <c r="X193">
        <f t="shared" si="165"/>
        <v>5.0348394030772763</v>
      </c>
      <c r="Y193">
        <f t="shared" si="174"/>
        <v>5.0348452073421894</v>
      </c>
      <c r="AA193">
        <f t="shared" si="172"/>
        <v>5.8042649131451185E-6</v>
      </c>
      <c r="AB193">
        <f t="shared" si="164"/>
        <v>5.8042649131451185E-6</v>
      </c>
      <c r="AC193">
        <v>2</v>
      </c>
    </row>
    <row r="194" spans="23:29">
      <c r="W194">
        <f t="shared" si="173"/>
        <v>4.3177255880968195</v>
      </c>
      <c r="X194">
        <f t="shared" si="165"/>
        <v>4.3177255880968195</v>
      </c>
      <c r="Y194">
        <f t="shared" si="174"/>
        <v>4.3177341434104113</v>
      </c>
      <c r="AA194">
        <f t="shared" si="172"/>
        <v>8.5553135917848522E-6</v>
      </c>
      <c r="AB194">
        <f t="shared" si="164"/>
        <v>8.5553135917848522E-6</v>
      </c>
      <c r="AC194">
        <v>2</v>
      </c>
    </row>
    <row r="195" spans="23:29">
      <c r="W195">
        <f t="shared" si="173"/>
        <v>3.6651839155048727</v>
      </c>
      <c r="X195">
        <f t="shared" si="165"/>
        <v>3.6651839155048727</v>
      </c>
      <c r="Y195">
        <f t="shared" si="174"/>
        <v>3.6651939414249779</v>
      </c>
      <c r="AA195">
        <f t="shared" si="172"/>
        <v>1.0025920105238839E-5</v>
      </c>
      <c r="AB195">
        <f t="shared" si="164"/>
        <v>1.0025920105238839E-5</v>
      </c>
      <c r="AC195">
        <v>2</v>
      </c>
    </row>
    <row r="196" spans="23:29">
      <c r="W196">
        <f t="shared" si="173"/>
        <v>3.0828008958460162</v>
      </c>
      <c r="X196">
        <f t="shared" si="165"/>
        <v>3.0828008958460162</v>
      </c>
      <c r="Y196">
        <f t="shared" si="174"/>
        <v>3.0828114032313825</v>
      </c>
      <c r="AA196">
        <f t="shared" si="172"/>
        <v>1.0507385366231858E-5</v>
      </c>
      <c r="AB196">
        <f t="shared" si="164"/>
        <v>1.0507385366231858E-5</v>
      </c>
      <c r="AC196">
        <v>2</v>
      </c>
    </row>
    <row r="197" spans="23:29">
      <c r="W197">
        <f t="shared" si="173"/>
        <v>2.5719585308499187</v>
      </c>
      <c r="X197">
        <f t="shared" si="165"/>
        <v>2.5719585308499187</v>
      </c>
      <c r="Y197">
        <f t="shared" si="174"/>
        <v>2.5719688152536713</v>
      </c>
      <c r="AA197">
        <f t="shared" si="172"/>
        <v>1.0284403752613969E-5</v>
      </c>
      <c r="AB197">
        <f t="shared" si="164"/>
        <v>1.0284403752613969E-5</v>
      </c>
      <c r="AC197">
        <v>2</v>
      </c>
    </row>
    <row r="198" spans="23:29">
      <c r="W198">
        <f t="shared" si="173"/>
        <v>2.1306321242543191</v>
      </c>
      <c r="X198">
        <f t="shared" si="165"/>
        <v>2.1306321242543191</v>
      </c>
      <c r="Y198">
        <f t="shared" si="174"/>
        <v>2.1306417304613241</v>
      </c>
      <c r="AA198">
        <f t="shared" si="172"/>
        <v>9.6062070049640624E-6</v>
      </c>
      <c r="AB198">
        <f t="shared" si="164"/>
        <v>9.6062070049640624E-6</v>
      </c>
      <c r="AC198">
        <v>2</v>
      </c>
    </row>
    <row r="199" spans="23:29">
      <c r="W199">
        <f t="shared" si="173"/>
        <v>1.7543438509476841</v>
      </c>
      <c r="X199">
        <f t="shared" si="165"/>
        <v>1.7543438509476841</v>
      </c>
      <c r="Y199">
        <f t="shared" si="174"/>
        <v>1.7543525234049562</v>
      </c>
      <c r="AA199">
        <f t="shared" si="172"/>
        <v>8.6724572720964233E-6</v>
      </c>
      <c r="AB199">
        <f t="shared" si="164"/>
        <v>8.6724572720964233E-6</v>
      </c>
      <c r="AC199">
        <v>2</v>
      </c>
    </row>
    <row r="200" spans="23:29">
      <c r="W200">
        <f t="shared" si="173"/>
        <v>1.437090424074561</v>
      </c>
      <c r="X200">
        <f t="shared" si="165"/>
        <v>1.437090424074561</v>
      </c>
      <c r="Y200">
        <f t="shared" si="174"/>
        <v>1.4370980550331316</v>
      </c>
      <c r="AA200">
        <f t="shared" si="172"/>
        <v>7.6309585705924832E-6</v>
      </c>
      <c r="AB200">
        <f t="shared" si="164"/>
        <v>7.6309585705924832E-6</v>
      </c>
      <c r="AC200">
        <v>2</v>
      </c>
    </row>
    <row r="201" spans="23:29">
      <c r="W201">
        <f>O4*O20</f>
        <v>10.041194644696187</v>
      </c>
      <c r="X201">
        <f t="shared" si="165"/>
        <v>10.041194644696187</v>
      </c>
      <c r="Y201">
        <f>BA20</f>
        <v>10.041143712186754</v>
      </c>
      <c r="AA201">
        <f t="shared" ref="AA201:AA215" si="175">AJ4-O4</f>
        <v>-5.093250943311034E-5</v>
      </c>
      <c r="AB201">
        <f t="shared" si="164"/>
        <v>-5.093250943311034E-5</v>
      </c>
      <c r="AC201">
        <v>2</v>
      </c>
    </row>
    <row r="202" spans="23:29">
      <c r="W202">
        <f t="shared" ref="W202:W215" si="176">O5*O21</f>
        <v>9.2746730083234237</v>
      </c>
      <c r="X202">
        <f t="shared" si="165"/>
        <v>9.2746730083234237</v>
      </c>
      <c r="Y202">
        <f t="shared" ref="Y202:Y215" si="177">BA21</f>
        <v>9.2746335470562347</v>
      </c>
      <c r="AA202">
        <f t="shared" si="175"/>
        <v>-3.9461267189011551E-5</v>
      </c>
      <c r="AB202">
        <f t="shared" si="164"/>
        <v>-3.9461267189011551E-5</v>
      </c>
      <c r="AC202">
        <v>2</v>
      </c>
    </row>
    <row r="203" spans="23:29">
      <c r="W203">
        <f t="shared" si="176"/>
        <v>8.4667571234735401</v>
      </c>
      <c r="X203">
        <f t="shared" si="165"/>
        <v>8.4667571234735401</v>
      </c>
      <c r="Y203">
        <f t="shared" si="177"/>
        <v>8.4667283961277437</v>
      </c>
      <c r="AA203">
        <f t="shared" si="175"/>
        <v>-2.8727345796397685E-5</v>
      </c>
      <c r="AB203">
        <f t="shared" si="164"/>
        <v>-2.8727345796397685E-5</v>
      </c>
      <c r="AC203">
        <v>2</v>
      </c>
    </row>
    <row r="204" spans="23:29">
      <c r="W204">
        <f t="shared" si="176"/>
        <v>7.6353624961761986</v>
      </c>
      <c r="X204">
        <f t="shared" si="165"/>
        <v>7.6353624961761986</v>
      </c>
      <c r="Y204">
        <f t="shared" si="177"/>
        <v>7.6353433609262824</v>
      </c>
      <c r="AA204">
        <f t="shared" si="175"/>
        <v>-1.913524991614679E-5</v>
      </c>
      <c r="AB204">
        <f t="shared" si="164"/>
        <v>-1.913524991614679E-5</v>
      </c>
      <c r="AC204">
        <v>2</v>
      </c>
    </row>
    <row r="205" spans="23:29">
      <c r="W205">
        <f t="shared" si="176"/>
        <v>6.8006266603092422</v>
      </c>
      <c r="X205">
        <f t="shared" si="165"/>
        <v>6.8006266603092422</v>
      </c>
      <c r="Y205">
        <f t="shared" si="177"/>
        <v>6.8006156722150841</v>
      </c>
      <c r="AA205">
        <f t="shared" si="175"/>
        <v>-1.0988094158115302E-5</v>
      </c>
      <c r="AB205">
        <f t="shared" si="164"/>
        <v>-1.0988094158115302E-5</v>
      </c>
      <c r="AC205">
        <v>2</v>
      </c>
    </row>
    <row r="206" spans="23:29">
      <c r="W206">
        <f t="shared" si="176"/>
        <v>5.9830109814379249</v>
      </c>
      <c r="X206">
        <f t="shared" si="165"/>
        <v>5.9830109814379249</v>
      </c>
      <c r="Y206">
        <f t="shared" si="177"/>
        <v>5.9830065323541337</v>
      </c>
      <c r="AA206">
        <f t="shared" si="175"/>
        <v>-4.4490837911581593E-6</v>
      </c>
      <c r="AB206">
        <f t="shared" si="164"/>
        <v>-4.4490837911581593E-6</v>
      </c>
      <c r="AC206">
        <v>2</v>
      </c>
    </row>
    <row r="207" spans="23:29">
      <c r="W207">
        <f t="shared" si="176"/>
        <v>5.2013375835582716</v>
      </c>
      <c r="X207">
        <f t="shared" si="165"/>
        <v>5.2013375835582716</v>
      </c>
      <c r="Y207">
        <f t="shared" si="177"/>
        <v>5.2013380525683095</v>
      </c>
      <c r="AA207">
        <f t="shared" si="175"/>
        <v>4.6901003791788298E-7</v>
      </c>
      <c r="AB207">
        <f t="shared" si="164"/>
        <v>4.6901003791788298E-7</v>
      </c>
      <c r="AC207">
        <v>2</v>
      </c>
    </row>
    <row r="208" spans="23:29">
      <c r="W208">
        <f t="shared" si="176"/>
        <v>4.4711495064407263</v>
      </c>
      <c r="X208">
        <f t="shared" si="165"/>
        <v>4.4711495064407263</v>
      </c>
      <c r="Y208">
        <f t="shared" si="177"/>
        <v>4.4711533920700637</v>
      </c>
      <c r="AA208">
        <f t="shared" si="175"/>
        <v>3.8856293373967787E-6</v>
      </c>
      <c r="AB208">
        <f t="shared" si="164"/>
        <v>3.8856293373967787E-6</v>
      </c>
      <c r="AC208">
        <v>2</v>
      </c>
    </row>
    <row r="209" spans="23:29">
      <c r="W209">
        <f t="shared" si="176"/>
        <v>3.8036770556886084</v>
      </c>
      <c r="X209">
        <f t="shared" si="165"/>
        <v>3.8036770556886084</v>
      </c>
      <c r="Y209">
        <f t="shared" si="177"/>
        <v>3.8036830693873882</v>
      </c>
      <c r="AA209">
        <f t="shared" si="175"/>
        <v>6.0136987798387054E-6</v>
      </c>
      <c r="AB209">
        <f t="shared" si="164"/>
        <v>6.0136987798387054E-6</v>
      </c>
      <c r="AC209">
        <v>2</v>
      </c>
    </row>
    <row r="210" spans="23:29">
      <c r="W210">
        <f t="shared" si="176"/>
        <v>3.2055113790051624</v>
      </c>
      <c r="X210">
        <f t="shared" si="165"/>
        <v>3.2055113790051624</v>
      </c>
      <c r="Y210">
        <f t="shared" si="177"/>
        <v>3.2055184922688018</v>
      </c>
      <c r="AA210">
        <f t="shared" si="175"/>
        <v>7.1132636394466431E-6</v>
      </c>
      <c r="AB210">
        <f t="shared" si="164"/>
        <v>7.1132636394466431E-6</v>
      </c>
      <c r="AC210">
        <v>2</v>
      </c>
    </row>
    <row r="211" spans="23:29">
      <c r="W211">
        <f t="shared" si="176"/>
        <v>2.6789059499487342</v>
      </c>
      <c r="X211">
        <f t="shared" si="165"/>
        <v>2.6789059499487342</v>
      </c>
      <c r="Y211">
        <f t="shared" si="177"/>
        <v>2.678913399429983</v>
      </c>
      <c r="AA211">
        <f t="shared" si="175"/>
        <v>7.4494812487557738E-6</v>
      </c>
      <c r="AB211">
        <f t="shared" si="164"/>
        <v>7.4494812487557738E-6</v>
      </c>
      <c r="AC211">
        <v>2</v>
      </c>
    </row>
    <row r="212" spans="23:29">
      <c r="W212">
        <f t="shared" si="176"/>
        <v>2.2225100312459962</v>
      </c>
      <c r="X212">
        <f t="shared" si="165"/>
        <v>2.2225100312459962</v>
      </c>
      <c r="Y212">
        <f t="shared" si="177"/>
        <v>2.2225172935669604</v>
      </c>
      <c r="AA212">
        <f t="shared" si="175"/>
        <v>7.2623209641520248E-6</v>
      </c>
      <c r="AB212">
        <f t="shared" si="164"/>
        <v>7.2623209641520248E-6</v>
      </c>
      <c r="AC212">
        <v>2</v>
      </c>
    </row>
    <row r="213" spans="23:29">
      <c r="W213">
        <f t="shared" si="176"/>
        <v>1.832305592457393</v>
      </c>
      <c r="X213">
        <f t="shared" si="165"/>
        <v>1.832305592457393</v>
      </c>
      <c r="Y213">
        <f t="shared" si="177"/>
        <v>1.8323123423876755</v>
      </c>
      <c r="AA213">
        <f t="shared" si="175"/>
        <v>6.7499302824902685E-6</v>
      </c>
      <c r="AB213">
        <f t="shared" si="164"/>
        <v>6.7499302824902685E-6</v>
      </c>
      <c r="AC213">
        <v>2</v>
      </c>
    </row>
    <row r="214" spans="23:29">
      <c r="W214">
        <f t="shared" si="176"/>
        <v>1.5025529564330569</v>
      </c>
      <c r="X214">
        <f t="shared" si="165"/>
        <v>1.5025529564330569</v>
      </c>
      <c r="Y214">
        <f t="shared" si="177"/>
        <v>1.5025590201158192</v>
      </c>
      <c r="AA214">
        <f t="shared" si="175"/>
        <v>6.0636827623472556E-6</v>
      </c>
      <c r="AB214">
        <f t="shared" ref="AB214:AB260" si="178">IFERROR(AA214,"")</f>
        <v>6.0636827623472556E-6</v>
      </c>
      <c r="AC214">
        <v>2</v>
      </c>
    </row>
    <row r="215" spans="23:29">
      <c r="W215">
        <f t="shared" si="176"/>
        <v>1.2266164474059011</v>
      </c>
      <c r="X215">
        <f t="shared" si="165"/>
        <v>1.2266164474059011</v>
      </c>
      <c r="Y215">
        <f t="shared" si="177"/>
        <v>1.2266217585614483</v>
      </c>
      <c r="AA215">
        <f t="shared" si="175"/>
        <v>5.3111555471385685E-6</v>
      </c>
      <c r="AB215">
        <f t="shared" si="178"/>
        <v>5.3111555471385685E-6</v>
      </c>
      <c r="AC215">
        <v>2</v>
      </c>
    </row>
    <row r="216" spans="23:29">
      <c r="W216">
        <f>P4*P20</f>
        <v>9.4202898550724612</v>
      </c>
      <c r="X216">
        <f t="shared" si="165"/>
        <v>9.4202898550724612</v>
      </c>
      <c r="Y216">
        <f>BB20</f>
        <v>9.4202442217720304</v>
      </c>
      <c r="AA216">
        <f t="shared" ref="AA216:AA230" si="179">AK4-P4</f>
        <v>-4.5633300430836243E-5</v>
      </c>
      <c r="AB216">
        <f t="shared" si="178"/>
        <v>-4.5633300430836243E-5</v>
      </c>
      <c r="AC216">
        <v>2</v>
      </c>
    </row>
    <row r="217" spans="23:29">
      <c r="W217">
        <f t="shared" ref="W217:W230" si="180">P5*P21</f>
        <v>8.6187845303867388</v>
      </c>
      <c r="X217">
        <f t="shared" ref="X217:X260" si="181">IFERROR(W217, NA())</f>
        <v>8.6187845303867388</v>
      </c>
      <c r="Y217">
        <f t="shared" ref="Y217:Y230" si="182">BB21</f>
        <v>8.6187496107917685</v>
      </c>
      <c r="AA217">
        <f t="shared" si="179"/>
        <v>-3.4919594970261869E-5</v>
      </c>
      <c r="AB217">
        <f t="shared" si="178"/>
        <v>-3.4919594970261869E-5</v>
      </c>
      <c r="AC217">
        <v>2</v>
      </c>
    </row>
    <row r="218" spans="23:29">
      <c r="W218">
        <f t="shared" si="180"/>
        <v>7.7902621722846428</v>
      </c>
      <c r="X218">
        <f t="shared" si="181"/>
        <v>7.7902621722846428</v>
      </c>
      <c r="Y218">
        <f t="shared" si="182"/>
        <v>7.7902369920628018</v>
      </c>
      <c r="AA218">
        <f t="shared" si="179"/>
        <v>-2.5180221840948036E-5</v>
      </c>
      <c r="AB218">
        <f t="shared" si="178"/>
        <v>-2.5180221840948036E-5</v>
      </c>
      <c r="AC218">
        <v>2</v>
      </c>
    </row>
    <row r="219" spans="23:29">
      <c r="W219">
        <f t="shared" si="180"/>
        <v>6.9545834494288092</v>
      </c>
      <c r="X219">
        <f t="shared" si="181"/>
        <v>6.9545834494288092</v>
      </c>
      <c r="Y219">
        <f t="shared" si="182"/>
        <v>6.9545667174572054</v>
      </c>
      <c r="AA219">
        <f t="shared" si="179"/>
        <v>-1.6731971603789475E-5</v>
      </c>
      <c r="AB219">
        <f t="shared" si="178"/>
        <v>-1.6731971603789475E-5</v>
      </c>
      <c r="AC219">
        <v>2</v>
      </c>
    </row>
    <row r="220" spans="23:29">
      <c r="W220">
        <f t="shared" si="180"/>
        <v>6.1323014556845381</v>
      </c>
      <c r="X220">
        <f t="shared" si="181"/>
        <v>6.1323014556845381</v>
      </c>
      <c r="Y220">
        <f t="shared" si="182"/>
        <v>6.1322916884002714</v>
      </c>
      <c r="AA220">
        <f t="shared" si="179"/>
        <v>-9.7672842667151372E-6</v>
      </c>
      <c r="AB220">
        <f t="shared" si="178"/>
        <v>-9.7672842667151372E-6</v>
      </c>
      <c r="AC220">
        <v>2</v>
      </c>
    </row>
    <row r="221" spans="23:29">
      <c r="W221">
        <f t="shared" si="180"/>
        <v>5.3426801696343764</v>
      </c>
      <c r="X221">
        <f t="shared" si="181"/>
        <v>5.3426801696343764</v>
      </c>
      <c r="Y221">
        <f t="shared" si="182"/>
        <v>5.342675831780558</v>
      </c>
      <c r="AA221">
        <f t="shared" si="179"/>
        <v>-4.3378538183702631E-6</v>
      </c>
      <c r="AB221">
        <f t="shared" si="178"/>
        <v>-4.3378538183702631E-6</v>
      </c>
      <c r="AC221">
        <v>2</v>
      </c>
    </row>
    <row r="222" spans="23:29">
      <c r="W222">
        <f t="shared" si="180"/>
        <v>4.6019687659346449</v>
      </c>
      <c r="X222">
        <f t="shared" si="181"/>
        <v>4.6019687659346449</v>
      </c>
      <c r="Y222">
        <f t="shared" si="182"/>
        <v>4.6019684002901498</v>
      </c>
      <c r="AA222">
        <f t="shared" si="179"/>
        <v>-3.6564449512610508E-7</v>
      </c>
      <c r="AB222">
        <f t="shared" si="178"/>
        <v>-3.6564449512610508E-7</v>
      </c>
      <c r="AC222">
        <v>2</v>
      </c>
    </row>
    <row r="223" spans="23:29">
      <c r="W223">
        <f t="shared" si="180"/>
        <v>3.9222421581367484</v>
      </c>
      <c r="X223">
        <f t="shared" si="181"/>
        <v>3.9222421581367484</v>
      </c>
      <c r="Y223">
        <f t="shared" si="182"/>
        <v>3.9222444828945284</v>
      </c>
      <c r="AA223">
        <f t="shared" si="179"/>
        <v>2.324757780058917E-6</v>
      </c>
      <c r="AB223">
        <f t="shared" si="178"/>
        <v>2.324757780058917E-6</v>
      </c>
      <c r="AC223">
        <v>2</v>
      </c>
    </row>
    <row r="224" spans="23:29">
      <c r="W224">
        <f t="shared" si="180"/>
        <v>3.3109447545009361</v>
      </c>
      <c r="X224">
        <f t="shared" si="181"/>
        <v>3.3109447545009361</v>
      </c>
      <c r="Y224">
        <f t="shared" si="182"/>
        <v>3.3109487183956805</v>
      </c>
      <c r="AA224">
        <f t="shared" si="179"/>
        <v>3.9638947444409212E-6</v>
      </c>
      <c r="AB224">
        <f t="shared" si="178"/>
        <v>3.9638947444409212E-6</v>
      </c>
      <c r="AC224">
        <v>2</v>
      </c>
    </row>
    <row r="225" spans="23:29">
      <c r="W225">
        <f t="shared" si="180"/>
        <v>2.7710880634394832</v>
      </c>
      <c r="X225">
        <f t="shared" si="181"/>
        <v>2.7710880634394832</v>
      </c>
      <c r="Y225">
        <f t="shared" si="182"/>
        <v>2.7710928603653149</v>
      </c>
      <c r="AA225">
        <f t="shared" si="179"/>
        <v>4.7969258316626906E-6</v>
      </c>
      <c r="AB225">
        <f t="shared" si="178"/>
        <v>4.7969258316626906E-6</v>
      </c>
      <c r="AC225">
        <v>2</v>
      </c>
    </row>
    <row r="226" spans="23:29">
      <c r="W226">
        <f t="shared" si="180"/>
        <v>2.3019214792049163</v>
      </c>
      <c r="X226">
        <f t="shared" si="181"/>
        <v>2.3019214792049163</v>
      </c>
      <c r="Y226">
        <f t="shared" si="182"/>
        <v>2.3019265319487912</v>
      </c>
      <c r="AA226">
        <f t="shared" si="179"/>
        <v>5.0527438748559916E-6</v>
      </c>
      <c r="AB226">
        <f t="shared" si="178"/>
        <v>5.0527438748559916E-6</v>
      </c>
      <c r="AC226">
        <v>2</v>
      </c>
    </row>
    <row r="227" spans="23:29">
      <c r="W227">
        <f t="shared" si="180"/>
        <v>1.8998478579153575</v>
      </c>
      <c r="X227">
        <f t="shared" si="181"/>
        <v>1.8998478579153575</v>
      </c>
      <c r="Y227">
        <f t="shared" si="182"/>
        <v>1.8998527834876413</v>
      </c>
      <c r="AA227">
        <f t="shared" si="179"/>
        <v>4.9255722838204008E-6</v>
      </c>
      <c r="AB227">
        <f t="shared" si="178"/>
        <v>4.9255722838204008E-6</v>
      </c>
      <c r="AC227">
        <v>2</v>
      </c>
    </row>
    <row r="228" spans="23:29">
      <c r="W228">
        <f t="shared" si="180"/>
        <v>1.5593794011995707</v>
      </c>
      <c r="X228">
        <f t="shared" si="181"/>
        <v>1.5593794011995707</v>
      </c>
      <c r="Y228">
        <f t="shared" si="182"/>
        <v>1.55938396908475</v>
      </c>
      <c r="AA228">
        <f t="shared" si="179"/>
        <v>4.5678851792185782E-6</v>
      </c>
      <c r="AB228">
        <f t="shared" si="178"/>
        <v>4.5678851792185782E-6</v>
      </c>
      <c r="AC228">
        <v>2</v>
      </c>
    </row>
    <row r="229" spans="23:29">
      <c r="W229">
        <f t="shared" si="180"/>
        <v>1.2739920129910025</v>
      </c>
      <c r="X229">
        <f t="shared" si="181"/>
        <v>1.2739920129910025</v>
      </c>
      <c r="Y229">
        <f>BB33</f>
        <v>1.2739961044306196</v>
      </c>
      <c r="AA229">
        <f t="shared" si="179"/>
        <v>4.0914396171043421E-6</v>
      </c>
      <c r="AB229">
        <f t="shared" si="178"/>
        <v>4.0914396171043421E-6</v>
      </c>
      <c r="AC229">
        <v>2</v>
      </c>
    </row>
    <row r="230" spans="23:29">
      <c r="W230">
        <f t="shared" si="180"/>
        <v>1.0368053671498028</v>
      </c>
      <c r="X230">
        <f t="shared" si="181"/>
        <v>1.0368053671498028</v>
      </c>
      <c r="Y230">
        <f t="shared" si="182"/>
        <v>1.0368089400441707</v>
      </c>
      <c r="AA230">
        <f t="shared" si="179"/>
        <v>3.5728943679202985E-6</v>
      </c>
      <c r="AB230">
        <f t="shared" si="178"/>
        <v>3.5728943679202985E-6</v>
      </c>
      <c r="AC230">
        <v>2</v>
      </c>
    </row>
    <row r="231" spans="23:29">
      <c r="W231">
        <f>Q4*Q20</f>
        <v>8.7443946188340789</v>
      </c>
      <c r="X231">
        <f t="shared" si="181"/>
        <v>8.7443946188340789</v>
      </c>
      <c r="Y231">
        <f>BC20</f>
        <v>8.7443544319221154</v>
      </c>
      <c r="AA231">
        <f t="shared" ref="AA231:AA245" si="183">AL4-Q4</f>
        <v>-4.0186911963502325E-5</v>
      </c>
      <c r="AB231">
        <f t="shared" si="178"/>
        <v>-4.0186911963502325E-5</v>
      </c>
      <c r="AC231">
        <v>2</v>
      </c>
    </row>
    <row r="232" spans="23:29">
      <c r="W232">
        <f t="shared" ref="W232:W245" si="184">Q5*Q21</f>
        <v>7.9187817258883229</v>
      </c>
      <c r="X232">
        <f t="shared" si="181"/>
        <v>7.9187817258883229</v>
      </c>
      <c r="Y232">
        <f t="shared" ref="Y232:Y245" si="185">BC21</f>
        <v>7.918751359435686</v>
      </c>
      <c r="AA232">
        <f t="shared" si="183"/>
        <v>-3.0366452636876318E-5</v>
      </c>
      <c r="AB232">
        <f t="shared" si="178"/>
        <v>-3.0366452636876318E-5</v>
      </c>
      <c r="AC232">
        <v>2</v>
      </c>
    </row>
    <row r="233" spans="23:29">
      <c r="W233">
        <f t="shared" si="184"/>
        <v>7.0828603859250832</v>
      </c>
      <c r="X233">
        <f t="shared" si="181"/>
        <v>7.0828603859250832</v>
      </c>
      <c r="Y233">
        <f t="shared" si="185"/>
        <v>7.0828386823481324</v>
      </c>
      <c r="AA233">
        <f t="shared" si="183"/>
        <v>-2.1703576950748982E-5</v>
      </c>
      <c r="AB233">
        <f t="shared" si="178"/>
        <v>-2.1703576950748982E-5</v>
      </c>
      <c r="AC233">
        <v>2</v>
      </c>
    </row>
    <row r="234" spans="23:29">
      <c r="W234">
        <f t="shared" si="184"/>
        <v>6.257207320130358</v>
      </c>
      <c r="X234">
        <f t="shared" si="181"/>
        <v>6.257207320130358</v>
      </c>
      <c r="Y234">
        <f t="shared" si="185"/>
        <v>6.2571929085084079</v>
      </c>
      <c r="AA234">
        <f t="shared" si="183"/>
        <v>-1.4411621950038978E-5</v>
      </c>
      <c r="AB234">
        <f t="shared" si="178"/>
        <v>-1.4411621950038978E-5</v>
      </c>
      <c r="AC234">
        <v>2</v>
      </c>
    </row>
    <row r="235" spans="23:29">
      <c r="W235">
        <f t="shared" si="184"/>
        <v>5.4614080192549626</v>
      </c>
      <c r="X235">
        <f t="shared" si="181"/>
        <v>5.4614080192549626</v>
      </c>
      <c r="Y235">
        <f t="shared" si="185"/>
        <v>5.4613994465685423</v>
      </c>
      <c r="AA235">
        <f t="shared" si="183"/>
        <v>-8.5726864202939623E-6</v>
      </c>
      <c r="AB235">
        <f t="shared" si="178"/>
        <v>-8.5726864202939623E-6</v>
      </c>
      <c r="AC235">
        <v>2</v>
      </c>
    </row>
    <row r="236" spans="23:29">
      <c r="W236">
        <f t="shared" si="184"/>
        <v>4.7122679913627294</v>
      </c>
      <c r="X236">
        <f t="shared" si="181"/>
        <v>4.7122679913627294</v>
      </c>
      <c r="Y236">
        <f t="shared" si="185"/>
        <v>4.7122638484697772</v>
      </c>
      <c r="AA236">
        <f t="shared" si="183"/>
        <v>-4.1428929522524527E-6</v>
      </c>
      <c r="AB236">
        <f t="shared" si="178"/>
        <v>-4.1428929522524527E-6</v>
      </c>
      <c r="AC236">
        <v>2</v>
      </c>
    </row>
    <row r="237" spans="23:29">
      <c r="W237">
        <f t="shared" si="184"/>
        <v>4.0225523203255422</v>
      </c>
      <c r="X237">
        <f t="shared" si="181"/>
        <v>4.0225523203255422</v>
      </c>
      <c r="Y237">
        <f t="shared" si="185"/>
        <v>4.022551341106765</v>
      </c>
      <c r="AA237">
        <f t="shared" si="183"/>
        <v>-9.7921877717510597E-7</v>
      </c>
      <c r="AB237">
        <f t="shared" si="178"/>
        <v>-9.7921877717510597E-7</v>
      </c>
      <c r="AC237">
        <v>2</v>
      </c>
    </row>
    <row r="238" spans="23:29">
      <c r="W238">
        <f t="shared" si="184"/>
        <v>3.4004200927141537</v>
      </c>
      <c r="X238">
        <f t="shared" si="181"/>
        <v>3.4004200927141537</v>
      </c>
      <c r="Y238">
        <f t="shared" si="185"/>
        <v>3.4004212148989703</v>
      </c>
      <c r="AA238">
        <f t="shared" si="183"/>
        <v>1.1221848166265147E-6</v>
      </c>
      <c r="AB238">
        <f t="shared" si="178"/>
        <v>1.1221848166265147E-6</v>
      </c>
      <c r="AC238">
        <v>2</v>
      </c>
    </row>
    <row r="239" spans="23:29">
      <c r="W239">
        <f t="shared" si="184"/>
        <v>2.8495307629882891</v>
      </c>
      <c r="X239">
        <f t="shared" si="181"/>
        <v>2.8495307629882891</v>
      </c>
      <c r="Y239">
        <f t="shared" si="185"/>
        <v>2.8495331503032295</v>
      </c>
      <c r="AA239">
        <f t="shared" si="183"/>
        <v>2.3873149403996763E-6</v>
      </c>
      <c r="AB239">
        <f t="shared" si="178"/>
        <v>2.3873149403996763E-6</v>
      </c>
      <c r="AC239">
        <v>2</v>
      </c>
    </row>
    <row r="240" spans="23:29">
      <c r="W240">
        <f t="shared" si="184"/>
        <v>2.3696567407990226</v>
      </c>
      <c r="X240">
        <f t="shared" si="181"/>
        <v>2.3696567407990226</v>
      </c>
      <c r="Y240">
        <f t="shared" si="185"/>
        <v>2.3696597742286962</v>
      </c>
      <c r="AA240">
        <f t="shared" si="183"/>
        <v>3.0334296736711508E-6</v>
      </c>
      <c r="AB240">
        <f t="shared" si="178"/>
        <v>3.0334296736711508E-6</v>
      </c>
      <c r="AC240">
        <v>2</v>
      </c>
    </row>
    <row r="241" spans="23:29">
      <c r="W241">
        <f t="shared" si="184"/>
        <v>1.9575758294372341</v>
      </c>
      <c r="X241">
        <f t="shared" si="181"/>
        <v>1.9575758294372341</v>
      </c>
      <c r="Y241">
        <f t="shared" si="185"/>
        <v>1.9575790789096699</v>
      </c>
      <c r="AA241">
        <f t="shared" si="183"/>
        <v>3.2494724357956528E-6</v>
      </c>
      <c r="AB241">
        <f t="shared" si="178"/>
        <v>3.2494724357956528E-6</v>
      </c>
      <c r="AC241">
        <v>2</v>
      </c>
    </row>
    <row r="242" spans="23:29">
      <c r="W242">
        <f t="shared" si="184"/>
        <v>1.6080319225435848</v>
      </c>
      <c r="X242">
        <f t="shared" si="181"/>
        <v>1.6080319225435848</v>
      </c>
      <c r="Y242">
        <f t="shared" si="185"/>
        <v>1.6080351098844725</v>
      </c>
      <c r="AA242">
        <f t="shared" si="183"/>
        <v>3.1873408876670339E-6</v>
      </c>
      <c r="AB242">
        <f t="shared" si="178"/>
        <v>3.1873408876670339E-6</v>
      </c>
      <c r="AC242">
        <v>2</v>
      </c>
    </row>
    <row r="243" spans="23:29">
      <c r="W243">
        <f t="shared" si="184"/>
        <v>1.3146113652489879</v>
      </c>
      <c r="X243">
        <f t="shared" si="181"/>
        <v>1.3146113652489879</v>
      </c>
      <c r="Y243">
        <f t="shared" si="185"/>
        <v>1.3146143265388324</v>
      </c>
      <c r="AA243">
        <f t="shared" si="183"/>
        <v>2.961289844449766E-6</v>
      </c>
      <c r="AB243">
        <f t="shared" si="178"/>
        <v>2.961289844449766E-6</v>
      </c>
      <c r="AC243">
        <v>2</v>
      </c>
    </row>
    <row r="244" spans="23:29">
      <c r="W244">
        <f t="shared" si="184"/>
        <v>1.0704521395133142</v>
      </c>
      <c r="X244">
        <f t="shared" si="181"/>
        <v>1.0704521395133142</v>
      </c>
      <c r="Y244">
        <f t="shared" si="185"/>
        <v>1.0704547917192513</v>
      </c>
      <c r="AA244">
        <f t="shared" si="183"/>
        <v>2.6522059370925888E-6</v>
      </c>
      <c r="AB244">
        <f t="shared" si="178"/>
        <v>2.6522059370925888E-6</v>
      </c>
      <c r="AC244">
        <v>2</v>
      </c>
    </row>
    <row r="245" spans="23:29">
      <c r="W245">
        <f t="shared" si="184"/>
        <v>0.86876127650614909</v>
      </c>
      <c r="X245">
        <f t="shared" si="181"/>
        <v>0.86876127650614909</v>
      </c>
      <c r="Y245">
        <f t="shared" si="185"/>
        <v>0.86876359050235719</v>
      </c>
      <c r="AA245">
        <f t="shared" si="183"/>
        <v>2.3139962080920284E-6</v>
      </c>
      <c r="AB245">
        <f t="shared" si="178"/>
        <v>2.3139962080920284E-6</v>
      </c>
      <c r="AC245">
        <v>2</v>
      </c>
    </row>
    <row r="246" spans="23:29">
      <c r="W246">
        <f>R4*R20</f>
        <v>8.0246913580246897</v>
      </c>
      <c r="X246">
        <f t="shared" si="181"/>
        <v>8.0246913580246897</v>
      </c>
      <c r="Y246">
        <f>BD20</f>
        <v>8.0246566013488891</v>
      </c>
      <c r="AA246">
        <f t="shared" ref="AA246:AA260" si="186">AM4-R4</f>
        <v>-3.4756675800551307E-5</v>
      </c>
      <c r="AB246">
        <f t="shared" si="178"/>
        <v>-3.4756675800551307E-5</v>
      </c>
      <c r="AC246">
        <v>2</v>
      </c>
    </row>
    <row r="247" spans="23:29">
      <c r="W247">
        <f t="shared" ref="W247:W260" si="187">R5*R21</f>
        <v>7.1889400921658977</v>
      </c>
      <c r="X247">
        <f t="shared" si="181"/>
        <v>7.1889400921658977</v>
      </c>
      <c r="Y247">
        <f t="shared" ref="Y247:Y260" si="188">BD21</f>
        <v>7.1889141496923159</v>
      </c>
      <c r="AA247">
        <f t="shared" si="186"/>
        <v>-2.5942473581785919E-5</v>
      </c>
      <c r="AB247">
        <f t="shared" si="178"/>
        <v>-2.5942473581785919E-5</v>
      </c>
      <c r="AC247">
        <v>2</v>
      </c>
    </row>
    <row r="248" spans="23:29">
      <c r="W248">
        <f t="shared" si="187"/>
        <v>6.3608562691131487</v>
      </c>
      <c r="X248">
        <f t="shared" si="181"/>
        <v>6.3608562691131487</v>
      </c>
      <c r="Y248">
        <f t="shared" si="188"/>
        <v>6.360837868806267</v>
      </c>
      <c r="AA248">
        <f t="shared" si="186"/>
        <v>-1.8400306881716233E-5</v>
      </c>
      <c r="AB248">
        <f t="shared" si="178"/>
        <v>-1.8400306881716233E-5</v>
      </c>
      <c r="AC248">
        <v>2</v>
      </c>
    </row>
    <row r="249" spans="23:29">
      <c r="W249">
        <f t="shared" si="187"/>
        <v>5.5602584094453107</v>
      </c>
      <c r="X249">
        <f t="shared" si="181"/>
        <v>5.5602584094453107</v>
      </c>
      <c r="Y249">
        <f t="shared" si="188"/>
        <v>5.5602461736592828</v>
      </c>
      <c r="AA249">
        <f t="shared" si="186"/>
        <v>-1.2235786027936513E-5</v>
      </c>
      <c r="AB249">
        <f t="shared" si="178"/>
        <v>-1.2235786027936513E-5</v>
      </c>
      <c r="AC249">
        <v>2</v>
      </c>
    </row>
    <row r="250" spans="23:29">
      <c r="W250">
        <f t="shared" si="187"/>
        <v>4.8043886242240506</v>
      </c>
      <c r="X250">
        <f t="shared" si="181"/>
        <v>4.8043886242240506</v>
      </c>
      <c r="Y250">
        <f t="shared" si="188"/>
        <v>4.8043811914224683</v>
      </c>
      <c r="AA250">
        <f t="shared" si="186"/>
        <v>-7.4328015822189286E-6</v>
      </c>
      <c r="AB250">
        <f t="shared" si="178"/>
        <v>-7.4328015822189286E-6</v>
      </c>
      <c r="AC250">
        <v>2</v>
      </c>
    </row>
    <row r="251" spans="23:29">
      <c r="W251">
        <f t="shared" si="187"/>
        <v>4.1065717899412855</v>
      </c>
      <c r="X251">
        <f t="shared" si="181"/>
        <v>4.1065717899412855</v>
      </c>
      <c r="Y251">
        <f t="shared" si="188"/>
        <v>4.1065679142312916</v>
      </c>
      <c r="AA251">
        <f t="shared" si="186"/>
        <v>-3.8757099938280248E-6</v>
      </c>
      <c r="AB251">
        <f t="shared" si="178"/>
        <v>-3.8757099938280248E-6</v>
      </c>
      <c r="AC251">
        <v>2</v>
      </c>
    </row>
    <row r="252" spans="23:29">
      <c r="W252">
        <f t="shared" si="187"/>
        <v>3.4755592107410234</v>
      </c>
      <c r="X252">
        <f t="shared" si="181"/>
        <v>3.4755592107410234</v>
      </c>
      <c r="Y252">
        <f t="shared" si="188"/>
        <v>3.475557826653664</v>
      </c>
      <c r="AA252">
        <f t="shared" si="186"/>
        <v>-1.3840873593906622E-6</v>
      </c>
      <c r="AB252">
        <f t="shared" si="178"/>
        <v>-1.3840873593906622E-6</v>
      </c>
      <c r="AC252">
        <v>2</v>
      </c>
    </row>
    <row r="253" spans="23:29">
      <c r="W253">
        <f t="shared" si="187"/>
        <v>2.9155565614121866</v>
      </c>
      <c r="X253">
        <f t="shared" si="181"/>
        <v>2.9155565614121866</v>
      </c>
      <c r="Y253">
        <f t="shared" si="188"/>
        <v>2.9155568119216846</v>
      </c>
      <c r="AA253">
        <f t="shared" si="186"/>
        <v>2.5050949803429035E-7</v>
      </c>
      <c r="AB253">
        <f t="shared" si="178"/>
        <v>2.5050949803429035E-7</v>
      </c>
      <c r="AC253">
        <v>2</v>
      </c>
    </row>
    <row r="254" spans="23:29">
      <c r="W254">
        <f t="shared" si="187"/>
        <v>2.4267842732775669</v>
      </c>
      <c r="X254">
        <f t="shared" si="181"/>
        <v>2.4267842732775669</v>
      </c>
      <c r="Y254">
        <f t="shared" si="188"/>
        <v>2.4267855072857603</v>
      </c>
      <c r="AA254">
        <f t="shared" si="186"/>
        <v>1.2340081934070213E-6</v>
      </c>
      <c r="AB254">
        <f t="shared" si="178"/>
        <v>1.2340081934070213E-6</v>
      </c>
      <c r="AC254">
        <v>2</v>
      </c>
    </row>
    <row r="255" spans="23:29">
      <c r="W255">
        <f t="shared" si="187"/>
        <v>2.0063470377961976</v>
      </c>
      <c r="X255">
        <f t="shared" si="181"/>
        <v>2.0063470377961976</v>
      </c>
      <c r="Y255">
        <f t="shared" si="188"/>
        <v>2.0063487873091694</v>
      </c>
      <c r="AA255">
        <f t="shared" si="186"/>
        <v>1.7495129718270164E-6</v>
      </c>
      <c r="AB255">
        <f t="shared" si="178"/>
        <v>1.7495129718270164E-6</v>
      </c>
      <c r="AC255">
        <v>2</v>
      </c>
    </row>
    <row r="256" spans="23:29">
      <c r="W256">
        <f t="shared" si="187"/>
        <v>1.6491957503497627</v>
      </c>
      <c r="X256">
        <f t="shared" si="181"/>
        <v>1.6491957503497627</v>
      </c>
      <c r="Y256">
        <f t="shared" si="188"/>
        <v>1.6491976976686462</v>
      </c>
      <c r="AA256">
        <f t="shared" si="186"/>
        <v>1.9473188834773225E-6</v>
      </c>
      <c r="AB256">
        <f t="shared" si="178"/>
        <v>1.9473188834773225E-6</v>
      </c>
      <c r="AC256">
        <v>2</v>
      </c>
    </row>
    <row r="257" spans="23:29">
      <c r="W257">
        <f t="shared" si="187"/>
        <v>1.3490205872072305</v>
      </c>
      <c r="X257">
        <f t="shared" si="181"/>
        <v>1.3490205872072305</v>
      </c>
      <c r="Y257">
        <f t="shared" si="188"/>
        <v>1.3490225301868979</v>
      </c>
      <c r="AA257">
        <f t="shared" si="186"/>
        <v>1.9429796673797739E-6</v>
      </c>
      <c r="AB257">
        <f t="shared" si="178"/>
        <v>1.9429796673797739E-6</v>
      </c>
      <c r="AC257">
        <v>2</v>
      </c>
    </row>
    <row r="258" spans="23:29">
      <c r="W258">
        <f t="shared" si="187"/>
        <v>1.0989838272045407</v>
      </c>
      <c r="X258">
        <f t="shared" si="181"/>
        <v>1.0989838272045407</v>
      </c>
      <c r="Y258">
        <f t="shared" si="188"/>
        <v>1.0989856476291926</v>
      </c>
      <c r="AA258">
        <f t="shared" si="186"/>
        <v>1.8204246519104572E-6</v>
      </c>
      <c r="AB258">
        <f t="shared" si="178"/>
        <v>1.8204246519104572E-6</v>
      </c>
      <c r="AC258">
        <v>2</v>
      </c>
    </row>
    <row r="259" spans="23:29">
      <c r="W259">
        <f t="shared" si="187"/>
        <v>0.89226147416016199</v>
      </c>
      <c r="X259">
        <f t="shared" si="181"/>
        <v>0.89226147416016199</v>
      </c>
      <c r="Y259">
        <f t="shared" si="188"/>
        <v>0.89226311162625616</v>
      </c>
      <c r="AA259">
        <f t="shared" si="186"/>
        <v>1.6374660941620434E-6</v>
      </c>
      <c r="AB259">
        <f t="shared" si="178"/>
        <v>1.6374660941620434E-6</v>
      </c>
      <c r="AC259">
        <v>2</v>
      </c>
    </row>
    <row r="260" spans="23:29">
      <c r="W260">
        <f t="shared" si="187"/>
        <v>0.72240348328728088</v>
      </c>
      <c r="X260">
        <f t="shared" si="181"/>
        <v>0.72240348328728088</v>
      </c>
      <c r="Y260">
        <f t="shared" si="188"/>
        <v>0.72240491511949456</v>
      </c>
      <c r="AA260">
        <f t="shared" si="186"/>
        <v>1.4318322136830375E-6</v>
      </c>
      <c r="AB260">
        <f t="shared" si="178"/>
        <v>1.4318322136830375E-6</v>
      </c>
      <c r="AC260">
        <v>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C260"/>
  <sheetViews>
    <sheetView topLeftCell="AM60" zoomScale="80" zoomScaleNormal="80" workbookViewId="0">
      <selection activeCell="BF65" sqref="BF65"/>
    </sheetView>
  </sheetViews>
  <sheetFormatPr defaultRowHeight="14.5"/>
  <cols>
    <col min="3" max="3" width="10.81640625" customWidth="1"/>
  </cols>
  <sheetData>
    <row r="1" spans="1:107" ht="16.5">
      <c r="X1" t="s">
        <v>34</v>
      </c>
      <c r="BF1" t="s">
        <v>36</v>
      </c>
      <c r="BI1" t="s">
        <v>37</v>
      </c>
      <c r="BJ1">
        <f>SUM(BF4:BU18)</f>
        <v>225.48244816086</v>
      </c>
      <c r="BW1" t="s">
        <v>38</v>
      </c>
      <c r="CN1" t="s">
        <v>35</v>
      </c>
      <c r="CQ1" t="s">
        <v>40</v>
      </c>
      <c r="CR1">
        <f>SUM(CN4:DC18)</f>
        <v>39.415180568615263</v>
      </c>
    </row>
    <row r="2" spans="1:107"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T2" s="3"/>
      <c r="X2" s="2" t="s">
        <v>0</v>
      </c>
      <c r="Y2" s="2" t="s">
        <v>1</v>
      </c>
      <c r="Z2" s="2" t="s">
        <v>2</v>
      </c>
      <c r="AA2" s="2" t="s">
        <v>3</v>
      </c>
      <c r="AB2" s="2" t="s">
        <v>4</v>
      </c>
      <c r="AC2" s="2" t="s">
        <v>5</v>
      </c>
      <c r="AD2" s="2" t="s">
        <v>6</v>
      </c>
      <c r="AE2" s="2" t="s">
        <v>7</v>
      </c>
      <c r="AF2" s="2" t="s">
        <v>8</v>
      </c>
      <c r="AG2" s="2" t="s">
        <v>9</v>
      </c>
      <c r="AH2" s="2" t="s">
        <v>10</v>
      </c>
      <c r="AI2" s="2" t="s">
        <v>11</v>
      </c>
      <c r="AJ2" s="2" t="s">
        <v>12</v>
      </c>
      <c r="AK2" s="2" t="s">
        <v>13</v>
      </c>
      <c r="AL2" s="2" t="s">
        <v>14</v>
      </c>
      <c r="AM2" s="2" t="s">
        <v>15</v>
      </c>
      <c r="BF2" s="2" t="s">
        <v>0</v>
      </c>
      <c r="BG2" s="2" t="s">
        <v>1</v>
      </c>
      <c r="BH2" s="2" t="s">
        <v>2</v>
      </c>
      <c r="BI2" s="2" t="s">
        <v>3</v>
      </c>
      <c r="BJ2" s="2" t="s">
        <v>4</v>
      </c>
      <c r="BK2" s="2" t="s">
        <v>5</v>
      </c>
      <c r="BL2" s="2" t="s">
        <v>6</v>
      </c>
      <c r="BM2" s="2" t="s">
        <v>7</v>
      </c>
      <c r="BN2" s="2" t="s">
        <v>8</v>
      </c>
      <c r="BO2" s="2" t="s">
        <v>9</v>
      </c>
      <c r="BP2" s="2" t="s">
        <v>10</v>
      </c>
      <c r="BQ2" s="2" t="s">
        <v>11</v>
      </c>
      <c r="BR2" s="2" t="s">
        <v>12</v>
      </c>
      <c r="BS2" s="2" t="s">
        <v>13</v>
      </c>
      <c r="BT2" s="2" t="s">
        <v>14</v>
      </c>
      <c r="BU2" s="2" t="s">
        <v>15</v>
      </c>
      <c r="BW2" s="2" t="s">
        <v>0</v>
      </c>
      <c r="BX2" s="2" t="s">
        <v>1</v>
      </c>
      <c r="BY2" s="2" t="s">
        <v>2</v>
      </c>
      <c r="BZ2" s="2" t="s">
        <v>3</v>
      </c>
      <c r="CA2" s="2" t="s">
        <v>4</v>
      </c>
      <c r="CB2" s="2" t="s">
        <v>5</v>
      </c>
      <c r="CC2" s="2" t="s">
        <v>6</v>
      </c>
      <c r="CD2" s="2" t="s">
        <v>7</v>
      </c>
      <c r="CE2" s="2" t="s">
        <v>8</v>
      </c>
      <c r="CF2" s="2" t="s">
        <v>9</v>
      </c>
      <c r="CG2" s="2" t="s">
        <v>10</v>
      </c>
      <c r="CH2" s="2" t="s">
        <v>11</v>
      </c>
      <c r="CI2" s="2" t="s">
        <v>12</v>
      </c>
      <c r="CJ2" s="2" t="s">
        <v>13</v>
      </c>
      <c r="CK2" s="2" t="s">
        <v>14</v>
      </c>
      <c r="CL2" s="2" t="s">
        <v>15</v>
      </c>
      <c r="CN2" s="2" t="s">
        <v>0</v>
      </c>
      <c r="CO2" s="2" t="s">
        <v>1</v>
      </c>
      <c r="CP2" s="2" t="s">
        <v>2</v>
      </c>
      <c r="CQ2" s="2" t="s">
        <v>3</v>
      </c>
      <c r="CR2" s="2" t="s">
        <v>4</v>
      </c>
      <c r="CS2" s="2" t="s">
        <v>5</v>
      </c>
      <c r="CT2" s="2" t="s">
        <v>6</v>
      </c>
      <c r="CU2" s="2" t="s">
        <v>7</v>
      </c>
      <c r="CV2" s="2" t="s">
        <v>8</v>
      </c>
      <c r="CW2" s="2" t="s">
        <v>9</v>
      </c>
      <c r="CX2" s="2" t="s">
        <v>10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</row>
    <row r="3" spans="1:107">
      <c r="C3" s="2">
        <f>'Raw data and fitting summary'!C5</f>
        <v>0</v>
      </c>
      <c r="D3" s="2">
        <f>'Raw data and fitting summary'!D5</f>
        <v>4.3980465111040035E-2</v>
      </c>
      <c r="E3" s="2">
        <f>'Raw data and fitting summary'!E5</f>
        <v>5.4975581388800036E-2</v>
      </c>
      <c r="F3" s="2">
        <f>'Raw data and fitting summary'!F5</f>
        <v>6.871947673600004E-2</v>
      </c>
      <c r="G3" s="2">
        <f>'Raw data and fitting summary'!G5</f>
        <v>8.589934592000005E-2</v>
      </c>
      <c r="H3" s="2">
        <f>'Raw data and fitting summary'!H5</f>
        <v>0.10737418240000006</v>
      </c>
      <c r="I3" s="2">
        <f>'Raw data and fitting summary'!I5</f>
        <v>0.13421772800000006</v>
      </c>
      <c r="J3" s="2">
        <f>'Raw data and fitting summary'!J5</f>
        <v>0.16777216000000009</v>
      </c>
      <c r="K3" s="2">
        <f>'Raw data and fitting summary'!K5</f>
        <v>0.2097152000000001</v>
      </c>
      <c r="L3" s="2">
        <f>'Raw data and fitting summary'!L5</f>
        <v>0.2621440000000001</v>
      </c>
      <c r="M3" s="2">
        <f>'Raw data and fitting summary'!M5</f>
        <v>0.32768000000000014</v>
      </c>
      <c r="N3" s="2">
        <f>'Raw data and fitting summary'!N5</f>
        <v>0.40960000000000013</v>
      </c>
      <c r="O3" s="2">
        <f>'Raw data and fitting summary'!O5</f>
        <v>0.51200000000000012</v>
      </c>
      <c r="P3" s="2">
        <f>'Raw data and fitting summary'!P5</f>
        <v>0.64000000000000012</v>
      </c>
      <c r="Q3" s="2">
        <f>'Raw data and fitting summary'!Q5</f>
        <v>0.8</v>
      </c>
      <c r="R3" s="2">
        <f>'Raw data and fitting summary'!R5</f>
        <v>1</v>
      </c>
      <c r="T3" t="s">
        <v>32</v>
      </c>
      <c r="U3" t="s">
        <v>33</v>
      </c>
      <c r="V3" t="s">
        <v>31</v>
      </c>
      <c r="X3" s="2">
        <f>C3</f>
        <v>0</v>
      </c>
      <c r="Y3" s="2">
        <f t="shared" ref="Y3:AM3" si="0">D3</f>
        <v>4.3980465111040035E-2</v>
      </c>
      <c r="Z3" s="2">
        <f t="shared" si="0"/>
        <v>5.4975581388800036E-2</v>
      </c>
      <c r="AA3" s="2">
        <f t="shared" si="0"/>
        <v>6.871947673600004E-2</v>
      </c>
      <c r="AB3" s="2">
        <f t="shared" si="0"/>
        <v>8.589934592000005E-2</v>
      </c>
      <c r="AC3" s="2">
        <f t="shared" si="0"/>
        <v>0.10737418240000006</v>
      </c>
      <c r="AD3" s="2">
        <f t="shared" si="0"/>
        <v>0.13421772800000006</v>
      </c>
      <c r="AE3" s="2">
        <f t="shared" si="0"/>
        <v>0.16777216000000009</v>
      </c>
      <c r="AF3" s="2">
        <f t="shared" si="0"/>
        <v>0.2097152000000001</v>
      </c>
      <c r="AG3" s="2">
        <f t="shared" si="0"/>
        <v>0.2621440000000001</v>
      </c>
      <c r="AH3" s="2">
        <f t="shared" si="0"/>
        <v>0.32768000000000014</v>
      </c>
      <c r="AI3" s="2">
        <f t="shared" si="0"/>
        <v>0.40960000000000013</v>
      </c>
      <c r="AJ3" s="2">
        <f t="shared" si="0"/>
        <v>0.51200000000000012</v>
      </c>
      <c r="AK3" s="2">
        <f t="shared" si="0"/>
        <v>0.64000000000000012</v>
      </c>
      <c r="AL3" s="2">
        <f t="shared" si="0"/>
        <v>0.8</v>
      </c>
      <c r="AM3" s="2">
        <f t="shared" si="0"/>
        <v>1</v>
      </c>
      <c r="BF3" s="2">
        <f t="shared" ref="BF3:BU3" si="1">X3</f>
        <v>0</v>
      </c>
      <c r="BG3" s="2">
        <f t="shared" si="1"/>
        <v>4.3980465111040035E-2</v>
      </c>
      <c r="BH3" s="2">
        <f t="shared" si="1"/>
        <v>5.4975581388800036E-2</v>
      </c>
      <c r="BI3" s="2">
        <f t="shared" si="1"/>
        <v>6.871947673600004E-2</v>
      </c>
      <c r="BJ3" s="2">
        <f t="shared" si="1"/>
        <v>8.589934592000005E-2</v>
      </c>
      <c r="BK3" s="2">
        <f t="shared" si="1"/>
        <v>0.10737418240000006</v>
      </c>
      <c r="BL3" s="2">
        <f t="shared" si="1"/>
        <v>0.13421772800000006</v>
      </c>
      <c r="BM3" s="2">
        <f t="shared" si="1"/>
        <v>0.16777216000000009</v>
      </c>
      <c r="BN3" s="2">
        <f t="shared" si="1"/>
        <v>0.2097152000000001</v>
      </c>
      <c r="BO3" s="2">
        <f t="shared" si="1"/>
        <v>0.2621440000000001</v>
      </c>
      <c r="BP3" s="2">
        <f t="shared" si="1"/>
        <v>0.32768000000000014</v>
      </c>
      <c r="BQ3" s="2">
        <f t="shared" si="1"/>
        <v>0.40960000000000013</v>
      </c>
      <c r="BR3" s="2">
        <f t="shared" si="1"/>
        <v>0.51200000000000012</v>
      </c>
      <c r="BS3" s="2">
        <f t="shared" si="1"/>
        <v>0.64000000000000012</v>
      </c>
      <c r="BT3" s="2">
        <f t="shared" si="1"/>
        <v>0.8</v>
      </c>
      <c r="BU3" s="2">
        <f t="shared" si="1"/>
        <v>1</v>
      </c>
      <c r="BW3" s="2">
        <f t="shared" ref="BW3:CL3" si="2">AO3</f>
        <v>0</v>
      </c>
      <c r="BX3" s="2">
        <f t="shared" si="2"/>
        <v>0</v>
      </c>
      <c r="BY3" s="2">
        <f t="shared" si="2"/>
        <v>0</v>
      </c>
      <c r="BZ3" s="2">
        <f t="shared" si="2"/>
        <v>0</v>
      </c>
      <c r="CA3" s="2">
        <f t="shared" si="2"/>
        <v>0</v>
      </c>
      <c r="CB3" s="2">
        <f t="shared" si="2"/>
        <v>0</v>
      </c>
      <c r="CC3" s="2">
        <f t="shared" si="2"/>
        <v>0</v>
      </c>
      <c r="CD3" s="2">
        <f t="shared" si="2"/>
        <v>0</v>
      </c>
      <c r="CE3" s="2">
        <f t="shared" si="2"/>
        <v>0</v>
      </c>
      <c r="CF3" s="2">
        <f t="shared" si="2"/>
        <v>0</v>
      </c>
      <c r="CG3" s="2">
        <f t="shared" si="2"/>
        <v>0</v>
      </c>
      <c r="CH3" s="2">
        <f t="shared" si="2"/>
        <v>0</v>
      </c>
      <c r="CI3" s="2">
        <f t="shared" si="2"/>
        <v>0</v>
      </c>
      <c r="CJ3" s="2">
        <f t="shared" si="2"/>
        <v>0</v>
      </c>
      <c r="CK3" s="2">
        <f t="shared" si="2"/>
        <v>0</v>
      </c>
      <c r="CL3" s="2">
        <f t="shared" si="2"/>
        <v>0</v>
      </c>
      <c r="CN3" s="2">
        <f t="shared" ref="CN3:DC3" si="3">BF3</f>
        <v>0</v>
      </c>
      <c r="CO3" s="2">
        <f t="shared" si="3"/>
        <v>4.3980465111040035E-2</v>
      </c>
      <c r="CP3" s="2">
        <f t="shared" si="3"/>
        <v>5.4975581388800036E-2</v>
      </c>
      <c r="CQ3" s="2">
        <f t="shared" si="3"/>
        <v>6.871947673600004E-2</v>
      </c>
      <c r="CR3" s="2">
        <f t="shared" si="3"/>
        <v>8.589934592000005E-2</v>
      </c>
      <c r="CS3" s="2">
        <f t="shared" si="3"/>
        <v>0.10737418240000006</v>
      </c>
      <c r="CT3" s="2">
        <f t="shared" si="3"/>
        <v>0.13421772800000006</v>
      </c>
      <c r="CU3" s="2">
        <f t="shared" si="3"/>
        <v>0.16777216000000009</v>
      </c>
      <c r="CV3" s="2">
        <f t="shared" si="3"/>
        <v>0.2097152000000001</v>
      </c>
      <c r="CW3" s="2">
        <f t="shared" si="3"/>
        <v>0.2621440000000001</v>
      </c>
      <c r="CX3" s="2">
        <f t="shared" si="3"/>
        <v>0.32768000000000014</v>
      </c>
      <c r="CY3" s="2">
        <f t="shared" si="3"/>
        <v>0.40960000000000013</v>
      </c>
      <c r="CZ3" s="2">
        <f t="shared" si="3"/>
        <v>0.51200000000000012</v>
      </c>
      <c r="DA3" s="2">
        <f t="shared" si="3"/>
        <v>0.64000000000000012</v>
      </c>
      <c r="DB3" s="2">
        <f t="shared" si="3"/>
        <v>0.8</v>
      </c>
      <c r="DC3" s="2">
        <f t="shared" si="3"/>
        <v>1</v>
      </c>
    </row>
    <row r="4" spans="1:107">
      <c r="A4" s="1" t="s">
        <v>16</v>
      </c>
      <c r="B4" s="1">
        <f>'Raw data and fitting summary'!B6</f>
        <v>1</v>
      </c>
      <c r="C4">
        <f>'Raw data and fitting summary'!C6</f>
        <v>13.636363636363631</v>
      </c>
      <c r="D4">
        <f>'Raw data and fitting summary'!D6</f>
        <v>13.229483335473507</v>
      </c>
      <c r="E4">
        <f>'Raw data and fitting summary'!E6</f>
        <v>13.131529059732367</v>
      </c>
      <c r="F4">
        <f>'Raw data and fitting summary'!F6</f>
        <v>13.011107350435086</v>
      </c>
      <c r="G4">
        <f>'Raw data and fitting summary'!G6</f>
        <v>12.863650909596135</v>
      </c>
      <c r="H4">
        <f>'Raw data and fitting summary'!H6</f>
        <v>12.683964790899816</v>
      </c>
      <c r="I4">
        <f>'Raw data and fitting summary'!I6</f>
        <v>12.466295229202256</v>
      </c>
      <c r="J4">
        <f>'Raw data and fitting summary'!J6</f>
        <v>12.204493536800637</v>
      </c>
      <c r="K4">
        <f>'Raw data and fitting summary'!K6</f>
        <v>11.892309103434544</v>
      </c>
      <c r="L4">
        <f>'Raw data and fitting summary'!L6</f>
        <v>11.52384194252971</v>
      </c>
      <c r="M4">
        <f>'Raw data and fitting summary'!M6</f>
        <v>11.094169587183101</v>
      </c>
      <c r="N4">
        <f>'Raw data and fitting summary'!N6</f>
        <v>10.60013046314416</v>
      </c>
      <c r="O4">
        <f>'Raw data and fitting summary'!O6</f>
        <v>10.041194644696187</v>
      </c>
      <c r="P4">
        <f>'Raw data and fitting summary'!P6</f>
        <v>9.4202898550724612</v>
      </c>
      <c r="Q4">
        <f>'Raw data and fitting summary'!Q6</f>
        <v>8.7443946188340789</v>
      </c>
      <c r="R4">
        <f>'Raw data and fitting summary'!R6</f>
        <v>8.0246913580246897</v>
      </c>
      <c r="T4">
        <f>'Raw data and fitting summary'!D42</f>
        <v>0.26596194572855092</v>
      </c>
      <c r="U4">
        <f>'Raw data and fitting summary'!F42</f>
        <v>19.42342869000499</v>
      </c>
      <c r="V4">
        <f>'Raw data and fitting summary'!H42</f>
        <v>0.45569848844791722</v>
      </c>
      <c r="X4">
        <f>($U$4*B4/((B4*(1+$C$3/$V$4))+$T$4))*C20</f>
        <v>15.342821919364221</v>
      </c>
      <c r="Y4">
        <f>($U$4*B4/((B4*(1+$D$3/$V$4))+$T$4))*D20</f>
        <v>14.255997961799141</v>
      </c>
      <c r="Z4">
        <f>($U$4*B4/((B4*(1+$E$3/$V$4))+$T$4))*E20</f>
        <v>14.007931542269505</v>
      </c>
      <c r="AA4">
        <f>($U$4*B4/((B4*(1+$F$3/$V$4))+$T$4))*F20</f>
        <v>13.709730414423543</v>
      </c>
      <c r="AB4">
        <f>($U$4*B4/((B4*(1+$G$3/$V$4))+$T$4))*G20</f>
        <v>13.354370286042544</v>
      </c>
      <c r="AC4">
        <f>($U$4*B4/((B4*(1+$H$3/$V$4))+$T$4))*H20</f>
        <v>12.935263141724695</v>
      </c>
      <c r="AD4">
        <f>($U$4*B4/((B4*(1+$I$3/$V$4))+$T$4))*I20</f>
        <v>12.446975754152355</v>
      </c>
      <c r="AE4">
        <f>($U$4*B4/((B4*(1+$J$3/$V$4))+$T$4))*J20</f>
        <v>11.886121008484265</v>
      </c>
      <c r="AF4">
        <f>($U$4*B4/((B4*(1+$K$3/$V$4))+$T$4))*K20</f>
        <v>11.252339732656607</v>
      </c>
      <c r="AG4">
        <f>($U$4*B4/((B4*(1+$L$3/$V$4))+$T$4))*L20</f>
        <v>10.549219494222436</v>
      </c>
      <c r="AH4">
        <f>($U$4*B4/((B4*(1+$M$3/$V$4))+$T$4))*M20</f>
        <v>9.7849355352761869</v>
      </c>
      <c r="AI4">
        <f>($U$4*B4/((B4*(1+$N$3/$V$4))+$T$4))*N20</f>
        <v>8.972381656594191</v>
      </c>
      <c r="AJ4">
        <f>($U$4*B4/((B4*(1+$O$3/$V$4))+$T$4))*O20</f>
        <v>8.1286178038542491</v>
      </c>
      <c r="AK4">
        <f>($U$4*B4/((B4*(1+$P$3/$V$4))+$T$4))*P20</f>
        <v>7.2736044988394077</v>
      </c>
      <c r="AL4">
        <f>($U$4*B4/((B4*(1+$Q$3/$V$4))+$T$4))*Q20</f>
        <v>6.4283874882599656</v>
      </c>
      <c r="AM4">
        <f>($U$4*B4/((B4*(1+$R$3/$V$4))+$T$4))*R20</f>
        <v>5.6130662958090687</v>
      </c>
      <c r="AO4">
        <f>IFERROR(X4, 0)</f>
        <v>15.342821919364221</v>
      </c>
      <c r="AP4">
        <f t="shared" ref="AP4:BD18" si="4">IFERROR(Y4, 0)</f>
        <v>14.255997961799141</v>
      </c>
      <c r="AQ4">
        <f t="shared" si="4"/>
        <v>14.007931542269505</v>
      </c>
      <c r="AR4">
        <f t="shared" si="4"/>
        <v>13.709730414423543</v>
      </c>
      <c r="AS4">
        <f t="shared" si="4"/>
        <v>13.354370286042544</v>
      </c>
      <c r="AT4">
        <f t="shared" si="4"/>
        <v>12.935263141724695</v>
      </c>
      <c r="AU4">
        <f t="shared" si="4"/>
        <v>12.446975754152355</v>
      </c>
      <c r="AV4">
        <f t="shared" si="4"/>
        <v>11.886121008484265</v>
      </c>
      <c r="AW4">
        <f t="shared" si="4"/>
        <v>11.252339732656607</v>
      </c>
      <c r="AX4">
        <f t="shared" si="4"/>
        <v>10.549219494222436</v>
      </c>
      <c r="AY4">
        <f t="shared" si="4"/>
        <v>9.7849355352761869</v>
      </c>
      <c r="AZ4">
        <f t="shared" si="4"/>
        <v>8.972381656594191</v>
      </c>
      <c r="BA4">
        <f t="shared" si="4"/>
        <v>8.1286178038542491</v>
      </c>
      <c r="BB4">
        <f t="shared" si="4"/>
        <v>7.2736044988394077</v>
      </c>
      <c r="BC4">
        <f t="shared" si="4"/>
        <v>6.4283874882599656</v>
      </c>
      <c r="BD4">
        <f t="shared" si="4"/>
        <v>5.6130662958090687</v>
      </c>
      <c r="BF4">
        <f>(C4-AO4)^2</f>
        <v>2.9119998716213207</v>
      </c>
      <c r="BG4">
        <f>(D4-AP4)^2</f>
        <v>1.0537322780604554</v>
      </c>
      <c r="BH4">
        <f t="shared" ref="BH4:BU18" si="5">(E4-AQ4)^2</f>
        <v>0.76808131139725833</v>
      </c>
      <c r="BI4">
        <f t="shared" si="5"/>
        <v>0.48807418553661935</v>
      </c>
      <c r="BJ4">
        <f t="shared" si="5"/>
        <v>0.2408055064199521</v>
      </c>
      <c r="BK4">
        <f t="shared" si="5"/>
        <v>6.3150861127303823E-2</v>
      </c>
      <c r="BL4">
        <f t="shared" si="5"/>
        <v>3.7324211620374951E-4</v>
      </c>
      <c r="BM4">
        <f t="shared" si="5"/>
        <v>0.10136106678655915</v>
      </c>
      <c r="BN4">
        <f t="shared" si="5"/>
        <v>0.40956079553390862</v>
      </c>
      <c r="BO4">
        <f t="shared" si="5"/>
        <v>0.94988891674446507</v>
      </c>
      <c r="BP4">
        <f t="shared" si="5"/>
        <v>1.7140938026725969</v>
      </c>
      <c r="BQ4">
        <f t="shared" si="5"/>
        <v>2.6495661772248469</v>
      </c>
      <c r="BR4">
        <f t="shared" si="5"/>
        <v>3.6579501721249277</v>
      </c>
      <c r="BS4">
        <f t="shared" si="5"/>
        <v>4.6082580186654321</v>
      </c>
      <c r="BT4">
        <f t="shared" si="5"/>
        <v>5.3638890288701377</v>
      </c>
      <c r="BU4">
        <f t="shared" si="5"/>
        <v>5.8159354407064976</v>
      </c>
      <c r="BW4">
        <f>ABS((AO4-C4)/AO4)</f>
        <v>0.11122193113946421</v>
      </c>
      <c r="BX4">
        <f t="shared" ref="BX4:CL18" si="6">ABS((AP4-D4)/AP4)</f>
        <v>7.2005806193036606E-2</v>
      </c>
      <c r="BY4">
        <f t="shared" si="6"/>
        <v>6.2564731980061267E-2</v>
      </c>
      <c r="BZ4">
        <f t="shared" si="6"/>
        <v>5.0958191216762302E-2</v>
      </c>
      <c r="CA4">
        <f t="shared" si="6"/>
        <v>3.6745976480769667E-2</v>
      </c>
      <c r="CB4">
        <f t="shared" si="6"/>
        <v>1.9427386058678386E-2</v>
      </c>
      <c r="CC4">
        <f t="shared" si="6"/>
        <v>1.552142097123955E-3</v>
      </c>
      <c r="CD4">
        <f t="shared" si="6"/>
        <v>2.6785233642591982E-2</v>
      </c>
      <c r="CE4">
        <f t="shared" si="6"/>
        <v>5.6874337780667444E-2</v>
      </c>
      <c r="CF4">
        <f t="shared" si="6"/>
        <v>9.2388109740351151E-2</v>
      </c>
      <c r="CG4">
        <f t="shared" si="6"/>
        <v>0.13380098899854023</v>
      </c>
      <c r="CH4">
        <f t="shared" si="6"/>
        <v>0.18141769586380285</v>
      </c>
      <c r="CI4">
        <f t="shared" si="6"/>
        <v>0.23528930588113939</v>
      </c>
      <c r="CJ4">
        <f t="shared" si="6"/>
        <v>0.29513363787865882</v>
      </c>
      <c r="CK4">
        <f t="shared" si="6"/>
        <v>0.36027808448134002</v>
      </c>
      <c r="CL4">
        <f t="shared" si="6"/>
        <v>0.42964485632678756</v>
      </c>
      <c r="CN4">
        <f>IFERROR(BW4, 0)</f>
        <v>0.11122193113946421</v>
      </c>
      <c r="CO4">
        <f t="shared" ref="CO4:DC18" si="7">IFERROR(BX4, 0)</f>
        <v>7.2005806193036606E-2</v>
      </c>
      <c r="CP4">
        <f t="shared" si="7"/>
        <v>6.2564731980061267E-2</v>
      </c>
      <c r="CQ4">
        <f t="shared" si="7"/>
        <v>5.0958191216762302E-2</v>
      </c>
      <c r="CR4">
        <f t="shared" si="7"/>
        <v>3.6745976480769667E-2</v>
      </c>
      <c r="CS4">
        <f t="shared" si="7"/>
        <v>1.9427386058678386E-2</v>
      </c>
      <c r="CT4">
        <f t="shared" si="7"/>
        <v>1.552142097123955E-3</v>
      </c>
      <c r="CU4">
        <f t="shared" si="7"/>
        <v>2.6785233642591982E-2</v>
      </c>
      <c r="CV4">
        <f t="shared" si="7"/>
        <v>5.6874337780667444E-2</v>
      </c>
      <c r="CW4">
        <f t="shared" si="7"/>
        <v>9.2388109740351151E-2</v>
      </c>
      <c r="CX4">
        <f t="shared" si="7"/>
        <v>0.13380098899854023</v>
      </c>
      <c r="CY4">
        <f t="shared" si="7"/>
        <v>0.18141769586380285</v>
      </c>
      <c r="CZ4">
        <f t="shared" si="7"/>
        <v>0.23528930588113939</v>
      </c>
      <c r="DA4">
        <f t="shared" si="7"/>
        <v>0.29513363787865882</v>
      </c>
      <c r="DB4">
        <f t="shared" si="7"/>
        <v>0.36027808448134002</v>
      </c>
      <c r="DC4">
        <f t="shared" si="7"/>
        <v>0.42964485632678756</v>
      </c>
    </row>
    <row r="5" spans="1:107">
      <c r="A5" s="1" t="s">
        <v>17</v>
      </c>
      <c r="B5" s="1">
        <f>'Raw data and fitting summary'!B7</f>
        <v>0.8</v>
      </c>
      <c r="C5">
        <f>'Raw data and fitting summary'!C7</f>
        <v>13.33333333333333</v>
      </c>
      <c r="D5">
        <f>'Raw data and fitting summary'!D7</f>
        <v>12.850289150718007</v>
      </c>
      <c r="E5">
        <f>'Raw data and fitting summary'!E7</f>
        <v>12.734947730397778</v>
      </c>
      <c r="F5">
        <f>'Raw data and fitting summary'!F7</f>
        <v>12.593650372807305</v>
      </c>
      <c r="G5">
        <f>'Raw data and fitting summary'!G7</f>
        <v>12.421377597399996</v>
      </c>
      <c r="H5">
        <f>'Raw data and fitting summary'!H7</f>
        <v>12.212553075630407</v>
      </c>
      <c r="I5">
        <f>'Raw data and fitting summary'!I7</f>
        <v>11.961193031720541</v>
      </c>
      <c r="J5">
        <f>'Raw data and fitting summary'!J7</f>
        <v>11.661178537307874</v>
      </c>
      <c r="K5">
        <f>'Raw data and fitting summary'!K7</f>
        <v>11.306681262915706</v>
      </c>
      <c r="L5">
        <f>'Raw data and fitting summary'!L7</f>
        <v>10.892759387324176</v>
      </c>
      <c r="M5">
        <f>'Raw data and fitting summary'!M7</f>
        <v>10.416110250520802</v>
      </c>
      <c r="N5">
        <f>'Raw data and fitting summary'!N7</f>
        <v>9.8759179539123814</v>
      </c>
      <c r="O5">
        <f>'Raw data and fitting summary'!O7</f>
        <v>9.2746730083234237</v>
      </c>
      <c r="P5">
        <f>'Raw data and fitting summary'!P7</f>
        <v>8.6187845303867388</v>
      </c>
      <c r="Q5">
        <f>'Raw data and fitting summary'!Q7</f>
        <v>7.9187817258883229</v>
      </c>
      <c r="R5">
        <f>'Raw data and fitting summary'!R7</f>
        <v>7.1889400921658977</v>
      </c>
      <c r="X5">
        <f t="shared" ref="X5:X18" si="8">($U$4*B5/((B5*(1+$C$3/$V$4))+$T$4))*C21</f>
        <v>14.57720232346921</v>
      </c>
      <c r="Y5">
        <f t="shared" ref="Y5:Y18" si="9">($U$4*B5/((B5*(1+$D$3/$V$4))+$T$4))*D21</f>
        <v>13.592658775086434</v>
      </c>
      <c r="Z5">
        <f t="shared" ref="Z5:Z18" si="10">($U$4*B5/((B5*(1+$E$3/$V$4))+$T$4))*E21</f>
        <v>13.36695785144358</v>
      </c>
      <c r="AA5">
        <f t="shared" ref="AA5:AA18" si="11">($U$4*B5/((B5*(1+$F$3/$V$4))+$T$4))*F21</f>
        <v>13.095157716462653</v>
      </c>
      <c r="AB5">
        <f t="shared" ref="AB5:AB18" si="12">($U$4*B5/((B5*(1+$G$3/$V$4))+$T$4))*G21</f>
        <v>12.770566134215708</v>
      </c>
      <c r="AC5">
        <f t="shared" ref="AC5:AC18" si="13">($U$4*B5/((B5*(1+$H$3/$V$4))+$T$4))*H21</f>
        <v>12.386775134250421</v>
      </c>
      <c r="AD5">
        <f t="shared" ref="AD5:AD18" si="14">($U$4*B5/((B5*(1+$I$3/$V$4))+$T$4))*I21</f>
        <v>11.938301225850228</v>
      </c>
      <c r="AE5">
        <f t="shared" ref="AE5:AE18" si="15">($U$4*B5/((B5*(1+$J$3/$V$4))+$T$4))*J21</f>
        <v>11.421399179715316</v>
      </c>
      <c r="AF5">
        <f t="shared" ref="AF5:AF18" si="16">($U$4*B5/((B5*(1+$K$3/$V$4))+$T$4))*K21</f>
        <v>10.834985534400495</v>
      </c>
      <c r="AG5">
        <f t="shared" ref="AG5:AG18" si="17">($U$4*B5/((B5*(1+$L$3/$V$4))+$T$4))*L21</f>
        <v>10.181541629670379</v>
      </c>
      <c r="AH5">
        <f t="shared" ref="AH5:AH18" si="18">($U$4*B5/((B5*(1+$M$3/$V$4))+$T$4))*M21</f>
        <v>9.4678030022230075</v>
      </c>
      <c r="AI5">
        <f t="shared" ref="AI5:AI18" si="19">($U$4*B5/((B5*(1+$N$3/$V$4))+$T$4))*N21</f>
        <v>8.7050128306047672</v>
      </c>
      <c r="AJ5">
        <f t="shared" ref="AJ5:AJ18" si="20">($U$4*B5/((B5*(1+$O$3/$V$4))+$T$4))*O21</f>
        <v>7.908554597709716</v>
      </c>
      <c r="AK5">
        <f t="shared" ref="AK5:AK18" si="21">($U$4*B5/((B5*(1+$P$3/$V$4))+$T$4))*P21</f>
        <v>7.0968982625576089</v>
      </c>
      <c r="AL5">
        <f t="shared" ref="AL5:AL18" si="22">($U$4*B5/((B5*(1+$Q$3/$V$4))+$T$4))*Q21</f>
        <v>6.2899720982392342</v>
      </c>
      <c r="AM5">
        <f t="shared" ref="AM5:AM18" si="23">($U$4*B5/((B5*(1+$R$3/$V$4))+$T$4))*R21</f>
        <v>5.5072461694184067</v>
      </c>
      <c r="AO5">
        <f t="shared" ref="AO5:AO18" si="24">IFERROR(X5, 0)</f>
        <v>14.57720232346921</v>
      </c>
      <c r="AP5">
        <f t="shared" si="4"/>
        <v>13.592658775086434</v>
      </c>
      <c r="AQ5">
        <f t="shared" si="4"/>
        <v>13.36695785144358</v>
      </c>
      <c r="AR5">
        <f t="shared" si="4"/>
        <v>13.095157716462653</v>
      </c>
      <c r="AS5">
        <f t="shared" si="4"/>
        <v>12.770566134215708</v>
      </c>
      <c r="AT5">
        <f t="shared" si="4"/>
        <v>12.386775134250421</v>
      </c>
      <c r="AU5">
        <f t="shared" si="4"/>
        <v>11.938301225850228</v>
      </c>
      <c r="AV5">
        <f t="shared" si="4"/>
        <v>11.421399179715316</v>
      </c>
      <c r="AW5">
        <f t="shared" si="4"/>
        <v>10.834985534400495</v>
      </c>
      <c r="AX5">
        <f t="shared" si="4"/>
        <v>10.181541629670379</v>
      </c>
      <c r="AY5">
        <f t="shared" si="4"/>
        <v>9.4678030022230075</v>
      </c>
      <c r="AZ5">
        <f t="shared" si="4"/>
        <v>8.7050128306047672</v>
      </c>
      <c r="BA5">
        <f t="shared" si="4"/>
        <v>7.908554597709716</v>
      </c>
      <c r="BB5">
        <f t="shared" si="4"/>
        <v>7.0968982625576089</v>
      </c>
      <c r="BC5">
        <f t="shared" si="4"/>
        <v>6.2899720982392342</v>
      </c>
      <c r="BD5">
        <f t="shared" si="4"/>
        <v>5.5072461694184067</v>
      </c>
      <c r="BF5">
        <f t="shared" ref="BF5:BG18" si="25">(C5-AO5)^2</f>
        <v>1.5472100646216538</v>
      </c>
      <c r="BG5">
        <f t="shared" si="25"/>
        <v>0.55111265918491981</v>
      </c>
      <c r="BH5">
        <f t="shared" si="5"/>
        <v>0.39943679310432934</v>
      </c>
      <c r="BI5">
        <f t="shared" si="5"/>
        <v>0.25150961574024322</v>
      </c>
      <c r="BJ5">
        <f t="shared" si="5"/>
        <v>0.12193263424349765</v>
      </c>
      <c r="BK5">
        <f t="shared" si="5"/>
        <v>3.0353325709795612E-2</v>
      </c>
      <c r="BL5">
        <f t="shared" si="5"/>
        <v>5.2403477600406259E-4</v>
      </c>
      <c r="BM5">
        <f t="shared" si="5"/>
        <v>5.7494140327500109E-2</v>
      </c>
      <c r="BN5">
        <f t="shared" si="5"/>
        <v>0.22249686029949586</v>
      </c>
      <c r="BO5">
        <f t="shared" si="5"/>
        <v>0.50583069880209519</v>
      </c>
      <c r="BP5">
        <f t="shared" si="5"/>
        <v>0.89928663717413493</v>
      </c>
      <c r="BQ5">
        <f t="shared" si="5"/>
        <v>1.3710188077880192</v>
      </c>
      <c r="BR5">
        <f t="shared" si="5"/>
        <v>1.8662795118177227</v>
      </c>
      <c r="BS5">
        <f t="shared" si="5"/>
        <v>2.3161378122068781</v>
      </c>
      <c r="BT5">
        <f t="shared" si="5"/>
        <v>2.653020803122363</v>
      </c>
      <c r="BU5">
        <f t="shared" si="5"/>
        <v>2.8280944498058442</v>
      </c>
      <c r="BW5">
        <f t="shared" ref="BW5:BW18" si="26">ABS((AO5-C5)/AO5)</f>
        <v>8.5329747267982842E-2</v>
      </c>
      <c r="BX5">
        <f t="shared" si="6"/>
        <v>5.461548300830546E-2</v>
      </c>
      <c r="BY5">
        <f t="shared" si="6"/>
        <v>4.7281522697219198E-2</v>
      </c>
      <c r="BZ5">
        <f t="shared" si="6"/>
        <v>3.8297159493151808E-2</v>
      </c>
      <c r="CA5">
        <f t="shared" si="6"/>
        <v>2.7343230765638785E-2</v>
      </c>
      <c r="CB5">
        <f t="shared" si="6"/>
        <v>1.4065166819592629E-2</v>
      </c>
      <c r="CC5">
        <f t="shared" si="6"/>
        <v>1.9175094879281649E-3</v>
      </c>
      <c r="CD5">
        <f t="shared" si="6"/>
        <v>2.0993868948947399E-2</v>
      </c>
      <c r="CE5">
        <f t="shared" si="6"/>
        <v>4.3534504685548744E-2</v>
      </c>
      <c r="CF5">
        <f t="shared" si="6"/>
        <v>6.9853641375998796E-2</v>
      </c>
      <c r="CG5">
        <f t="shared" si="6"/>
        <v>0.10016127797284495</v>
      </c>
      <c r="CH5">
        <f t="shared" si="6"/>
        <v>0.13450929321907357</v>
      </c>
      <c r="CI5">
        <f t="shared" si="6"/>
        <v>0.17273932849996759</v>
      </c>
      <c r="CJ5">
        <f t="shared" si="6"/>
        <v>0.21444386146246744</v>
      </c>
      <c r="CK5">
        <f t="shared" si="6"/>
        <v>0.25895339473843532</v>
      </c>
      <c r="CL5">
        <f t="shared" si="6"/>
        <v>0.30536022378768779</v>
      </c>
      <c r="CN5">
        <f t="shared" ref="CN5:CN18" si="27">IFERROR(BW5, 0)</f>
        <v>8.5329747267982842E-2</v>
      </c>
      <c r="CO5">
        <f t="shared" si="7"/>
        <v>5.461548300830546E-2</v>
      </c>
      <c r="CP5">
        <f t="shared" si="7"/>
        <v>4.7281522697219198E-2</v>
      </c>
      <c r="CQ5">
        <f t="shared" si="7"/>
        <v>3.8297159493151808E-2</v>
      </c>
      <c r="CR5">
        <f t="shared" si="7"/>
        <v>2.7343230765638785E-2</v>
      </c>
      <c r="CS5">
        <f t="shared" si="7"/>
        <v>1.4065166819592629E-2</v>
      </c>
      <c r="CT5">
        <f t="shared" si="7"/>
        <v>1.9175094879281649E-3</v>
      </c>
      <c r="CU5">
        <f t="shared" si="7"/>
        <v>2.0993868948947399E-2</v>
      </c>
      <c r="CV5">
        <f t="shared" si="7"/>
        <v>4.3534504685548744E-2</v>
      </c>
      <c r="CW5">
        <f t="shared" si="7"/>
        <v>6.9853641375998796E-2</v>
      </c>
      <c r="CX5">
        <f t="shared" si="7"/>
        <v>0.10016127797284495</v>
      </c>
      <c r="CY5">
        <f t="shared" si="7"/>
        <v>0.13450929321907357</v>
      </c>
      <c r="CZ5">
        <f t="shared" si="7"/>
        <v>0.17273932849996759</v>
      </c>
      <c r="DA5">
        <f t="shared" si="7"/>
        <v>0.21444386146246744</v>
      </c>
      <c r="DB5">
        <f t="shared" si="7"/>
        <v>0.25895339473843532</v>
      </c>
      <c r="DC5">
        <f t="shared" si="7"/>
        <v>0.30536022378768779</v>
      </c>
    </row>
    <row r="6" spans="1:107">
      <c r="A6" s="1" t="s">
        <v>18</v>
      </c>
      <c r="B6" s="1">
        <f>'Raw data and fitting summary'!B8</f>
        <v>0.64000000000000012</v>
      </c>
      <c r="C6">
        <f>'Raw data and fitting summary'!C8</f>
        <v>12.97297297297297</v>
      </c>
      <c r="D6">
        <f>'Raw data and fitting summary'!D8</f>
        <v>12.405807501065595</v>
      </c>
      <c r="E6">
        <f>'Raw data and fitting summary'!E8</f>
        <v>12.271681079064933</v>
      </c>
      <c r="F6">
        <f>'Raw data and fitting summary'!F8</f>
        <v>12.108047127935007</v>
      </c>
      <c r="G6">
        <f>'Raw data and fitting summary'!G8</f>
        <v>11.909540786136496</v>
      </c>
      <c r="H6">
        <f>'Raw data and fitting summary'!H8</f>
        <v>11.670377128416446</v>
      </c>
      <c r="I6">
        <f>'Raw data and fitting summary'!I8</f>
        <v>11.38459968419704</v>
      </c>
      <c r="J6">
        <f>'Raw data and fitting summary'!J8</f>
        <v>11.046475069805222</v>
      </c>
      <c r="K6">
        <f>'Raw data and fitting summary'!K8</f>
        <v>10.651052405908873</v>
      </c>
      <c r="L6">
        <f>'Raw data and fitting summary'!L8</f>
        <v>10.194879033839154</v>
      </c>
      <c r="M6">
        <f>'Raw data and fitting summary'!M8</f>
        <v>9.6768190558898297</v>
      </c>
      <c r="N6">
        <f>'Raw data and fitting summary'!N8</f>
        <v>9.0988626421697276</v>
      </c>
      <c r="O6">
        <f>'Raw data and fitting summary'!O8</f>
        <v>8.4667571234735401</v>
      </c>
      <c r="P6">
        <f>'Raw data and fitting summary'!P8</f>
        <v>7.7902621722846428</v>
      </c>
      <c r="Q6">
        <f>'Raw data and fitting summary'!Q8</f>
        <v>7.0828603859250832</v>
      </c>
      <c r="R6">
        <f>'Raw data and fitting summary'!R8</f>
        <v>6.3608562691131487</v>
      </c>
      <c r="X6">
        <f t="shared" si="8"/>
        <v>13.72132065834897</v>
      </c>
      <c r="Y6">
        <f t="shared" si="9"/>
        <v>12.845522510258828</v>
      </c>
      <c r="Z6">
        <f t="shared" si="10"/>
        <v>12.643767367279782</v>
      </c>
      <c r="AA6">
        <f t="shared" si="11"/>
        <v>12.400314137773778</v>
      </c>
      <c r="AB6">
        <f t="shared" si="12"/>
        <v>12.108871737292473</v>
      </c>
      <c r="AC6">
        <f t="shared" si="13"/>
        <v>11.763283752946752</v>
      </c>
      <c r="AD6">
        <f t="shared" si="14"/>
        <v>11.358083213923566</v>
      </c>
      <c r="AE6">
        <f t="shared" si="15"/>
        <v>10.889217861394698</v>
      </c>
      <c r="AF6">
        <f t="shared" si="16"/>
        <v>10.354900789823335</v>
      </c>
      <c r="AG6">
        <f t="shared" si="17"/>
        <v>9.756481477455198</v>
      </c>
      <c r="AH6">
        <f t="shared" si="18"/>
        <v>9.099169668457618</v>
      </c>
      <c r="AI6">
        <f t="shared" si="19"/>
        <v>8.392405260560313</v>
      </c>
      <c r="AJ6">
        <f t="shared" si="20"/>
        <v>7.6496831272468233</v>
      </c>
      <c r="AK6">
        <f t="shared" si="21"/>
        <v>6.8877334905018675</v>
      </c>
      <c r="AL6">
        <f t="shared" si="22"/>
        <v>6.1251153909187082</v>
      </c>
      <c r="AM6">
        <f t="shared" si="23"/>
        <v>5.3804526858633182</v>
      </c>
      <c r="AO6">
        <f t="shared" si="24"/>
        <v>13.72132065834897</v>
      </c>
      <c r="AP6">
        <f t="shared" si="4"/>
        <v>12.845522510258828</v>
      </c>
      <c r="AQ6">
        <f t="shared" si="4"/>
        <v>12.643767367279782</v>
      </c>
      <c r="AR6">
        <f t="shared" si="4"/>
        <v>12.400314137773778</v>
      </c>
      <c r="AS6">
        <f t="shared" si="4"/>
        <v>12.108871737292473</v>
      </c>
      <c r="AT6">
        <f t="shared" si="4"/>
        <v>11.763283752946752</v>
      </c>
      <c r="AU6">
        <f t="shared" si="4"/>
        <v>11.358083213923566</v>
      </c>
      <c r="AV6">
        <f t="shared" si="4"/>
        <v>10.889217861394698</v>
      </c>
      <c r="AW6">
        <f t="shared" si="4"/>
        <v>10.354900789823335</v>
      </c>
      <c r="AX6">
        <f t="shared" si="4"/>
        <v>9.756481477455198</v>
      </c>
      <c r="AY6">
        <f t="shared" si="4"/>
        <v>9.099169668457618</v>
      </c>
      <c r="AZ6">
        <f t="shared" si="4"/>
        <v>8.392405260560313</v>
      </c>
      <c r="BA6">
        <f t="shared" si="4"/>
        <v>7.6496831272468233</v>
      </c>
      <c r="BB6">
        <f t="shared" si="4"/>
        <v>6.8877334905018675</v>
      </c>
      <c r="BC6">
        <f t="shared" si="4"/>
        <v>6.1251153909187082</v>
      </c>
      <c r="BD6">
        <f t="shared" si="4"/>
        <v>5.3804526858633182</v>
      </c>
      <c r="BF6">
        <f t="shared" si="25"/>
        <v>0.56002425820761714</v>
      </c>
      <c r="BG6">
        <f t="shared" si="25"/>
        <v>0.19334928930980452</v>
      </c>
      <c r="BH6">
        <f t="shared" si="5"/>
        <v>0.13844820587750353</v>
      </c>
      <c r="BI6">
        <f t="shared" si="5"/>
        <v>8.5420005040095989E-2</v>
      </c>
      <c r="BJ6">
        <f t="shared" si="5"/>
        <v>3.9732828088746439E-2</v>
      </c>
      <c r="BK6">
        <f t="shared" si="5"/>
        <v>8.6316408816152282E-3</v>
      </c>
      <c r="BL6">
        <f t="shared" si="5"/>
        <v>7.0312319576404988E-4</v>
      </c>
      <c r="BM6">
        <f t="shared" si="5"/>
        <v>2.4729829597070957E-2</v>
      </c>
      <c r="BN6">
        <f t="shared" si="5"/>
        <v>8.7705779710076009E-2</v>
      </c>
      <c r="BO6">
        <f t="shared" si="5"/>
        <v>0.19219241744342383</v>
      </c>
      <c r="BP6">
        <f t="shared" si="5"/>
        <v>0.33367881480080946</v>
      </c>
      <c r="BQ6">
        <f t="shared" si="5"/>
        <v>0.49908203203043006</v>
      </c>
      <c r="BR6">
        <f t="shared" si="5"/>
        <v>0.66760991530989688</v>
      </c>
      <c r="BS6">
        <f t="shared" si="5"/>
        <v>0.81455802144055411</v>
      </c>
      <c r="BT6">
        <f t="shared" si="5"/>
        <v>0.91727547545976129</v>
      </c>
      <c r="BU6">
        <f t="shared" si="5"/>
        <v>0.96119118604910747</v>
      </c>
      <c r="BW6">
        <f t="shared" si="26"/>
        <v>5.4539042123518587E-2</v>
      </c>
      <c r="BX6">
        <f t="shared" si="6"/>
        <v>3.4230994406188042E-2</v>
      </c>
      <c r="BY6">
        <f t="shared" si="6"/>
        <v>2.9428435165436025E-2</v>
      </c>
      <c r="BZ6">
        <f t="shared" si="6"/>
        <v>2.3569323050330486E-2</v>
      </c>
      <c r="CA6">
        <f t="shared" si="6"/>
        <v>1.6461562685653405E-2</v>
      </c>
      <c r="CB6">
        <f t="shared" si="6"/>
        <v>7.8980178053625841E-3</v>
      </c>
      <c r="CC6">
        <f t="shared" si="6"/>
        <v>2.3345902450308295E-3</v>
      </c>
      <c r="CD6">
        <f t="shared" si="6"/>
        <v>1.4441552222776662E-2</v>
      </c>
      <c r="CE6">
        <f t="shared" si="6"/>
        <v>2.8600140367988098E-2</v>
      </c>
      <c r="CF6">
        <f t="shared" si="6"/>
        <v>4.4933981312523748E-2</v>
      </c>
      <c r="CG6">
        <f t="shared" si="6"/>
        <v>6.348374725164653E-2</v>
      </c>
      <c r="CH6">
        <f t="shared" si="6"/>
        <v>8.4178177730450596E-2</v>
      </c>
      <c r="CI6">
        <f t="shared" si="6"/>
        <v>0.10681148259807563</v>
      </c>
      <c r="CJ6">
        <f t="shared" si="6"/>
        <v>0.13103420494235957</v>
      </c>
      <c r="CK6">
        <f t="shared" si="6"/>
        <v>0.15636358401122669</v>
      </c>
      <c r="CL6">
        <f t="shared" si="6"/>
        <v>0.18221581723518498</v>
      </c>
      <c r="CN6">
        <f t="shared" si="27"/>
        <v>5.4539042123518587E-2</v>
      </c>
      <c r="CO6">
        <f t="shared" si="7"/>
        <v>3.4230994406188042E-2</v>
      </c>
      <c r="CP6">
        <f t="shared" si="7"/>
        <v>2.9428435165436025E-2</v>
      </c>
      <c r="CQ6">
        <f t="shared" si="7"/>
        <v>2.3569323050330486E-2</v>
      </c>
      <c r="CR6">
        <f t="shared" si="7"/>
        <v>1.6461562685653405E-2</v>
      </c>
      <c r="CS6">
        <f t="shared" si="7"/>
        <v>7.8980178053625841E-3</v>
      </c>
      <c r="CT6">
        <f t="shared" si="7"/>
        <v>2.3345902450308295E-3</v>
      </c>
      <c r="CU6">
        <f t="shared" si="7"/>
        <v>1.4441552222776662E-2</v>
      </c>
      <c r="CV6">
        <f t="shared" si="7"/>
        <v>2.8600140367988098E-2</v>
      </c>
      <c r="CW6">
        <f t="shared" si="7"/>
        <v>4.4933981312523748E-2</v>
      </c>
      <c r="CX6">
        <f t="shared" si="7"/>
        <v>6.348374725164653E-2</v>
      </c>
      <c r="CY6">
        <f t="shared" si="7"/>
        <v>8.4178177730450596E-2</v>
      </c>
      <c r="CZ6">
        <f t="shared" si="7"/>
        <v>0.10681148259807563</v>
      </c>
      <c r="DA6">
        <f t="shared" si="7"/>
        <v>0.13103420494235957</v>
      </c>
      <c r="DB6">
        <f t="shared" si="7"/>
        <v>0.15636358401122669</v>
      </c>
      <c r="DC6">
        <f t="shared" si="7"/>
        <v>0.18221581723518498</v>
      </c>
    </row>
    <row r="7" spans="1:107">
      <c r="A7" s="1" t="s">
        <v>19</v>
      </c>
      <c r="B7" s="1">
        <f>'Raw data and fitting summary'!B9</f>
        <v>0.51200000000000012</v>
      </c>
      <c r="C7">
        <f>'Raw data and fitting summary'!C9</f>
        <v>12.549019607843135</v>
      </c>
      <c r="D7">
        <f>'Raw data and fitting summary'!D9</f>
        <v>11.891653528026701</v>
      </c>
      <c r="E7">
        <f>'Raw data and fitting summary'!E9</f>
        <v>11.737933957260276</v>
      </c>
      <c r="F7">
        <f>'Raw data and fitting summary'!F9</f>
        <v>11.551284297911911</v>
      </c>
      <c r="G7">
        <f>'Raw data and fitting summary'!G9</f>
        <v>11.326157014421755</v>
      </c>
      <c r="H7">
        <f>'Raw data and fitting summary'!H9</f>
        <v>11.056794529234148</v>
      </c>
      <c r="I7">
        <f>'Raw data and fitting summary'!I9</f>
        <v>10.737588345917187</v>
      </c>
      <c r="J7">
        <f>'Raw data and fitting summary'!J9</f>
        <v>10.363596141287701</v>
      </c>
      <c r="K7">
        <f>'Raw data and fitting summary'!K9</f>
        <v>9.9312136134020434</v>
      </c>
      <c r="L7">
        <f>'Raw data and fitting summary'!L9</f>
        <v>9.4389568742531242</v>
      </c>
      <c r="M7">
        <f>'Raw data and fitting summary'!M9</f>
        <v>8.888255822234882</v>
      </c>
      <c r="N7">
        <f>'Raw data and fitting summary'!N9</f>
        <v>8.2841022236973085</v>
      </c>
      <c r="O7">
        <f>'Raw data and fitting summary'!O9</f>
        <v>7.6353624961761986</v>
      </c>
      <c r="P7">
        <f>'Raw data and fitting summary'!P9</f>
        <v>6.9545834494288092</v>
      </c>
      <c r="Q7">
        <f>'Raw data and fitting summary'!Q9</f>
        <v>6.257207320130358</v>
      </c>
      <c r="R7">
        <f>'Raw data and fitting summary'!R9</f>
        <v>5.5602584094453107</v>
      </c>
      <c r="X7">
        <f t="shared" si="8"/>
        <v>12.783138743334531</v>
      </c>
      <c r="Y7">
        <f t="shared" si="9"/>
        <v>12.019678066948895</v>
      </c>
      <c r="Z7">
        <f t="shared" si="10"/>
        <v>11.842852323545621</v>
      </c>
      <c r="AA7">
        <f t="shared" si="11"/>
        <v>11.629004319221716</v>
      </c>
      <c r="AB7">
        <f t="shared" si="12"/>
        <v>11.372315009616569</v>
      </c>
      <c r="AC7">
        <f t="shared" si="13"/>
        <v>11.066960989420501</v>
      </c>
      <c r="AD7">
        <f t="shared" si="14"/>
        <v>10.707579197779468</v>
      </c>
      <c r="AE7">
        <f t="shared" si="15"/>
        <v>10.289894443965339</v>
      </c>
      <c r="AF7">
        <f t="shared" si="16"/>
        <v>9.8114825412716211</v>
      </c>
      <c r="AG7">
        <f t="shared" si="17"/>
        <v>9.2725900537593375</v>
      </c>
      <c r="AH7">
        <f t="shared" si="18"/>
        <v>8.676872082412002</v>
      </c>
      <c r="AI7">
        <f t="shared" si="19"/>
        <v>8.0318628389309747</v>
      </c>
      <c r="AJ7">
        <f t="shared" si="20"/>
        <v>7.3489891744970883</v>
      </c>
      <c r="AK7">
        <f t="shared" si="21"/>
        <v>6.6429995525595267</v>
      </c>
      <c r="AL7">
        <f t="shared" si="22"/>
        <v>5.9308112664612311</v>
      </c>
      <c r="AM7">
        <f t="shared" si="23"/>
        <v>5.2299413278834068</v>
      </c>
      <c r="AO7">
        <f t="shared" si="24"/>
        <v>12.783138743334531</v>
      </c>
      <c r="AP7">
        <f t="shared" si="4"/>
        <v>12.019678066948895</v>
      </c>
      <c r="AQ7">
        <f t="shared" si="4"/>
        <v>11.842852323545621</v>
      </c>
      <c r="AR7">
        <f t="shared" si="4"/>
        <v>11.629004319221716</v>
      </c>
      <c r="AS7">
        <f t="shared" si="4"/>
        <v>11.372315009616569</v>
      </c>
      <c r="AT7">
        <f t="shared" si="4"/>
        <v>11.066960989420501</v>
      </c>
      <c r="AU7">
        <f t="shared" si="4"/>
        <v>10.707579197779468</v>
      </c>
      <c r="AV7">
        <f t="shared" si="4"/>
        <v>10.289894443965339</v>
      </c>
      <c r="AW7">
        <f t="shared" si="4"/>
        <v>9.8114825412716211</v>
      </c>
      <c r="AX7">
        <f t="shared" si="4"/>
        <v>9.2725900537593375</v>
      </c>
      <c r="AY7">
        <f t="shared" si="4"/>
        <v>8.676872082412002</v>
      </c>
      <c r="AZ7">
        <f t="shared" si="4"/>
        <v>8.0318628389309747</v>
      </c>
      <c r="BA7">
        <f t="shared" si="4"/>
        <v>7.3489891744970883</v>
      </c>
      <c r="BB7">
        <f t="shared" si="4"/>
        <v>6.6429995525595267</v>
      </c>
      <c r="BC7">
        <f t="shared" si="4"/>
        <v>5.9308112664612311</v>
      </c>
      <c r="BD7">
        <f t="shared" si="4"/>
        <v>5.2299413278834068</v>
      </c>
      <c r="BF7">
        <f t="shared" si="25"/>
        <v>5.4811769603238462E-2</v>
      </c>
      <c r="BG7">
        <f t="shared" si="25"/>
        <v>1.6390282566240342E-2</v>
      </c>
      <c r="BH7">
        <f t="shared" si="5"/>
        <v>1.1007863583985774E-2</v>
      </c>
      <c r="BI7">
        <f t="shared" si="5"/>
        <v>6.0404017123965158E-3</v>
      </c>
      <c r="BJ7">
        <f t="shared" si="5"/>
        <v>2.1305605204045243E-3</v>
      </c>
      <c r="BK7">
        <f t="shared" si="5"/>
        <v>1.0335691272069907E-4</v>
      </c>
      <c r="BL7">
        <f t="shared" si="5"/>
        <v>9.0054897195154641E-4</v>
      </c>
      <c r="BM7">
        <f t="shared" si="5"/>
        <v>5.4319401881969777E-3</v>
      </c>
      <c r="BN7">
        <f t="shared" si="5"/>
        <v>1.4335529633500396E-2</v>
      </c>
      <c r="BO7">
        <f t="shared" si="5"/>
        <v>2.7677918961211849E-2</v>
      </c>
      <c r="BP7">
        <f t="shared" si="5"/>
        <v>4.4683085461507004E-2</v>
      </c>
      <c r="BQ7">
        <f t="shared" si="5"/>
        <v>6.3624707227298585E-2</v>
      </c>
      <c r="BR7">
        <f t="shared" si="5"/>
        <v>8.2009679369527147E-2</v>
      </c>
      <c r="BS7">
        <f t="shared" si="5"/>
        <v>9.7084524788247709E-2</v>
      </c>
      <c r="BT7">
        <f t="shared" si="5"/>
        <v>0.10653438385077953</v>
      </c>
      <c r="BU7">
        <f t="shared" si="5"/>
        <v>0.10910937437157345</v>
      </c>
      <c r="BW7">
        <f t="shared" si="26"/>
        <v>1.8314683130031078E-2</v>
      </c>
      <c r="BX7">
        <f t="shared" si="6"/>
        <v>1.0651245250422249E-2</v>
      </c>
      <c r="BY7">
        <f t="shared" si="6"/>
        <v>8.8592142685718616E-3</v>
      </c>
      <c r="BZ7">
        <f t="shared" si="6"/>
        <v>6.6832911207488762E-3</v>
      </c>
      <c r="CA7">
        <f t="shared" si="6"/>
        <v>4.058803784082906E-3</v>
      </c>
      <c r="CB7">
        <f t="shared" si="6"/>
        <v>9.1863160953323893E-4</v>
      </c>
      <c r="CC7">
        <f t="shared" si="6"/>
        <v>2.8026080950157243E-3</v>
      </c>
      <c r="CD7">
        <f t="shared" si="6"/>
        <v>7.1625319116451064E-3</v>
      </c>
      <c r="CE7">
        <f t="shared" si="6"/>
        <v>1.2203158047397855E-2</v>
      </c>
      <c r="CF7">
        <f t="shared" si="6"/>
        <v>1.7941785361937516E-2</v>
      </c>
      <c r="CG7">
        <f t="shared" si="6"/>
        <v>2.4361744395351208E-2</v>
      </c>
      <c r="CH7">
        <f t="shared" si="6"/>
        <v>3.1404842167337903E-2</v>
      </c>
      <c r="CI7">
        <f t="shared" si="6"/>
        <v>3.8967715814972277E-2</v>
      </c>
      <c r="CJ7">
        <f t="shared" si="6"/>
        <v>4.6904097223554722E-2</v>
      </c>
      <c r="CK7">
        <f t="shared" si="6"/>
        <v>5.5033963989867325E-2</v>
      </c>
      <c r="CL7">
        <f t="shared" si="6"/>
        <v>6.3158850329891839E-2</v>
      </c>
      <c r="CN7">
        <f t="shared" si="27"/>
        <v>1.8314683130031078E-2</v>
      </c>
      <c r="CO7">
        <f t="shared" si="7"/>
        <v>1.0651245250422249E-2</v>
      </c>
      <c r="CP7">
        <f t="shared" si="7"/>
        <v>8.8592142685718616E-3</v>
      </c>
      <c r="CQ7">
        <f t="shared" si="7"/>
        <v>6.6832911207488762E-3</v>
      </c>
      <c r="CR7">
        <f t="shared" si="7"/>
        <v>4.058803784082906E-3</v>
      </c>
      <c r="CS7">
        <f t="shared" si="7"/>
        <v>9.1863160953323893E-4</v>
      </c>
      <c r="CT7">
        <f t="shared" si="7"/>
        <v>2.8026080950157243E-3</v>
      </c>
      <c r="CU7">
        <f t="shared" si="7"/>
        <v>7.1625319116451064E-3</v>
      </c>
      <c r="CV7">
        <f t="shared" si="7"/>
        <v>1.2203158047397855E-2</v>
      </c>
      <c r="CW7">
        <f t="shared" si="7"/>
        <v>1.7941785361937516E-2</v>
      </c>
      <c r="CX7">
        <f t="shared" si="7"/>
        <v>2.4361744395351208E-2</v>
      </c>
      <c r="CY7">
        <f t="shared" si="7"/>
        <v>3.1404842167337903E-2</v>
      </c>
      <c r="CZ7">
        <f t="shared" si="7"/>
        <v>3.8967715814972277E-2</v>
      </c>
      <c r="DA7">
        <f t="shared" si="7"/>
        <v>4.6904097223554722E-2</v>
      </c>
      <c r="DB7">
        <f t="shared" si="7"/>
        <v>5.5033963989867325E-2</v>
      </c>
      <c r="DC7">
        <f t="shared" si="7"/>
        <v>6.3158850329891839E-2</v>
      </c>
    </row>
    <row r="8" spans="1:107">
      <c r="A8" s="1" t="s">
        <v>20</v>
      </c>
      <c r="B8" s="1">
        <f>'Raw data and fitting summary'!B10</f>
        <v>0.40960000000000013</v>
      </c>
      <c r="C8">
        <f>'Raw data and fitting summary'!C10</f>
        <v>12.056514913657766</v>
      </c>
      <c r="D8">
        <f>'Raw data and fitting summary'!D10</f>
        <v>11.305940522438981</v>
      </c>
      <c r="E8">
        <f>'Raw data and fitting summary'!E10</f>
        <v>11.132675258500237</v>
      </c>
      <c r="F8">
        <f>'Raw data and fitting summary'!F10</f>
        <v>10.923421383798091</v>
      </c>
      <c r="G8">
        <f>'Raw data and fitting summary'!G10</f>
        <v>10.672662258177567</v>
      </c>
      <c r="H8">
        <f>'Raw data and fitting summary'!H10</f>
        <v>10.374951753980362</v>
      </c>
      <c r="I8">
        <f>'Raw data and fitting summary'!I10</f>
        <v>10.025383177696218</v>
      </c>
      <c r="J8">
        <f>'Raw data and fitting summary'!J10</f>
        <v>9.6202098408271493</v>
      </c>
      <c r="K8">
        <f>'Raw data and fitting summary'!K10</f>
        <v>9.1575830731469257</v>
      </c>
      <c r="L8">
        <f>'Raw data and fitting summary'!L10</f>
        <v>8.6383221720396577</v>
      </c>
      <c r="M8">
        <f>'Raw data and fitting summary'!M10</f>
        <v>8.0665750989739013</v>
      </c>
      <c r="N8">
        <f>'Raw data and fitting summary'!N10</f>
        <v>7.4501902843071397</v>
      </c>
      <c r="O8">
        <f>'Raw data and fitting summary'!O10</f>
        <v>6.8006266603092422</v>
      </c>
      <c r="P8">
        <f>'Raw data and fitting summary'!P10</f>
        <v>6.1323014556845381</v>
      </c>
      <c r="Q8">
        <f>'Raw data and fitting summary'!Q10</f>
        <v>5.4614080192549626</v>
      </c>
      <c r="R8">
        <f>'Raw data and fitting summary'!R10</f>
        <v>4.8043886242240506</v>
      </c>
      <c r="X8">
        <f t="shared" si="8"/>
        <v>11.77662010379548</v>
      </c>
      <c r="Y8">
        <f t="shared" si="9"/>
        <v>11.125591444036493</v>
      </c>
      <c r="Z8">
        <f t="shared" si="10"/>
        <v>10.973927778423795</v>
      </c>
      <c r="AA8">
        <f t="shared" si="11"/>
        <v>10.790065542800852</v>
      </c>
      <c r="AB8">
        <f t="shared" si="12"/>
        <v>10.568723962259009</v>
      </c>
      <c r="AC8">
        <f t="shared" si="13"/>
        <v>10.304497829070881</v>
      </c>
      <c r="AD8">
        <f t="shared" si="14"/>
        <v>9.9922311119555616</v>
      </c>
      <c r="AE8">
        <f t="shared" si="15"/>
        <v>9.6275407839587963</v>
      </c>
      <c r="AF8">
        <f t="shared" si="16"/>
        <v>9.2074795987647082</v>
      </c>
      <c r="AG8">
        <f t="shared" si="17"/>
        <v>8.7312840656595405</v>
      </c>
      <c r="AH8">
        <f t="shared" si="18"/>
        <v>8.2010999984661801</v>
      </c>
      <c r="AI8">
        <f t="shared" si="19"/>
        <v>7.6225277710643669</v>
      </c>
      <c r="AJ8">
        <f t="shared" si="20"/>
        <v>7.0048077091850818</v>
      </c>
      <c r="AK8">
        <f t="shared" si="21"/>
        <v>6.3604991470065961</v>
      </c>
      <c r="AL8">
        <f t="shared" si="22"/>
        <v>5.7046056492385198</v>
      </c>
      <c r="AM8">
        <f t="shared" si="23"/>
        <v>5.0532437021850978</v>
      </c>
      <c r="AO8">
        <f t="shared" si="24"/>
        <v>11.77662010379548</v>
      </c>
      <c r="AP8">
        <f t="shared" si="4"/>
        <v>11.125591444036493</v>
      </c>
      <c r="AQ8">
        <f t="shared" si="4"/>
        <v>10.973927778423795</v>
      </c>
      <c r="AR8">
        <f t="shared" si="4"/>
        <v>10.790065542800852</v>
      </c>
      <c r="AS8">
        <f t="shared" si="4"/>
        <v>10.568723962259009</v>
      </c>
      <c r="AT8">
        <f t="shared" si="4"/>
        <v>10.304497829070881</v>
      </c>
      <c r="AU8">
        <f t="shared" si="4"/>
        <v>9.9922311119555616</v>
      </c>
      <c r="AV8">
        <f t="shared" si="4"/>
        <v>9.6275407839587963</v>
      </c>
      <c r="AW8">
        <f t="shared" si="4"/>
        <v>9.2074795987647082</v>
      </c>
      <c r="AX8">
        <f t="shared" si="4"/>
        <v>8.7312840656595405</v>
      </c>
      <c r="AY8">
        <f t="shared" si="4"/>
        <v>8.2010999984661801</v>
      </c>
      <c r="AZ8">
        <f t="shared" si="4"/>
        <v>7.6225277710643669</v>
      </c>
      <c r="BA8">
        <f t="shared" si="4"/>
        <v>7.0048077091850818</v>
      </c>
      <c r="BB8">
        <f t="shared" si="4"/>
        <v>6.3604991470065961</v>
      </c>
      <c r="BC8">
        <f t="shared" si="4"/>
        <v>5.7046056492385198</v>
      </c>
      <c r="BD8">
        <f t="shared" si="4"/>
        <v>5.0532437021850978</v>
      </c>
      <c r="BF8">
        <f t="shared" si="25"/>
        <v>7.834110458784535E-2</v>
      </c>
      <c r="BG8">
        <f t="shared" si="25"/>
        <v>3.2525790080626657E-2</v>
      </c>
      <c r="BH8">
        <f t="shared" si="5"/>
        <v>2.520076243062053E-2</v>
      </c>
      <c r="BI8">
        <f t="shared" si="5"/>
        <v>1.7783780328081086E-2</v>
      </c>
      <c r="BJ8">
        <f t="shared" si="5"/>
        <v>1.0803169358453817E-2</v>
      </c>
      <c r="BK8">
        <f t="shared" si="5"/>
        <v>4.9637555351508015E-3</v>
      </c>
      <c r="BL8">
        <f t="shared" si="5"/>
        <v>1.0990594628728281E-3</v>
      </c>
      <c r="BM8">
        <f t="shared" si="5"/>
        <v>5.3742727199443215E-5</v>
      </c>
      <c r="BN8">
        <f t="shared" si="5"/>
        <v>2.4896632687260323E-3</v>
      </c>
      <c r="BO8">
        <f t="shared" si="5"/>
        <v>8.6419136653944125E-3</v>
      </c>
      <c r="BP8">
        <f t="shared" si="5"/>
        <v>1.8096948583407699E-2</v>
      </c>
      <c r="BQ8">
        <f t="shared" si="5"/>
        <v>2.9700209341797446E-2</v>
      </c>
      <c r="BR8">
        <f t="shared" si="5"/>
        <v>4.1689900720037976E-2</v>
      </c>
      <c r="BS8">
        <f t="shared" si="5"/>
        <v>5.2074186324717275E-2</v>
      </c>
      <c r="BT8">
        <f t="shared" si="5"/>
        <v>5.9145087229619205E-2</v>
      </c>
      <c r="BU8">
        <f t="shared" si="5"/>
        <v>6.1928849826998894E-2</v>
      </c>
      <c r="BW8">
        <f t="shared" si="26"/>
        <v>2.3766989798038835E-2</v>
      </c>
      <c r="BX8">
        <f t="shared" si="6"/>
        <v>1.6210291318863583E-2</v>
      </c>
      <c r="BY8">
        <f t="shared" si="6"/>
        <v>1.4465876145873795E-2</v>
      </c>
      <c r="BZ8">
        <f t="shared" si="6"/>
        <v>1.2359131690929807E-2</v>
      </c>
      <c r="CA8">
        <f t="shared" si="6"/>
        <v>9.8345170419553794E-3</v>
      </c>
      <c r="CB8">
        <f t="shared" si="6"/>
        <v>6.8372011987539692E-3</v>
      </c>
      <c r="CC8">
        <f t="shared" si="6"/>
        <v>3.3177841234067126E-3</v>
      </c>
      <c r="CD8">
        <f t="shared" si="6"/>
        <v>7.6145542212209809E-4</v>
      </c>
      <c r="CE8">
        <f t="shared" si="6"/>
        <v>5.419129641566274E-3</v>
      </c>
      <c r="CF8">
        <f t="shared" si="6"/>
        <v>1.0646989941090722E-2</v>
      </c>
      <c r="CG8">
        <f t="shared" si="6"/>
        <v>1.6403275111562889E-2</v>
      </c>
      <c r="CH8">
        <f t="shared" si="6"/>
        <v>2.2608968039635351E-2</v>
      </c>
      <c r="CI8">
        <f t="shared" si="6"/>
        <v>2.9148701485139462E-2</v>
      </c>
      <c r="CJ8">
        <f t="shared" si="6"/>
        <v>3.5877324412417123E-2</v>
      </c>
      <c r="CK8">
        <f t="shared" si="6"/>
        <v>4.2631804008401615E-2</v>
      </c>
      <c r="CL8">
        <f t="shared" si="6"/>
        <v>4.9246601317375328E-2</v>
      </c>
      <c r="CN8">
        <f t="shared" si="27"/>
        <v>2.3766989798038835E-2</v>
      </c>
      <c r="CO8">
        <f t="shared" si="7"/>
        <v>1.6210291318863583E-2</v>
      </c>
      <c r="CP8">
        <f t="shared" si="7"/>
        <v>1.4465876145873795E-2</v>
      </c>
      <c r="CQ8">
        <f t="shared" si="7"/>
        <v>1.2359131690929807E-2</v>
      </c>
      <c r="CR8">
        <f t="shared" si="7"/>
        <v>9.8345170419553794E-3</v>
      </c>
      <c r="CS8">
        <f t="shared" si="7"/>
        <v>6.8372011987539692E-3</v>
      </c>
      <c r="CT8">
        <f t="shared" si="7"/>
        <v>3.3177841234067126E-3</v>
      </c>
      <c r="CU8">
        <f t="shared" si="7"/>
        <v>7.6145542212209809E-4</v>
      </c>
      <c r="CV8">
        <f t="shared" si="7"/>
        <v>5.419129641566274E-3</v>
      </c>
      <c r="CW8">
        <f t="shared" si="7"/>
        <v>1.0646989941090722E-2</v>
      </c>
      <c r="CX8">
        <f t="shared" si="7"/>
        <v>1.6403275111562889E-2</v>
      </c>
      <c r="CY8">
        <f t="shared" si="7"/>
        <v>2.2608968039635351E-2</v>
      </c>
      <c r="CZ8">
        <f t="shared" si="7"/>
        <v>2.9148701485139462E-2</v>
      </c>
      <c r="DA8">
        <f t="shared" si="7"/>
        <v>3.5877324412417123E-2</v>
      </c>
      <c r="DB8">
        <f t="shared" si="7"/>
        <v>4.2631804008401615E-2</v>
      </c>
      <c r="DC8">
        <f t="shared" si="7"/>
        <v>4.9246601317375328E-2</v>
      </c>
    </row>
    <row r="9" spans="1:107">
      <c r="A9" s="1" t="s">
        <v>21</v>
      </c>
      <c r="B9" s="1">
        <f>'Raw data and fitting summary'!B11</f>
        <v>0.32768000000000014</v>
      </c>
      <c r="C9">
        <f>'Raw data and fitting summary'!C11</f>
        <v>11.492704826038159</v>
      </c>
      <c r="D9">
        <f>'Raw data and fitting summary'!D11</f>
        <v>10.650230757945636</v>
      </c>
      <c r="E9">
        <f>'Raw data and fitting summary'!E11</f>
        <v>10.45856419089974</v>
      </c>
      <c r="F9">
        <f>'Raw data and fitting summary'!F11</f>
        <v>10.228468766310893</v>
      </c>
      <c r="G9">
        <f>'Raw data and fitting summary'!G11</f>
        <v>9.9547060078987872</v>
      </c>
      <c r="H9">
        <f>'Raw data and fitting summary'!H11</f>
        <v>9.6324431800662129</v>
      </c>
      <c r="I9">
        <f>'Raw data and fitting summary'!I11</f>
        <v>9.257815129665973</v>
      </c>
      <c r="J9">
        <f>'Raw data and fitting summary'!J11</f>
        <v>8.8286087955368817</v>
      </c>
      <c r="K9">
        <f>'Raw data and fitting summary'!K11</f>
        <v>8.345000229855275</v>
      </c>
      <c r="L9">
        <f>'Raw data and fitting summary'!L11</f>
        <v>7.8102204056089004</v>
      </c>
      <c r="M9">
        <f>'Raw data and fitting summary'!M11</f>
        <v>7.2309837223197952</v>
      </c>
      <c r="N9">
        <f>'Raw data and fitting summary'!N11</f>
        <v>6.6175081608643058</v>
      </c>
      <c r="O9">
        <f>'Raw data and fitting summary'!O11</f>
        <v>5.9830109814379249</v>
      </c>
      <c r="P9">
        <f>'Raw data and fitting summary'!P11</f>
        <v>5.3426801696343764</v>
      </c>
      <c r="Q9">
        <f>'Raw data and fitting summary'!Q11</f>
        <v>4.7122679913627294</v>
      </c>
      <c r="R9">
        <f>'Raw data and fitting summary'!R11</f>
        <v>4.1065717899412855</v>
      </c>
      <c r="U9" t="str">
        <f>BI1</f>
        <v>Sum R2</v>
      </c>
      <c r="V9">
        <f>BJ1</f>
        <v>225.48244816086</v>
      </c>
      <c r="X9">
        <f t="shared" si="8"/>
        <v>10.721393861968014</v>
      </c>
      <c r="Y9">
        <f t="shared" si="9"/>
        <v>10.179121010528611</v>
      </c>
      <c r="Z9">
        <f t="shared" si="10"/>
        <v>10.05201683218014</v>
      </c>
      <c r="AA9">
        <f t="shared" si="11"/>
        <v>9.8975317785239856</v>
      </c>
      <c r="AB9">
        <f t="shared" si="12"/>
        <v>9.7109770751795175</v>
      </c>
      <c r="AC9">
        <f t="shared" si="13"/>
        <v>9.4874456374932326</v>
      </c>
      <c r="AD9">
        <f t="shared" si="14"/>
        <v>9.222097879296026</v>
      </c>
      <c r="AE9">
        <f t="shared" si="15"/>
        <v>8.9105806019761378</v>
      </c>
      <c r="AF9">
        <f t="shared" si="16"/>
        <v>8.5495805754696139</v>
      </c>
      <c r="AG9">
        <f t="shared" si="17"/>
        <v>8.1374818451756958</v>
      </c>
      <c r="AH9">
        <f t="shared" si="18"/>
        <v>7.6750500409351243</v>
      </c>
      <c r="AI9">
        <f t="shared" si="19"/>
        <v>7.1660175066872167</v>
      </c>
      <c r="AJ9">
        <f t="shared" si="20"/>
        <v>6.617409258673784</v>
      </c>
      <c r="AK9">
        <f t="shared" si="21"/>
        <v>6.0394565031740051</v>
      </c>
      <c r="AL9">
        <f t="shared" si="22"/>
        <v>5.4450096767454612</v>
      </c>
      <c r="AM9">
        <f t="shared" si="23"/>
        <v>4.8484815627394502</v>
      </c>
      <c r="AO9">
        <f t="shared" si="24"/>
        <v>10.721393861968014</v>
      </c>
      <c r="AP9">
        <f t="shared" si="4"/>
        <v>10.179121010528611</v>
      </c>
      <c r="AQ9">
        <f t="shared" si="4"/>
        <v>10.05201683218014</v>
      </c>
      <c r="AR9">
        <f t="shared" si="4"/>
        <v>9.8975317785239856</v>
      </c>
      <c r="AS9">
        <f t="shared" si="4"/>
        <v>9.7109770751795175</v>
      </c>
      <c r="AT9">
        <f t="shared" si="4"/>
        <v>9.4874456374932326</v>
      </c>
      <c r="AU9">
        <f t="shared" si="4"/>
        <v>9.222097879296026</v>
      </c>
      <c r="AV9">
        <f t="shared" si="4"/>
        <v>8.9105806019761378</v>
      </c>
      <c r="AW9">
        <f t="shared" si="4"/>
        <v>8.5495805754696139</v>
      </c>
      <c r="AX9">
        <f t="shared" si="4"/>
        <v>8.1374818451756958</v>
      </c>
      <c r="AY9">
        <f t="shared" si="4"/>
        <v>7.6750500409351243</v>
      </c>
      <c r="AZ9">
        <f t="shared" si="4"/>
        <v>7.1660175066872167</v>
      </c>
      <c r="BA9">
        <f t="shared" si="4"/>
        <v>6.617409258673784</v>
      </c>
      <c r="BB9">
        <f t="shared" si="4"/>
        <v>6.0394565031740051</v>
      </c>
      <c r="BC9">
        <f t="shared" si="4"/>
        <v>5.4450096767454612</v>
      </c>
      <c r="BD9">
        <f t="shared" si="4"/>
        <v>4.8484815627394502</v>
      </c>
      <c r="BF9">
        <f t="shared" si="25"/>
        <v>0.59492060329481544</v>
      </c>
      <c r="BG9">
        <f t="shared" si="25"/>
        <v>0.22194439411133263</v>
      </c>
      <c r="BH9">
        <f t="shared" si="5"/>
        <v>0.16528075488188276</v>
      </c>
      <c r="BI9">
        <f t="shared" si="5"/>
        <v>0.10951928988547191</v>
      </c>
      <c r="BJ9">
        <f t="shared" si="5"/>
        <v>5.9403792644474325E-2</v>
      </c>
      <c r="BK9">
        <f t="shared" si="5"/>
        <v>2.1024287352203252E-2</v>
      </c>
      <c r="BL9">
        <f t="shared" si="5"/>
        <v>1.2757219739894788E-3</v>
      </c>
      <c r="BM9">
        <f t="shared" si="5"/>
        <v>6.7193770509148603E-3</v>
      </c>
      <c r="BN9">
        <f t="shared" si="5"/>
        <v>4.1853117811682355E-2</v>
      </c>
      <c r="BO9">
        <f t="shared" si="5"/>
        <v>0.1071000498273313</v>
      </c>
      <c r="BP9">
        <f t="shared" si="5"/>
        <v>0.19719489532857096</v>
      </c>
      <c r="BQ9">
        <f t="shared" si="5"/>
        <v>0.30086250245507767</v>
      </c>
      <c r="BR9">
        <f t="shared" si="5"/>
        <v>0.40246117415982602</v>
      </c>
      <c r="BS9">
        <f t="shared" si="5"/>
        <v>0.48549725898092783</v>
      </c>
      <c r="BT9">
        <f t="shared" si="5"/>
        <v>0.53691037749752624</v>
      </c>
      <c r="BU9">
        <f t="shared" si="5"/>
        <v>0.55043011097342442</v>
      </c>
      <c r="BW9">
        <f t="shared" si="26"/>
        <v>7.1941295506941005E-2</v>
      </c>
      <c r="BX9">
        <f t="shared" si="6"/>
        <v>4.6281967463569759E-2</v>
      </c>
      <c r="BY9">
        <f t="shared" si="6"/>
        <v>4.0444357138170968E-2</v>
      </c>
      <c r="BZ9">
        <f t="shared" si="6"/>
        <v>3.3436314749197019E-2</v>
      </c>
      <c r="CA9">
        <f t="shared" si="6"/>
        <v>2.5098291431685227E-2</v>
      </c>
      <c r="CB9">
        <f t="shared" si="6"/>
        <v>1.5283096010581362E-2</v>
      </c>
      <c r="CC9">
        <f t="shared" si="6"/>
        <v>3.873007079021969E-3</v>
      </c>
      <c r="CD9">
        <f t="shared" si="6"/>
        <v>9.1993788172542671E-3</v>
      </c>
      <c r="CE9">
        <f t="shared" si="6"/>
        <v>2.3928699637186784E-2</v>
      </c>
      <c r="CF9">
        <f t="shared" si="6"/>
        <v>4.0216549270805722E-2</v>
      </c>
      <c r="CG9">
        <f t="shared" si="6"/>
        <v>5.785842649192998E-2</v>
      </c>
      <c r="CH9">
        <f t="shared" si="6"/>
        <v>7.6543121100534628E-2</v>
      </c>
      <c r="CI9">
        <f t="shared" si="6"/>
        <v>9.5868073506912121E-2</v>
      </c>
      <c r="CJ9">
        <f t="shared" si="6"/>
        <v>0.11537070151485344</v>
      </c>
      <c r="CK9">
        <f t="shared" si="6"/>
        <v>0.13457123657871975</v>
      </c>
      <c r="CL9">
        <f t="shared" si="6"/>
        <v>0.15301899433829688</v>
      </c>
      <c r="CN9">
        <f t="shared" si="27"/>
        <v>7.1941295506941005E-2</v>
      </c>
      <c r="CO9">
        <f t="shared" si="7"/>
        <v>4.6281967463569759E-2</v>
      </c>
      <c r="CP9">
        <f t="shared" si="7"/>
        <v>4.0444357138170968E-2</v>
      </c>
      <c r="CQ9">
        <f t="shared" si="7"/>
        <v>3.3436314749197019E-2</v>
      </c>
      <c r="CR9">
        <f t="shared" si="7"/>
        <v>2.5098291431685227E-2</v>
      </c>
      <c r="CS9">
        <f t="shared" si="7"/>
        <v>1.5283096010581362E-2</v>
      </c>
      <c r="CT9">
        <f t="shared" si="7"/>
        <v>3.873007079021969E-3</v>
      </c>
      <c r="CU9">
        <f t="shared" si="7"/>
        <v>9.1993788172542671E-3</v>
      </c>
      <c r="CV9">
        <f t="shared" si="7"/>
        <v>2.3928699637186784E-2</v>
      </c>
      <c r="CW9">
        <f t="shared" si="7"/>
        <v>4.0216549270805722E-2</v>
      </c>
      <c r="CX9">
        <f t="shared" si="7"/>
        <v>5.785842649192998E-2</v>
      </c>
      <c r="CY9">
        <f t="shared" si="7"/>
        <v>7.6543121100534628E-2</v>
      </c>
      <c r="CZ9">
        <f t="shared" si="7"/>
        <v>9.5868073506912121E-2</v>
      </c>
      <c r="DA9">
        <f t="shared" si="7"/>
        <v>0.11537070151485344</v>
      </c>
      <c r="DB9">
        <f t="shared" si="7"/>
        <v>0.13457123657871975</v>
      </c>
      <c r="DC9">
        <f t="shared" si="7"/>
        <v>0.15301899433829688</v>
      </c>
    </row>
    <row r="10" spans="1:107">
      <c r="A10" s="1" t="s">
        <v>22</v>
      </c>
      <c r="B10" s="1">
        <f>'Raw data and fitting summary'!B12</f>
        <v>0.2621440000000001</v>
      </c>
      <c r="C10">
        <f>'Raw data and fitting summary'!C12</f>
        <v>10.858001237076961</v>
      </c>
      <c r="D10">
        <f>'Raw data and fitting summary'!D12</f>
        <v>9.9303206989454864</v>
      </c>
      <c r="E10">
        <f>'Raw data and fitting summary'!E12</f>
        <v>9.722650938693647</v>
      </c>
      <c r="F10">
        <f>'Raw data and fitting summary'!F12</f>
        <v>9.4749670771940977</v>
      </c>
      <c r="G10">
        <f>'Raw data and fitting summary'!G12</f>
        <v>9.1825607021848228</v>
      </c>
      <c r="H10">
        <f>'Raw data and fitting summary'!H12</f>
        <v>8.8414898601155656</v>
      </c>
      <c r="I10">
        <f>'Raw data and fitting summary'!I12</f>
        <v>8.4492005989081775</v>
      </c>
      <c r="J10">
        <f>'Raw data and fitting summary'!J12</f>
        <v>8.0052197496564759</v>
      </c>
      <c r="K10">
        <f>'Raw data and fitting summary'!K12</f>
        <v>7.5118148003592626</v>
      </c>
      <c r="L10">
        <f>'Raw data and fitting summary'!L12</f>
        <v>6.9744718194559026</v>
      </c>
      <c r="M10">
        <f>'Raw data and fitting summary'!M12</f>
        <v>6.4020262823569949</v>
      </c>
      <c r="N10">
        <f>'Raw data and fitting summary'!N12</f>
        <v>5.8063179473758808</v>
      </c>
      <c r="O10">
        <f>'Raw data and fitting summary'!O12</f>
        <v>5.2013375835582716</v>
      </c>
      <c r="P10">
        <f>'Raw data and fitting summary'!P12</f>
        <v>4.6019687659346449</v>
      </c>
      <c r="Q10">
        <f>'Raw data and fitting summary'!Q12</f>
        <v>4.0225523203255422</v>
      </c>
      <c r="R10">
        <f>'Raw data and fitting summary'!R12</f>
        <v>3.4755592107410234</v>
      </c>
      <c r="U10" s="4" t="s">
        <v>39</v>
      </c>
      <c r="V10">
        <f>CR1</f>
        <v>39.415180568615263</v>
      </c>
      <c r="X10">
        <f t="shared" si="8"/>
        <v>9.6415034363764676</v>
      </c>
      <c r="Y10">
        <f t="shared" si="9"/>
        <v>9.2007222831728654</v>
      </c>
      <c r="Z10">
        <f t="shared" si="10"/>
        <v>9.0967530903998064</v>
      </c>
      <c r="AA10">
        <f t="shared" si="11"/>
        <v>8.970049879445698</v>
      </c>
      <c r="AB10">
        <f t="shared" si="12"/>
        <v>8.8165493527430918</v>
      </c>
      <c r="AC10">
        <f t="shared" si="13"/>
        <v>8.6319068117512394</v>
      </c>
      <c r="AD10">
        <f t="shared" si="14"/>
        <v>8.4117018951442954</v>
      </c>
      <c r="AE10">
        <f t="shared" si="15"/>
        <v>8.1517568762899799</v>
      </c>
      <c r="AF10">
        <f t="shared" si="16"/>
        <v>7.8485782155314432</v>
      </c>
      <c r="AG10">
        <f t="shared" si="17"/>
        <v>7.4999091426865512</v>
      </c>
      <c r="AH10">
        <f t="shared" si="18"/>
        <v>7.1053449961588289</v>
      </c>
      <c r="AI10">
        <f t="shared" si="19"/>
        <v>6.66691851589301</v>
      </c>
      <c r="AJ10">
        <f t="shared" si="20"/>
        <v>6.1895225244937837</v>
      </c>
      <c r="AK10">
        <f t="shared" si="21"/>
        <v>5.6810233973355739</v>
      </c>
      <c r="AL10">
        <f t="shared" si="22"/>
        <v>5.1519513350945125</v>
      </c>
      <c r="AM10">
        <f t="shared" si="23"/>
        <v>4.61473963000432</v>
      </c>
      <c r="AO10">
        <f t="shared" si="24"/>
        <v>9.6415034363764676</v>
      </c>
      <c r="AP10">
        <f t="shared" si="4"/>
        <v>9.2007222831728654</v>
      </c>
      <c r="AQ10">
        <f t="shared" si="4"/>
        <v>9.0967530903998064</v>
      </c>
      <c r="AR10">
        <f t="shared" si="4"/>
        <v>8.970049879445698</v>
      </c>
      <c r="AS10">
        <f t="shared" si="4"/>
        <v>8.8165493527430918</v>
      </c>
      <c r="AT10">
        <f t="shared" si="4"/>
        <v>8.6319068117512394</v>
      </c>
      <c r="AU10">
        <f t="shared" si="4"/>
        <v>8.4117018951442954</v>
      </c>
      <c r="AV10">
        <f t="shared" si="4"/>
        <v>8.1517568762899799</v>
      </c>
      <c r="AW10">
        <f t="shared" si="4"/>
        <v>7.8485782155314432</v>
      </c>
      <c r="AX10">
        <f t="shared" si="4"/>
        <v>7.4999091426865512</v>
      </c>
      <c r="AY10">
        <f t="shared" si="4"/>
        <v>7.1053449961588289</v>
      </c>
      <c r="AZ10">
        <f t="shared" si="4"/>
        <v>6.66691851589301</v>
      </c>
      <c r="BA10">
        <f t="shared" si="4"/>
        <v>6.1895225244937837</v>
      </c>
      <c r="BB10">
        <f t="shared" si="4"/>
        <v>5.6810233973355739</v>
      </c>
      <c r="BC10">
        <f t="shared" si="4"/>
        <v>5.1519513350945125</v>
      </c>
      <c r="BD10">
        <f t="shared" si="4"/>
        <v>4.61473963000432</v>
      </c>
      <c r="BF10">
        <f t="shared" si="25"/>
        <v>1.4798668991091364</v>
      </c>
      <c r="BG10">
        <f t="shared" si="25"/>
        <v>0.53231384829791828</v>
      </c>
      <c r="BH10">
        <f t="shared" si="5"/>
        <v>0.39174811649885954</v>
      </c>
      <c r="BI10">
        <f t="shared" si="5"/>
        <v>0.25494137658209659</v>
      </c>
      <c r="BJ10">
        <f t="shared" si="5"/>
        <v>0.1339643079201569</v>
      </c>
      <c r="BK10">
        <f t="shared" si="5"/>
        <v>4.3925054161683484E-2</v>
      </c>
      <c r="BL10">
        <f t="shared" si="5"/>
        <v>1.4061527839713849E-3</v>
      </c>
      <c r="BM10">
        <f t="shared" si="5"/>
        <v>2.1473129482003601E-2</v>
      </c>
      <c r="BN10">
        <f t="shared" si="5"/>
        <v>0.11340959779843045</v>
      </c>
      <c r="BO10">
        <f t="shared" si="5"/>
        <v>0.2760843806437891</v>
      </c>
      <c r="BP10">
        <f t="shared" si="5"/>
        <v>0.49465721318386602</v>
      </c>
      <c r="BQ10">
        <f t="shared" si="5"/>
        <v>0.74063333853200597</v>
      </c>
      <c r="BR10">
        <f t="shared" si="5"/>
        <v>0.97650947749172157</v>
      </c>
      <c r="BS10">
        <f t="shared" si="5"/>
        <v>1.1643588975477948</v>
      </c>
      <c r="BT10">
        <f t="shared" si="5"/>
        <v>1.2755421345611209</v>
      </c>
      <c r="BU10">
        <f t="shared" si="5"/>
        <v>1.2977320276329003</v>
      </c>
      <c r="BW10">
        <f t="shared" si="26"/>
        <v>0.12617304020353956</v>
      </c>
      <c r="BX10">
        <f t="shared" si="6"/>
        <v>7.9297950021486707E-2</v>
      </c>
      <c r="BY10">
        <f t="shared" si="6"/>
        <v>6.8804533010176736E-2</v>
      </c>
      <c r="BZ10">
        <f t="shared" si="6"/>
        <v>5.6289229662522339E-2</v>
      </c>
      <c r="CA10">
        <f t="shared" si="6"/>
        <v>4.151412698981307E-2</v>
      </c>
      <c r="CB10">
        <f t="shared" si="6"/>
        <v>2.4280040660194062E-2</v>
      </c>
      <c r="CC10">
        <f t="shared" si="6"/>
        <v>4.4579211473873602E-3</v>
      </c>
      <c r="CD10">
        <f t="shared" si="6"/>
        <v>1.7976140463624314E-2</v>
      </c>
      <c r="CE10">
        <f t="shared" si="6"/>
        <v>4.2907569488925275E-2</v>
      </c>
      <c r="CF10">
        <f t="shared" si="6"/>
        <v>7.0059158482342773E-2</v>
      </c>
      <c r="CG10">
        <f t="shared" si="6"/>
        <v>9.8984456656510025E-2</v>
      </c>
      <c r="CH10">
        <f t="shared" si="6"/>
        <v>0.12908520877607499</v>
      </c>
      <c r="CI10">
        <f t="shared" si="6"/>
        <v>0.15965447044177802</v>
      </c>
      <c r="CJ10">
        <f t="shared" si="6"/>
        <v>0.18994018435252541</v>
      </c>
      <c r="CK10">
        <f t="shared" si="6"/>
        <v>0.21921771796942865</v>
      </c>
      <c r="CL10">
        <f t="shared" si="6"/>
        <v>0.24685692164656972</v>
      </c>
      <c r="CN10">
        <f t="shared" si="27"/>
        <v>0.12617304020353956</v>
      </c>
      <c r="CO10">
        <f t="shared" si="7"/>
        <v>7.9297950021486707E-2</v>
      </c>
      <c r="CP10">
        <f t="shared" si="7"/>
        <v>6.8804533010176736E-2</v>
      </c>
      <c r="CQ10">
        <f t="shared" si="7"/>
        <v>5.6289229662522339E-2</v>
      </c>
      <c r="CR10">
        <f t="shared" si="7"/>
        <v>4.151412698981307E-2</v>
      </c>
      <c r="CS10">
        <f t="shared" si="7"/>
        <v>2.4280040660194062E-2</v>
      </c>
      <c r="CT10">
        <f t="shared" si="7"/>
        <v>4.4579211473873602E-3</v>
      </c>
      <c r="CU10">
        <f t="shared" si="7"/>
        <v>1.7976140463624314E-2</v>
      </c>
      <c r="CV10">
        <f t="shared" si="7"/>
        <v>4.2907569488925275E-2</v>
      </c>
      <c r="CW10">
        <f t="shared" si="7"/>
        <v>7.0059158482342773E-2</v>
      </c>
      <c r="CX10">
        <f t="shared" si="7"/>
        <v>9.8984456656510025E-2</v>
      </c>
      <c r="CY10">
        <f t="shared" si="7"/>
        <v>0.12908520877607499</v>
      </c>
      <c r="CZ10">
        <f t="shared" si="7"/>
        <v>0.15965447044177802</v>
      </c>
      <c r="DA10">
        <f t="shared" si="7"/>
        <v>0.18994018435252541</v>
      </c>
      <c r="DB10">
        <f t="shared" si="7"/>
        <v>0.21921771796942865</v>
      </c>
      <c r="DC10">
        <f t="shared" si="7"/>
        <v>0.24685692164656972</v>
      </c>
    </row>
    <row r="11" spans="1:107">
      <c r="A11" s="1" t="s">
        <v>23</v>
      </c>
      <c r="B11" s="1">
        <f>'Raw data and fitting summary'!B13</f>
        <v>0.2097152000000001</v>
      </c>
      <c r="C11">
        <f>'Raw data and fitting summary'!C13</f>
        <v>10.15684086541442</v>
      </c>
      <c r="D11">
        <f>'Raw data and fitting summary'!D13</f>
        <v>9.1566340626958276</v>
      </c>
      <c r="E11">
        <f>'Raw data and fitting summary'!E13</f>
        <v>8.9366229589646355</v>
      </c>
      <c r="F11">
        <f>'Raw data and fitting summary'!F13</f>
        <v>8.6760433268516675</v>
      </c>
      <c r="G11">
        <f>'Raw data and fitting summary'!G13</f>
        <v>8.3709370648423036</v>
      </c>
      <c r="H11">
        <f>'Raw data and fitting summary'!H13</f>
        <v>8.0184603686702793</v>
      </c>
      <c r="I11">
        <f>'Raw data and fitting summary'!I13</f>
        <v>7.6175198569616844</v>
      </c>
      <c r="J11">
        <f>'Raw data and fitting summary'!J13</f>
        <v>7.1694120524699487</v>
      </c>
      <c r="K11">
        <f>'Raw data and fitting summary'!K13</f>
        <v>6.6783376481125929</v>
      </c>
      <c r="L11">
        <f>'Raw data and fitting summary'!L13</f>
        <v>6.1516363100733695</v>
      </c>
      <c r="M11">
        <f>'Raw data and fitting summary'!M13</f>
        <v>5.5996052962512781</v>
      </c>
      <c r="N11">
        <f>'Raw data and fitting summary'!N13</f>
        <v>5.0348394030772763</v>
      </c>
      <c r="O11">
        <f>'Raw data and fitting summary'!O13</f>
        <v>4.4711495064407263</v>
      </c>
      <c r="P11">
        <f>'Raw data and fitting summary'!P13</f>
        <v>3.9222421581367484</v>
      </c>
      <c r="Q11">
        <f>'Raw data and fitting summary'!Q13</f>
        <v>3.4004200927141537</v>
      </c>
      <c r="R11">
        <f>'Raw data and fitting summary'!R13</f>
        <v>2.9155565614121866</v>
      </c>
      <c r="X11">
        <f t="shared" si="8"/>
        <v>8.5633465239775202</v>
      </c>
      <c r="Y11">
        <f t="shared" si="9"/>
        <v>8.2138470978193361</v>
      </c>
      <c r="Z11">
        <f t="shared" si="10"/>
        <v>8.1308848013539716</v>
      </c>
      <c r="AA11">
        <f t="shared" si="11"/>
        <v>8.0295092643902084</v>
      </c>
      <c r="AB11">
        <f t="shared" si="12"/>
        <v>7.9062901394336427</v>
      </c>
      <c r="AC11">
        <f t="shared" si="13"/>
        <v>7.7574842794941787</v>
      </c>
      <c r="AD11">
        <f t="shared" si="14"/>
        <v>7.5791728783962009</v>
      </c>
      <c r="AE11">
        <f t="shared" si="15"/>
        <v>7.3674890314742161</v>
      </c>
      <c r="AF11">
        <f t="shared" si="16"/>
        <v>7.1189515150882787</v>
      </c>
      <c r="AG11">
        <f t="shared" si="17"/>
        <v>6.8309062159496259</v>
      </c>
      <c r="AH11">
        <f t="shared" si="18"/>
        <v>6.5020507066712732</v>
      </c>
      <c r="AI11">
        <f t="shared" si="19"/>
        <v>6.1329809745556556</v>
      </c>
      <c r="AJ11">
        <f t="shared" si="20"/>
        <v>5.7266597830938624</v>
      </c>
      <c r="AK11">
        <f t="shared" si="21"/>
        <v>5.2886789803131498</v>
      </c>
      <c r="AL11">
        <f t="shared" si="22"/>
        <v>4.8271931390269822</v>
      </c>
      <c r="AM11">
        <f t="shared" si="23"/>
        <v>4.3524536651443908</v>
      </c>
      <c r="AO11">
        <f t="shared" si="24"/>
        <v>8.5633465239775202</v>
      </c>
      <c r="AP11">
        <f t="shared" si="4"/>
        <v>8.2138470978193361</v>
      </c>
      <c r="AQ11">
        <f t="shared" si="4"/>
        <v>8.1308848013539716</v>
      </c>
      <c r="AR11">
        <f t="shared" si="4"/>
        <v>8.0295092643902084</v>
      </c>
      <c r="AS11">
        <f t="shared" si="4"/>
        <v>7.9062901394336427</v>
      </c>
      <c r="AT11">
        <f t="shared" si="4"/>
        <v>7.7574842794941787</v>
      </c>
      <c r="AU11">
        <f t="shared" si="4"/>
        <v>7.5791728783962009</v>
      </c>
      <c r="AV11">
        <f t="shared" si="4"/>
        <v>7.3674890314742161</v>
      </c>
      <c r="AW11">
        <f t="shared" si="4"/>
        <v>7.1189515150882787</v>
      </c>
      <c r="AX11">
        <f t="shared" si="4"/>
        <v>6.8309062159496259</v>
      </c>
      <c r="AY11">
        <f t="shared" si="4"/>
        <v>6.5020507066712732</v>
      </c>
      <c r="AZ11">
        <f t="shared" si="4"/>
        <v>6.1329809745556556</v>
      </c>
      <c r="BA11">
        <f t="shared" si="4"/>
        <v>5.7266597830938624</v>
      </c>
      <c r="BB11">
        <f t="shared" si="4"/>
        <v>5.2886789803131498</v>
      </c>
      <c r="BC11">
        <f t="shared" si="4"/>
        <v>4.8271931390269822</v>
      </c>
      <c r="BD11">
        <f t="shared" si="4"/>
        <v>4.3524536651443908</v>
      </c>
      <c r="BF11">
        <f t="shared" si="25"/>
        <v>2.5392242161914189</v>
      </c>
      <c r="BG11">
        <f t="shared" si="25"/>
        <v>0.88884726114102686</v>
      </c>
      <c r="BH11">
        <f t="shared" si="5"/>
        <v>0.6492139786298271</v>
      </c>
      <c r="BI11">
        <f t="shared" si="5"/>
        <v>0.41800629392291783</v>
      </c>
      <c r="BJ11">
        <f t="shared" si="5"/>
        <v>0.21589676529172172</v>
      </c>
      <c r="BK11">
        <f t="shared" si="5"/>
        <v>6.8108519121652014E-2</v>
      </c>
      <c r="BL11">
        <f t="shared" si="5"/>
        <v>1.4704907651016529E-3</v>
      </c>
      <c r="BM11">
        <f t="shared" si="5"/>
        <v>3.9234489611456966E-2</v>
      </c>
      <c r="BN11">
        <f t="shared" si="5"/>
        <v>0.19414057977126736</v>
      </c>
      <c r="BO11">
        <f t="shared" si="5"/>
        <v>0.46140760502913819</v>
      </c>
      <c r="BP11">
        <f t="shared" si="5"/>
        <v>0.81440771878811324</v>
      </c>
      <c r="BQ11">
        <f t="shared" si="5"/>
        <v>1.2059149110090044</v>
      </c>
      <c r="BR11">
        <f t="shared" si="5"/>
        <v>1.5763060547816343</v>
      </c>
      <c r="BS11">
        <f t="shared" si="5"/>
        <v>1.8671495889995424</v>
      </c>
      <c r="BT11">
        <f t="shared" si="5"/>
        <v>2.0356813256847888</v>
      </c>
      <c r="BU11">
        <f t="shared" si="5"/>
        <v>2.064673286713997</v>
      </c>
      <c r="BW11">
        <f t="shared" si="26"/>
        <v>0.18608313198293305</v>
      </c>
      <c r="BX11">
        <f t="shared" si="6"/>
        <v>0.11478019418291686</v>
      </c>
      <c r="BY11">
        <f t="shared" si="6"/>
        <v>9.9095999672322341E-2</v>
      </c>
      <c r="BZ11">
        <f t="shared" si="6"/>
        <v>8.051974799116933E-2</v>
      </c>
      <c r="CA11">
        <f t="shared" si="6"/>
        <v>5.8769273226032322E-2</v>
      </c>
      <c r="CB11">
        <f t="shared" si="6"/>
        <v>3.3641845703246125E-2</v>
      </c>
      <c r="CC11">
        <f t="shared" si="6"/>
        <v>5.0595202379917189E-3</v>
      </c>
      <c r="CD11">
        <f t="shared" si="6"/>
        <v>2.6885276402594475E-2</v>
      </c>
      <c r="CE11">
        <f t="shared" si="6"/>
        <v>6.1893084401800705E-2</v>
      </c>
      <c r="CF11">
        <f t="shared" si="6"/>
        <v>9.9440672203962466E-2</v>
      </c>
      <c r="CG11">
        <f t="shared" si="6"/>
        <v>0.13879396687787479</v>
      </c>
      <c r="CH11">
        <f t="shared" si="6"/>
        <v>0.1790551081169694</v>
      </c>
      <c r="CI11">
        <f t="shared" si="6"/>
        <v>0.2192395435048595</v>
      </c>
      <c r="CJ11">
        <f t="shared" si="6"/>
        <v>0.2583701577015538</v>
      </c>
      <c r="CK11">
        <f t="shared" si="6"/>
        <v>0.29556991096495122</v>
      </c>
      <c r="CL11">
        <f t="shared" si="6"/>
        <v>0.3301349570333762</v>
      </c>
      <c r="CN11">
        <f t="shared" si="27"/>
        <v>0.18608313198293305</v>
      </c>
      <c r="CO11">
        <f t="shared" si="7"/>
        <v>0.11478019418291686</v>
      </c>
      <c r="CP11">
        <f t="shared" si="7"/>
        <v>9.9095999672322341E-2</v>
      </c>
      <c r="CQ11">
        <f t="shared" si="7"/>
        <v>8.051974799116933E-2</v>
      </c>
      <c r="CR11">
        <f t="shared" si="7"/>
        <v>5.8769273226032322E-2</v>
      </c>
      <c r="CS11">
        <f t="shared" si="7"/>
        <v>3.3641845703246125E-2</v>
      </c>
      <c r="CT11">
        <f t="shared" si="7"/>
        <v>5.0595202379917189E-3</v>
      </c>
      <c r="CU11">
        <f t="shared" si="7"/>
        <v>2.6885276402594475E-2</v>
      </c>
      <c r="CV11">
        <f t="shared" si="7"/>
        <v>6.1893084401800705E-2</v>
      </c>
      <c r="CW11">
        <f t="shared" si="7"/>
        <v>9.9440672203962466E-2</v>
      </c>
      <c r="CX11">
        <f t="shared" si="7"/>
        <v>0.13879396687787479</v>
      </c>
      <c r="CY11">
        <f t="shared" si="7"/>
        <v>0.1790551081169694</v>
      </c>
      <c r="CZ11">
        <f t="shared" si="7"/>
        <v>0.2192395435048595</v>
      </c>
      <c r="DA11">
        <f t="shared" si="7"/>
        <v>0.2583701577015538</v>
      </c>
      <c r="DB11">
        <f t="shared" si="7"/>
        <v>0.29556991096495122</v>
      </c>
      <c r="DC11">
        <f t="shared" si="7"/>
        <v>0.3301349570333762</v>
      </c>
    </row>
    <row r="12" spans="1:107">
      <c r="A12" s="1" t="s">
        <v>24</v>
      </c>
      <c r="B12" s="1">
        <f>'Raw data and fitting summary'!B14</f>
        <v>0.16777216000000009</v>
      </c>
      <c r="C12">
        <f>'Raw data and fitting summary'!C14</f>
        <v>9.3982227278593857</v>
      </c>
      <c r="D12">
        <f>'Raw data and fitting summary'!D14</f>
        <v>8.344015162968498</v>
      </c>
      <c r="E12">
        <f>'Raw data and fitting summary'!E14</f>
        <v>8.1164088418431639</v>
      </c>
      <c r="F12">
        <f>'Raw data and fitting summary'!F14</f>
        <v>7.8487868595730657</v>
      </c>
      <c r="G12">
        <f>'Raw data and fitting summary'!G14</f>
        <v>7.5380952660151577</v>
      </c>
      <c r="H12">
        <f>'Raw data and fitting summary'!H14</f>
        <v>7.1826898092856775</v>
      </c>
      <c r="I12">
        <f>'Raw data and fitting summary'!I14</f>
        <v>6.7829380938113442</v>
      </c>
      <c r="J12">
        <f>'Raw data and fitting summary'!J14</f>
        <v>6.3417513567912511</v>
      </c>
      <c r="K12">
        <f>'Raw data and fitting summary'!K14</f>
        <v>5.8649079236826571</v>
      </c>
      <c r="L12">
        <f>'Raw data and fitting summary'!L14</f>
        <v>5.3610305143447556</v>
      </c>
      <c r="M12">
        <f>'Raw data and fitting summary'!M14</f>
        <v>4.8411297833285749</v>
      </c>
      <c r="N12">
        <f>'Raw data and fitting summary'!N14</f>
        <v>4.3177255880968195</v>
      </c>
      <c r="O12">
        <f>'Raw data and fitting summary'!O14</f>
        <v>3.8036770556886084</v>
      </c>
      <c r="P12">
        <f>'Raw data and fitting summary'!P14</f>
        <v>3.3109447545009361</v>
      </c>
      <c r="Q12">
        <f>'Raw data and fitting summary'!Q14</f>
        <v>2.8495307629882891</v>
      </c>
      <c r="R12">
        <f>'Raw data and fitting summary'!R14</f>
        <v>2.4267842732775669</v>
      </c>
      <c r="X12">
        <f t="shared" si="8"/>
        <v>7.5131527424028475</v>
      </c>
      <c r="Y12">
        <f t="shared" si="9"/>
        <v>7.2427674324917106</v>
      </c>
      <c r="Z12">
        <f t="shared" si="10"/>
        <v>7.1781848332394373</v>
      </c>
      <c r="AA12">
        <f t="shared" si="11"/>
        <v>7.0990583725638166</v>
      </c>
      <c r="AB12">
        <f t="shared" si="12"/>
        <v>7.002570089026614</v>
      </c>
      <c r="AC12">
        <f t="shared" si="13"/>
        <v>6.8855865414100759</v>
      </c>
      <c r="AD12">
        <f t="shared" si="14"/>
        <v>6.7447411556950296</v>
      </c>
      <c r="AE12">
        <f t="shared" si="15"/>
        <v>6.5765852405591598</v>
      </c>
      <c r="AF12">
        <f t="shared" si="16"/>
        <v>6.3778250180161153</v>
      </c>
      <c r="AG12">
        <f t="shared" si="17"/>
        <v>6.1456544460752873</v>
      </c>
      <c r="AH12">
        <f t="shared" si="18"/>
        <v>5.8781769553481498</v>
      </c>
      <c r="AI12">
        <f t="shared" si="19"/>
        <v>5.5748822592951184</v>
      </c>
      <c r="AJ12">
        <f t="shared" si="20"/>
        <v>5.2371100804958939</v>
      </c>
      <c r="AK12">
        <f t="shared" si="21"/>
        <v>4.8684004489667139</v>
      </c>
      <c r="AL12">
        <f t="shared" si="22"/>
        <v>4.4746159976277431</v>
      </c>
      <c r="AM12">
        <f t="shared" si="23"/>
        <v>4.0637422121398075</v>
      </c>
      <c r="AO12">
        <f t="shared" si="24"/>
        <v>7.5131527424028475</v>
      </c>
      <c r="AP12">
        <f t="shared" si="4"/>
        <v>7.2427674324917106</v>
      </c>
      <c r="AQ12">
        <f t="shared" si="4"/>
        <v>7.1781848332394373</v>
      </c>
      <c r="AR12">
        <f t="shared" si="4"/>
        <v>7.0990583725638166</v>
      </c>
      <c r="AS12">
        <f t="shared" si="4"/>
        <v>7.002570089026614</v>
      </c>
      <c r="AT12">
        <f t="shared" si="4"/>
        <v>6.8855865414100759</v>
      </c>
      <c r="AU12">
        <f t="shared" si="4"/>
        <v>6.7447411556950296</v>
      </c>
      <c r="AV12">
        <f t="shared" si="4"/>
        <v>6.5765852405591598</v>
      </c>
      <c r="AW12">
        <f t="shared" si="4"/>
        <v>6.3778250180161153</v>
      </c>
      <c r="AX12">
        <f t="shared" si="4"/>
        <v>6.1456544460752873</v>
      </c>
      <c r="AY12">
        <f t="shared" si="4"/>
        <v>5.8781769553481498</v>
      </c>
      <c r="AZ12">
        <f t="shared" si="4"/>
        <v>5.5748822592951184</v>
      </c>
      <c r="BA12">
        <f t="shared" si="4"/>
        <v>5.2371100804958939</v>
      </c>
      <c r="BB12">
        <f t="shared" si="4"/>
        <v>4.8684004489667139</v>
      </c>
      <c r="BC12">
        <f t="shared" si="4"/>
        <v>4.4746159976277431</v>
      </c>
      <c r="BD12">
        <f t="shared" si="4"/>
        <v>4.0637422121398075</v>
      </c>
      <c r="BF12">
        <f t="shared" si="25"/>
        <v>3.5534888500691135</v>
      </c>
      <c r="BG12">
        <f t="shared" si="25"/>
        <v>1.212746563880275</v>
      </c>
      <c r="BH12">
        <f t="shared" si="5"/>
        <v>0.88026429032044562</v>
      </c>
      <c r="BI12">
        <f t="shared" si="5"/>
        <v>0.56209280423317776</v>
      </c>
      <c r="BJ12">
        <f t="shared" si="5"/>
        <v>0.286787215188611</v>
      </c>
      <c r="BK12">
        <f t="shared" si="5"/>
        <v>8.8270351782361478E-2</v>
      </c>
      <c r="BL12">
        <f t="shared" si="5"/>
        <v>1.4590060814615616E-3</v>
      </c>
      <c r="BM12">
        <f t="shared" si="5"/>
        <v>5.5146952965519656E-2</v>
      </c>
      <c r="BN12">
        <f t="shared" si="5"/>
        <v>0.26308394565947768</v>
      </c>
      <c r="BO12">
        <f t="shared" si="5"/>
        <v>0.61563471424427807</v>
      </c>
      <c r="BP12">
        <f t="shared" si="5"/>
        <v>1.0754668369937976</v>
      </c>
      <c r="BQ12">
        <f t="shared" si="5"/>
        <v>1.5804428959383878</v>
      </c>
      <c r="BR12">
        <f t="shared" si="5"/>
        <v>2.0547302366081639</v>
      </c>
      <c r="BS12">
        <f t="shared" si="5"/>
        <v>2.4256682402238781</v>
      </c>
      <c r="BT12">
        <f t="shared" si="5"/>
        <v>2.6409020198431694</v>
      </c>
      <c r="BU12">
        <f t="shared" si="5"/>
        <v>2.6796312936041149</v>
      </c>
      <c r="BW12">
        <f t="shared" si="26"/>
        <v>0.25090265699212411</v>
      </c>
      <c r="BX12">
        <f t="shared" si="6"/>
        <v>0.15204792101103376</v>
      </c>
      <c r="BY12">
        <f t="shared" si="6"/>
        <v>0.1307049108375099</v>
      </c>
      <c r="BZ12">
        <f t="shared" si="6"/>
        <v>0.10560956786984209</v>
      </c>
      <c r="CA12">
        <f t="shared" si="6"/>
        <v>7.64755182997367E-2</v>
      </c>
      <c r="CB12">
        <f t="shared" si="6"/>
        <v>4.3148577988064735E-2</v>
      </c>
      <c r="CC12">
        <f t="shared" si="6"/>
        <v>5.6632177921405232E-3</v>
      </c>
      <c r="CD12">
        <f t="shared" si="6"/>
        <v>3.5707570901634428E-2</v>
      </c>
      <c r="CE12">
        <f t="shared" si="6"/>
        <v>8.0421945237532724E-2</v>
      </c>
      <c r="CF12">
        <f t="shared" si="6"/>
        <v>0.12767133892983604</v>
      </c>
      <c r="CG12">
        <f t="shared" si="6"/>
        <v>0.1764232652227383</v>
      </c>
      <c r="CH12">
        <f t="shared" si="6"/>
        <v>0.22550371698024924</v>
      </c>
      <c r="CI12">
        <f t="shared" si="6"/>
        <v>0.27370687321347198</v>
      </c>
      <c r="CJ12">
        <f t="shared" si="6"/>
        <v>0.31991117222009491</v>
      </c>
      <c r="CK12">
        <f t="shared" si="6"/>
        <v>0.36317870304424049</v>
      </c>
      <c r="CL12">
        <f t="shared" si="6"/>
        <v>0.40282032014040642</v>
      </c>
      <c r="CN12">
        <f t="shared" si="27"/>
        <v>0.25090265699212411</v>
      </c>
      <c r="CO12">
        <f t="shared" si="7"/>
        <v>0.15204792101103376</v>
      </c>
      <c r="CP12">
        <f t="shared" si="7"/>
        <v>0.1307049108375099</v>
      </c>
      <c r="CQ12">
        <f t="shared" si="7"/>
        <v>0.10560956786984209</v>
      </c>
      <c r="CR12">
        <f t="shared" si="7"/>
        <v>7.64755182997367E-2</v>
      </c>
      <c r="CS12">
        <f t="shared" si="7"/>
        <v>4.3148577988064735E-2</v>
      </c>
      <c r="CT12">
        <f t="shared" si="7"/>
        <v>5.6632177921405232E-3</v>
      </c>
      <c r="CU12">
        <f t="shared" si="7"/>
        <v>3.5707570901634428E-2</v>
      </c>
      <c r="CV12">
        <f t="shared" si="7"/>
        <v>8.0421945237532724E-2</v>
      </c>
      <c r="CW12">
        <f t="shared" si="7"/>
        <v>0.12767133892983604</v>
      </c>
      <c r="CX12">
        <f t="shared" si="7"/>
        <v>0.1764232652227383</v>
      </c>
      <c r="CY12">
        <f t="shared" si="7"/>
        <v>0.22550371698024924</v>
      </c>
      <c r="CZ12">
        <f t="shared" si="7"/>
        <v>0.27370687321347198</v>
      </c>
      <c r="DA12">
        <f t="shared" si="7"/>
        <v>0.31991117222009491</v>
      </c>
      <c r="DB12">
        <f t="shared" si="7"/>
        <v>0.36317870304424049</v>
      </c>
      <c r="DC12">
        <f t="shared" si="7"/>
        <v>0.40282032014040642</v>
      </c>
    </row>
    <row r="13" spans="1:107">
      <c r="A13" s="1" t="s">
        <v>25</v>
      </c>
      <c r="B13" s="1">
        <f>'Raw data and fitting summary'!B15</f>
        <v>0.13421772800000006</v>
      </c>
      <c r="C13">
        <f>'Raw data and fitting summary'!C15</f>
        <v>8.5957025422089295</v>
      </c>
      <c r="D13">
        <f>'Raw data and fitting summary'!D15</f>
        <v>7.5108170856996024</v>
      </c>
      <c r="E13">
        <f>'Raw data and fitting summary'!E15</f>
        <v>7.2810763010472588</v>
      </c>
      <c r="F13">
        <f>'Raw data and fitting summary'!F15</f>
        <v>7.0129367668991893</v>
      </c>
      <c r="G13">
        <f>'Raw data and fitting summary'!G15</f>
        <v>6.7043128673042691</v>
      </c>
      <c r="H13">
        <f>'Raw data and fitting summary'!H15</f>
        <v>6.3547402181714467</v>
      </c>
      <c r="I13">
        <f>'Raw data and fitting summary'!I15</f>
        <v>5.965901700491731</v>
      </c>
      <c r="J13">
        <f>'Raw data and fitting summary'!J15</f>
        <v>5.5420155469566028</v>
      </c>
      <c r="K13">
        <f>'Raw data and fitting summary'!K15</f>
        <v>5.0899545347029793</v>
      </c>
      <c r="L13">
        <f>'Raw data and fitting summary'!L15</f>
        <v>4.6189918265080525</v>
      </c>
      <c r="M13">
        <f>'Raw data and fitting summary'!M15</f>
        <v>4.1401434501819043</v>
      </c>
      <c r="N13">
        <f>'Raw data and fitting summary'!N15</f>
        <v>3.6651839155048727</v>
      </c>
      <c r="O13">
        <f>'Raw data and fitting summary'!O15</f>
        <v>3.2055113790051624</v>
      </c>
      <c r="P13">
        <f>'Raw data and fitting summary'!P15</f>
        <v>2.7710880634394832</v>
      </c>
      <c r="Q13">
        <f>'Raw data and fitting summary'!Q15</f>
        <v>2.3696567407990226</v>
      </c>
      <c r="R13">
        <f>'Raw data and fitting summary'!R15</f>
        <v>2.0063470377961976</v>
      </c>
      <c r="X13">
        <f t="shared" si="8"/>
        <v>6.51449496285721</v>
      </c>
      <c r="Y13">
        <f t="shared" si="9"/>
        <v>6.3102352863181936</v>
      </c>
      <c r="Z13">
        <f t="shared" si="10"/>
        <v>6.2611562038928055</v>
      </c>
      <c r="AA13">
        <f t="shared" si="11"/>
        <v>6.2008706071933721</v>
      </c>
      <c r="AB13">
        <f t="shared" si="12"/>
        <v>6.1271267411219696</v>
      </c>
      <c r="AC13">
        <f t="shared" si="13"/>
        <v>6.0373773385620781</v>
      </c>
      <c r="AD13">
        <f t="shared" si="14"/>
        <v>5.9288215235558086</v>
      </c>
      <c r="AE13">
        <f t="shared" si="15"/>
        <v>5.798495803774987</v>
      </c>
      <c r="AF13">
        <f t="shared" si="16"/>
        <v>5.6434303905312246</v>
      </c>
      <c r="AG13">
        <f t="shared" si="17"/>
        <v>5.4608842814965062</v>
      </c>
      <c r="AH13">
        <f t="shared" si="18"/>
        <v>5.2486633864626686</v>
      </c>
      <c r="AI13">
        <f t="shared" si="19"/>
        <v>5.0055082956730672</v>
      </c>
      <c r="AJ13">
        <f t="shared" si="20"/>
        <v>4.7315120518153915</v>
      </c>
      <c r="AK13">
        <f t="shared" si="21"/>
        <v>4.428497921027243</v>
      </c>
      <c r="AL13">
        <f t="shared" si="22"/>
        <v>4.1002630877608155</v>
      </c>
      <c r="AM13">
        <f t="shared" si="23"/>
        <v>3.7525912617069492</v>
      </c>
      <c r="AO13">
        <f t="shared" si="24"/>
        <v>6.51449496285721</v>
      </c>
      <c r="AP13">
        <f t="shared" si="4"/>
        <v>6.3102352863181936</v>
      </c>
      <c r="AQ13">
        <f t="shared" si="4"/>
        <v>6.2611562038928055</v>
      </c>
      <c r="AR13">
        <f t="shared" si="4"/>
        <v>6.2008706071933721</v>
      </c>
      <c r="AS13">
        <f t="shared" si="4"/>
        <v>6.1271267411219696</v>
      </c>
      <c r="AT13">
        <f t="shared" si="4"/>
        <v>6.0373773385620781</v>
      </c>
      <c r="AU13">
        <f t="shared" si="4"/>
        <v>5.9288215235558086</v>
      </c>
      <c r="AV13">
        <f t="shared" si="4"/>
        <v>5.798495803774987</v>
      </c>
      <c r="AW13">
        <f t="shared" si="4"/>
        <v>5.6434303905312246</v>
      </c>
      <c r="AX13">
        <f t="shared" si="4"/>
        <v>5.4608842814965062</v>
      </c>
      <c r="AY13">
        <f t="shared" si="4"/>
        <v>5.2486633864626686</v>
      </c>
      <c r="AZ13">
        <f t="shared" si="4"/>
        <v>5.0055082956730672</v>
      </c>
      <c r="BA13">
        <f t="shared" si="4"/>
        <v>4.7315120518153915</v>
      </c>
      <c r="BB13">
        <f t="shared" si="4"/>
        <v>4.428497921027243</v>
      </c>
      <c r="BC13">
        <f t="shared" si="4"/>
        <v>4.1002630877608155</v>
      </c>
      <c r="BD13">
        <f t="shared" si="4"/>
        <v>3.7525912617069492</v>
      </c>
      <c r="BF13">
        <f t="shared" si="25"/>
        <v>4.3314249883510438</v>
      </c>
      <c r="BG13">
        <f t="shared" si="25"/>
        <v>1.4413966570059011</v>
      </c>
      <c r="BH13">
        <f t="shared" si="5"/>
        <v>1.0402370045795495</v>
      </c>
      <c r="BI13">
        <f t="shared" si="5"/>
        <v>0.65945144773935382</v>
      </c>
      <c r="BJ13">
        <f t="shared" si="5"/>
        <v>0.33314382425732936</v>
      </c>
      <c r="BK13">
        <f t="shared" si="5"/>
        <v>0.10071919735395059</v>
      </c>
      <c r="BL13">
        <f t="shared" si="5"/>
        <v>1.3749395215993086E-3</v>
      </c>
      <c r="BM13">
        <f t="shared" si="5"/>
        <v>6.5782122137624285E-2</v>
      </c>
      <c r="BN13">
        <f t="shared" si="5"/>
        <v>0.30633552298480859</v>
      </c>
      <c r="BO13">
        <f t="shared" si="5"/>
        <v>0.7087829057664855</v>
      </c>
      <c r="BP13">
        <f t="shared" si="5"/>
        <v>1.2288164491319098</v>
      </c>
      <c r="BQ13">
        <f t="shared" si="5"/>
        <v>1.7964694440732549</v>
      </c>
      <c r="BR13">
        <f t="shared" si="5"/>
        <v>2.328678053417272</v>
      </c>
      <c r="BS13">
        <f t="shared" si="5"/>
        <v>2.7470074360290782</v>
      </c>
      <c r="BT13">
        <f t="shared" si="5"/>
        <v>2.9949983281444417</v>
      </c>
      <c r="BU13">
        <f t="shared" si="5"/>
        <v>3.0493688895416633</v>
      </c>
      <c r="BW13">
        <f t="shared" si="26"/>
        <v>0.31947335767666585</v>
      </c>
      <c r="BX13">
        <f t="shared" si="6"/>
        <v>0.19025943485570204</v>
      </c>
      <c r="BY13">
        <f t="shared" si="6"/>
        <v>0.16289644658926239</v>
      </c>
      <c r="BZ13">
        <f t="shared" si="6"/>
        <v>0.13096002338184143</v>
      </c>
      <c r="CA13">
        <f t="shared" si="6"/>
        <v>9.4201760559078626E-2</v>
      </c>
      <c r="CB13">
        <f t="shared" si="6"/>
        <v>5.2566348235731593E-2</v>
      </c>
      <c r="CC13">
        <f t="shared" si="6"/>
        <v>6.2542238434061571E-3</v>
      </c>
      <c r="CD13">
        <f t="shared" si="6"/>
        <v>4.4232205299072243E-2</v>
      </c>
      <c r="CE13">
        <f t="shared" si="6"/>
        <v>9.8074365683129439E-2</v>
      </c>
      <c r="CF13">
        <f t="shared" si="6"/>
        <v>0.15416778887644558</v>
      </c>
      <c r="CG13">
        <f t="shared" si="6"/>
        <v>0.21120042469095168</v>
      </c>
      <c r="CH13">
        <f t="shared" si="6"/>
        <v>0.26776988489397108</v>
      </c>
      <c r="CI13">
        <f t="shared" si="6"/>
        <v>0.32251860633531126</v>
      </c>
      <c r="CJ13">
        <f t="shared" si="6"/>
        <v>0.37426005095725634</v>
      </c>
      <c r="CK13">
        <f t="shared" si="6"/>
        <v>0.42207202560431067</v>
      </c>
      <c r="CL13">
        <f t="shared" si="6"/>
        <v>0.46534357251485836</v>
      </c>
      <c r="CN13">
        <f t="shared" si="27"/>
        <v>0.31947335767666585</v>
      </c>
      <c r="CO13">
        <f t="shared" si="7"/>
        <v>0.19025943485570204</v>
      </c>
      <c r="CP13">
        <f t="shared" si="7"/>
        <v>0.16289644658926239</v>
      </c>
      <c r="CQ13">
        <f t="shared" si="7"/>
        <v>0.13096002338184143</v>
      </c>
      <c r="CR13">
        <f t="shared" si="7"/>
        <v>9.4201760559078626E-2</v>
      </c>
      <c r="CS13">
        <f t="shared" si="7"/>
        <v>5.2566348235731593E-2</v>
      </c>
      <c r="CT13">
        <f t="shared" si="7"/>
        <v>6.2542238434061571E-3</v>
      </c>
      <c r="CU13">
        <f t="shared" si="7"/>
        <v>4.4232205299072243E-2</v>
      </c>
      <c r="CV13">
        <f t="shared" si="7"/>
        <v>9.8074365683129439E-2</v>
      </c>
      <c r="CW13">
        <f t="shared" si="7"/>
        <v>0.15416778887644558</v>
      </c>
      <c r="CX13">
        <f t="shared" si="7"/>
        <v>0.21120042469095168</v>
      </c>
      <c r="CY13">
        <f t="shared" si="7"/>
        <v>0.26776988489397108</v>
      </c>
      <c r="CZ13">
        <f t="shared" si="7"/>
        <v>0.32251860633531126</v>
      </c>
      <c r="DA13">
        <f t="shared" si="7"/>
        <v>0.37426005095725634</v>
      </c>
      <c r="DB13">
        <f t="shared" si="7"/>
        <v>0.42207202560431067</v>
      </c>
      <c r="DC13">
        <f t="shared" si="7"/>
        <v>0.46534357251485836</v>
      </c>
    </row>
    <row r="14" spans="1:107">
      <c r="A14" s="1" t="s">
        <v>26</v>
      </c>
      <c r="B14" s="1">
        <f>'Raw data and fitting summary'!B16</f>
        <v>0.10737418240000006</v>
      </c>
      <c r="C14">
        <f>'Raw data and fitting summary'!C16</f>
        <v>7.7666984258113709</v>
      </c>
      <c r="D14">
        <f>'Raw data and fitting summary'!D16</f>
        <v>6.6773519204436456</v>
      </c>
      <c r="E14">
        <f>'Raw data and fitting summary'!E16</f>
        <v>6.4511447347411348</v>
      </c>
      <c r="F14">
        <f>'Raw data and fitting summary'!F16</f>
        <v>6.1890628305458018</v>
      </c>
      <c r="G14">
        <f>'Raw data and fitting summary'!G16</f>
        <v>5.8899586332103793</v>
      </c>
      <c r="H14">
        <f>'Raw data and fitting summary'!H16</f>
        <v>5.5544172212633773</v>
      </c>
      <c r="I14">
        <f>'Raw data and fitting summary'!I16</f>
        <v>5.1851782068116563</v>
      </c>
      <c r="J14">
        <f>'Raw data and fitting summary'!J16</f>
        <v>4.7873680101125702</v>
      </c>
      <c r="K14">
        <f>'Raw data and fitting summary'!K16</f>
        <v>4.3684318905753869</v>
      </c>
      <c r="L14">
        <f>'Raw data and fitting summary'!L16</f>
        <v>3.9377030364118033</v>
      </c>
      <c r="M14">
        <f>'Raw data and fitting summary'!M16</f>
        <v>3.5056323722059806</v>
      </c>
      <c r="N14">
        <f>'Raw data and fitting summary'!N16</f>
        <v>3.0828008958460162</v>
      </c>
      <c r="O14">
        <f>'Raw data and fitting summary'!O16</f>
        <v>2.6789059499487342</v>
      </c>
      <c r="P14">
        <f>'Raw data and fitting summary'!P16</f>
        <v>2.3019214792049163</v>
      </c>
      <c r="Q14">
        <f>'Raw data and fitting summary'!Q16</f>
        <v>1.9575758294372341</v>
      </c>
      <c r="R14">
        <f>'Raw data and fitting summary'!R16</f>
        <v>1.6491957503497627</v>
      </c>
      <c r="X14">
        <f t="shared" si="8"/>
        <v>5.5863191849353067</v>
      </c>
      <c r="Y14">
        <f t="shared" si="9"/>
        <v>5.43544423968385</v>
      </c>
      <c r="Z14">
        <f t="shared" si="10"/>
        <v>5.3989903446549192</v>
      </c>
      <c r="AA14">
        <f t="shared" si="11"/>
        <v>5.354104874292541</v>
      </c>
      <c r="AB14">
        <f t="shared" si="12"/>
        <v>5.2990367637696165</v>
      </c>
      <c r="AC14">
        <f t="shared" si="13"/>
        <v>5.2317743697770167</v>
      </c>
      <c r="AD14">
        <f t="shared" si="14"/>
        <v>5.1500601381300228</v>
      </c>
      <c r="AE14">
        <f t="shared" si="15"/>
        <v>5.0514381511006263</v>
      </c>
      <c r="AF14">
        <f t="shared" si="16"/>
        <v>4.933348123603829</v>
      </c>
      <c r="AG14">
        <f t="shared" si="17"/>
        <v>4.7932794719373755</v>
      </c>
      <c r="AH14">
        <f t="shared" si="18"/>
        <v>4.6289952214168899</v>
      </c>
      <c r="AI14">
        <f t="shared" si="19"/>
        <v>4.4388255442677318</v>
      </c>
      <c r="AJ14">
        <f t="shared" si="20"/>
        <v>4.2220131376591166</v>
      </c>
      <c r="AK14">
        <f t="shared" si="21"/>
        <v>3.9790684132778047</v>
      </c>
      <c r="AL14">
        <f t="shared" si="22"/>
        <v>3.7120669131365251</v>
      </c>
      <c r="AM14">
        <f t="shared" si="23"/>
        <v>3.4248049336942237</v>
      </c>
      <c r="AO14">
        <f t="shared" si="24"/>
        <v>5.5863191849353067</v>
      </c>
      <c r="AP14">
        <f t="shared" si="4"/>
        <v>5.43544423968385</v>
      </c>
      <c r="AQ14">
        <f t="shared" si="4"/>
        <v>5.3989903446549192</v>
      </c>
      <c r="AR14">
        <f t="shared" si="4"/>
        <v>5.354104874292541</v>
      </c>
      <c r="AS14">
        <f t="shared" si="4"/>
        <v>5.2990367637696165</v>
      </c>
      <c r="AT14">
        <f t="shared" si="4"/>
        <v>5.2317743697770167</v>
      </c>
      <c r="AU14">
        <f t="shared" si="4"/>
        <v>5.1500601381300228</v>
      </c>
      <c r="AV14">
        <f t="shared" si="4"/>
        <v>5.0514381511006263</v>
      </c>
      <c r="AW14">
        <f t="shared" si="4"/>
        <v>4.933348123603829</v>
      </c>
      <c r="AX14">
        <f t="shared" si="4"/>
        <v>4.7932794719373755</v>
      </c>
      <c r="AY14">
        <f t="shared" si="4"/>
        <v>4.6289952214168899</v>
      </c>
      <c r="AZ14">
        <f t="shared" si="4"/>
        <v>4.4388255442677318</v>
      </c>
      <c r="BA14">
        <f t="shared" si="4"/>
        <v>4.2220131376591166</v>
      </c>
      <c r="BB14">
        <f t="shared" si="4"/>
        <v>3.9790684132778047</v>
      </c>
      <c r="BC14">
        <f t="shared" si="4"/>
        <v>3.7120669131365251</v>
      </c>
      <c r="BD14">
        <f t="shared" si="4"/>
        <v>3.4248049336942237</v>
      </c>
      <c r="BF14">
        <f t="shared" si="25"/>
        <v>4.7540536340432826</v>
      </c>
      <c r="BG14">
        <f t="shared" si="25"/>
        <v>1.5423346875301742</v>
      </c>
      <c r="BH14">
        <f t="shared" si="5"/>
        <v>1.1070288605776963</v>
      </c>
      <c r="BI14">
        <f t="shared" si="5"/>
        <v>0.69715478871062209</v>
      </c>
      <c r="BJ14">
        <f t="shared" si="5"/>
        <v>0.34918865578336583</v>
      </c>
      <c r="BK14">
        <f t="shared" si="5"/>
        <v>0.10409840961524976</v>
      </c>
      <c r="BL14">
        <f t="shared" si="5"/>
        <v>1.233278747927926E-3</v>
      </c>
      <c r="BM14">
        <f t="shared" si="5"/>
        <v>6.9733039361451851E-2</v>
      </c>
      <c r="BN14">
        <f t="shared" si="5"/>
        <v>0.31913035033904508</v>
      </c>
      <c r="BO14">
        <f t="shared" si="5"/>
        <v>0.7320110370266435</v>
      </c>
      <c r="BP14">
        <f t="shared" si="5"/>
        <v>1.2619440909872521</v>
      </c>
      <c r="BQ14">
        <f t="shared" si="5"/>
        <v>1.8388028471272373</v>
      </c>
      <c r="BR14">
        <f t="shared" si="5"/>
        <v>2.381179792763445</v>
      </c>
      <c r="BS14">
        <f t="shared" si="5"/>
        <v>2.8128218384700894</v>
      </c>
      <c r="BT14">
        <f t="shared" si="5"/>
        <v>3.0782389627803126</v>
      </c>
      <c r="BU14">
        <f t="shared" si="5"/>
        <v>3.1527879719771836</v>
      </c>
      <c r="BW14">
        <f t="shared" si="26"/>
        <v>0.39030695681620176</v>
      </c>
      <c r="BX14">
        <f t="shared" si="6"/>
        <v>0.22848319769204928</v>
      </c>
      <c r="BY14">
        <f t="shared" si="6"/>
        <v>0.19487984288170918</v>
      </c>
      <c r="BZ14">
        <f t="shared" si="6"/>
        <v>0.1559472546498423</v>
      </c>
      <c r="CA14">
        <f t="shared" si="6"/>
        <v>0.11151495937544584</v>
      </c>
      <c r="CB14">
        <f t="shared" si="6"/>
        <v>6.1669871191351089E-2</v>
      </c>
      <c r="CC14">
        <f t="shared" si="6"/>
        <v>6.8189628353320124E-3</v>
      </c>
      <c r="CD14">
        <f t="shared" si="6"/>
        <v>5.2276229677387924E-2</v>
      </c>
      <c r="CE14">
        <f t="shared" si="6"/>
        <v>0.11450970393221889</v>
      </c>
      <c r="CF14">
        <f t="shared" si="6"/>
        <v>0.17849500337599974</v>
      </c>
      <c r="CG14">
        <f t="shared" si="6"/>
        <v>0.24267963034687667</v>
      </c>
      <c r="CH14">
        <f t="shared" si="6"/>
        <v>0.30549176463420064</v>
      </c>
      <c r="CI14">
        <f t="shared" si="6"/>
        <v>0.36549085410140475</v>
      </c>
      <c r="CJ14">
        <f t="shared" si="6"/>
        <v>0.4214923594870586</v>
      </c>
      <c r="CK14">
        <f t="shared" si="6"/>
        <v>0.47264532799513226</v>
      </c>
      <c r="CL14">
        <f t="shared" si="6"/>
        <v>0.51845556687783967</v>
      </c>
      <c r="CN14">
        <f t="shared" si="27"/>
        <v>0.39030695681620176</v>
      </c>
      <c r="CO14">
        <f t="shared" si="7"/>
        <v>0.22848319769204928</v>
      </c>
      <c r="CP14">
        <f t="shared" si="7"/>
        <v>0.19487984288170918</v>
      </c>
      <c r="CQ14">
        <f t="shared" si="7"/>
        <v>0.1559472546498423</v>
      </c>
      <c r="CR14">
        <f t="shared" si="7"/>
        <v>0.11151495937544584</v>
      </c>
      <c r="CS14">
        <f t="shared" si="7"/>
        <v>6.1669871191351089E-2</v>
      </c>
      <c r="CT14">
        <f t="shared" si="7"/>
        <v>6.8189628353320124E-3</v>
      </c>
      <c r="CU14">
        <f t="shared" si="7"/>
        <v>5.2276229677387924E-2</v>
      </c>
      <c r="CV14">
        <f t="shared" si="7"/>
        <v>0.11450970393221889</v>
      </c>
      <c r="CW14">
        <f t="shared" si="7"/>
        <v>0.17849500337599974</v>
      </c>
      <c r="CX14">
        <f t="shared" si="7"/>
        <v>0.24267963034687667</v>
      </c>
      <c r="CY14">
        <f t="shared" si="7"/>
        <v>0.30549176463420064</v>
      </c>
      <c r="CZ14">
        <f t="shared" si="7"/>
        <v>0.36549085410140475</v>
      </c>
      <c r="DA14">
        <f t="shared" si="7"/>
        <v>0.4214923594870586</v>
      </c>
      <c r="DB14">
        <f t="shared" si="7"/>
        <v>0.47264532799513226</v>
      </c>
      <c r="DC14">
        <f t="shared" si="7"/>
        <v>0.51845556687783967</v>
      </c>
    </row>
    <row r="15" spans="1:107">
      <c r="A15" s="1" t="s">
        <v>27</v>
      </c>
      <c r="B15" s="1">
        <f>'Raw data and fitting summary'!B17</f>
        <v>8.589934592000005E-2</v>
      </c>
      <c r="C15">
        <f>'Raw data and fitting summary'!C17</f>
        <v>6.931117387333301</v>
      </c>
      <c r="D15">
        <f>'Raw data and fitting summary'!D17</f>
        <v>5.8639576551556321</v>
      </c>
      <c r="E15">
        <f>'Raw data and fitting summary'!E17</f>
        <v>5.6466104734594706</v>
      </c>
      <c r="F15">
        <f>'Raw data and fitting summary'!F17</f>
        <v>5.3965806179659337</v>
      </c>
      <c r="G15">
        <f>'Raw data and fitting summary'!G17</f>
        <v>5.113548060505801</v>
      </c>
      <c r="H15">
        <f>'Raw data and fitting summary'!H17</f>
        <v>4.7989378149166351</v>
      </c>
      <c r="I15">
        <f>'Raw data and fitting summary'!I17</f>
        <v>4.4562269789973694</v>
      </c>
      <c r="J15">
        <f>'Raw data and fitting summary'!J17</f>
        <v>4.0910313780592231</v>
      </c>
      <c r="K15">
        <f>'Raw data and fitting summary'!K17</f>
        <v>3.7108890606599685</v>
      </c>
      <c r="L15">
        <f>'Raw data and fitting summary'!L17</f>
        <v>3.3247191869658712</v>
      </c>
      <c r="M15">
        <f>'Raw data and fitting summary'!M17</f>
        <v>2.9420211593086147</v>
      </c>
      <c r="N15">
        <f>'Raw data and fitting summary'!N17</f>
        <v>2.5719585308499187</v>
      </c>
      <c r="O15">
        <f>'Raw data and fitting summary'!O17</f>
        <v>2.2225100312459962</v>
      </c>
      <c r="P15">
        <f>'Raw data and fitting summary'!P17</f>
        <v>1.8998478579153575</v>
      </c>
      <c r="Q15">
        <f>'Raw data and fitting summary'!Q17</f>
        <v>1.6080319225435848</v>
      </c>
      <c r="R15">
        <f>'Raw data and fitting summary'!R17</f>
        <v>1.3490205872072305</v>
      </c>
      <c r="X15">
        <f t="shared" si="8"/>
        <v>4.7418112182163448</v>
      </c>
      <c r="Y15">
        <f t="shared" si="9"/>
        <v>4.6326594021828589</v>
      </c>
      <c r="Z15">
        <f t="shared" si="10"/>
        <v>4.6061521327514621</v>
      </c>
      <c r="AA15">
        <f t="shared" si="11"/>
        <v>4.5734415884695965</v>
      </c>
      <c r="AB15">
        <f t="shared" si="12"/>
        <v>4.5332009854404181</v>
      </c>
      <c r="AC15">
        <f t="shared" si="13"/>
        <v>4.483885212684366</v>
      </c>
      <c r="AD15">
        <f t="shared" si="14"/>
        <v>4.4237291490796924</v>
      </c>
      <c r="AE15">
        <f t="shared" si="15"/>
        <v>4.3507664803486366</v>
      </c>
      <c r="AF15">
        <f t="shared" si="16"/>
        <v>4.262879359531504</v>
      </c>
      <c r="AG15">
        <f t="shared" si="17"/>
        <v>4.157890663645734</v>
      </c>
      <c r="AH15">
        <f t="shared" si="18"/>
        <v>4.0337099424927656</v>
      </c>
      <c r="AI15">
        <f t="shared" si="19"/>
        <v>3.8885396804497336</v>
      </c>
      <c r="AJ15">
        <f t="shared" si="20"/>
        <v>3.7211383794914998</v>
      </c>
      <c r="AK15">
        <f t="shared" si="21"/>
        <v>3.531120343201446</v>
      </c>
      <c r="AL15">
        <f t="shared" si="22"/>
        <v>3.3192505448479368</v>
      </c>
      <c r="AM15">
        <f t="shared" si="23"/>
        <v>3.0876723044644958</v>
      </c>
      <c r="AO15">
        <f t="shared" si="24"/>
        <v>4.7418112182163448</v>
      </c>
      <c r="AP15">
        <f t="shared" si="4"/>
        <v>4.6326594021828589</v>
      </c>
      <c r="AQ15">
        <f t="shared" si="4"/>
        <v>4.6061521327514621</v>
      </c>
      <c r="AR15">
        <f t="shared" si="4"/>
        <v>4.5734415884695965</v>
      </c>
      <c r="AS15">
        <f t="shared" si="4"/>
        <v>4.5332009854404181</v>
      </c>
      <c r="AT15">
        <f t="shared" si="4"/>
        <v>4.483885212684366</v>
      </c>
      <c r="AU15">
        <f t="shared" si="4"/>
        <v>4.4237291490796924</v>
      </c>
      <c r="AV15">
        <f t="shared" si="4"/>
        <v>4.3507664803486366</v>
      </c>
      <c r="AW15">
        <f t="shared" si="4"/>
        <v>4.262879359531504</v>
      </c>
      <c r="AX15">
        <f t="shared" si="4"/>
        <v>4.157890663645734</v>
      </c>
      <c r="AY15">
        <f t="shared" si="4"/>
        <v>4.0337099424927656</v>
      </c>
      <c r="AZ15">
        <f t="shared" si="4"/>
        <v>3.8885396804497336</v>
      </c>
      <c r="BA15">
        <f t="shared" si="4"/>
        <v>3.7211383794914998</v>
      </c>
      <c r="BB15">
        <f t="shared" si="4"/>
        <v>3.531120343201446</v>
      </c>
      <c r="BC15">
        <f t="shared" si="4"/>
        <v>3.3192505448479368</v>
      </c>
      <c r="BD15">
        <f t="shared" si="4"/>
        <v>3.0876723044644958</v>
      </c>
      <c r="BF15">
        <f t="shared" si="25"/>
        <v>4.7930615021335621</v>
      </c>
      <c r="BG15">
        <f t="shared" si="25"/>
        <v>1.5160953877738033</v>
      </c>
      <c r="BH15">
        <f t="shared" si="5"/>
        <v>1.0825535587488624</v>
      </c>
      <c r="BI15">
        <f t="shared" si="5"/>
        <v>0.67755786188017186</v>
      </c>
      <c r="BJ15">
        <f t="shared" si="5"/>
        <v>0.33680272753694523</v>
      </c>
      <c r="BK15">
        <f t="shared" si="5"/>
        <v>9.9258142173324349E-2</v>
      </c>
      <c r="BL15">
        <f t="shared" si="5"/>
        <v>1.0561089493582639E-3</v>
      </c>
      <c r="BM15">
        <f t="shared" si="5"/>
        <v>6.7462323361292056E-2</v>
      </c>
      <c r="BN15">
        <f t="shared" si="5"/>
        <v>0.3046932900482871</v>
      </c>
      <c r="BO15">
        <f t="shared" si="5"/>
        <v>0.69417470955290317</v>
      </c>
      <c r="BP15">
        <f t="shared" si="5"/>
        <v>1.1917843993300918</v>
      </c>
      <c r="BQ15">
        <f t="shared" si="5"/>
        <v>1.7333859234815705</v>
      </c>
      <c r="BR15">
        <f t="shared" si="5"/>
        <v>2.2458869261650465</v>
      </c>
      <c r="BS15">
        <f t="shared" si="5"/>
        <v>2.6610499212514518</v>
      </c>
      <c r="BT15">
        <f t="shared" si="5"/>
        <v>2.9282691733212043</v>
      </c>
      <c r="BU15">
        <f t="shared" si="5"/>
        <v>3.0229097939216376</v>
      </c>
      <c r="BW15">
        <f t="shared" si="26"/>
        <v>0.4617025158459333</v>
      </c>
      <c r="BX15">
        <f t="shared" si="6"/>
        <v>0.26578648376191844</v>
      </c>
      <c r="BY15">
        <f t="shared" si="6"/>
        <v>0.22588449333011845</v>
      </c>
      <c r="BZ15">
        <f t="shared" si="6"/>
        <v>0.17998240790296896</v>
      </c>
      <c r="CA15">
        <f t="shared" si="6"/>
        <v>0.1280214746553974</v>
      </c>
      <c r="CB15">
        <f t="shared" si="6"/>
        <v>7.0263306772667497E-2</v>
      </c>
      <c r="CC15">
        <f t="shared" si="6"/>
        <v>7.3462521828303699E-3</v>
      </c>
      <c r="CD15">
        <f t="shared" si="6"/>
        <v>5.9698699864167447E-2</v>
      </c>
      <c r="CE15">
        <f t="shared" si="6"/>
        <v>0.12948766603899386</v>
      </c>
      <c r="CF15">
        <f t="shared" si="6"/>
        <v>0.20038320968000609</v>
      </c>
      <c r="CG15">
        <f t="shared" si="6"/>
        <v>0.27064136954515511</v>
      </c>
      <c r="CH15">
        <f t="shared" si="6"/>
        <v>0.33857984173831146</v>
      </c>
      <c r="CI15">
        <f t="shared" si="6"/>
        <v>0.40273383986603956</v>
      </c>
      <c r="CJ15">
        <f t="shared" si="6"/>
        <v>0.46197023231644258</v>
      </c>
      <c r="CK15">
        <f t="shared" si="6"/>
        <v>0.51554367444797611</v>
      </c>
      <c r="CL15">
        <f t="shared" si="6"/>
        <v>0.56309463758292344</v>
      </c>
      <c r="CN15">
        <f t="shared" si="27"/>
        <v>0.4617025158459333</v>
      </c>
      <c r="CO15">
        <f t="shared" si="7"/>
        <v>0.26578648376191844</v>
      </c>
      <c r="CP15">
        <f t="shared" si="7"/>
        <v>0.22588449333011845</v>
      </c>
      <c r="CQ15">
        <f t="shared" si="7"/>
        <v>0.17998240790296896</v>
      </c>
      <c r="CR15">
        <f t="shared" si="7"/>
        <v>0.1280214746553974</v>
      </c>
      <c r="CS15">
        <f t="shared" si="7"/>
        <v>7.0263306772667497E-2</v>
      </c>
      <c r="CT15">
        <f t="shared" si="7"/>
        <v>7.3462521828303699E-3</v>
      </c>
      <c r="CU15">
        <f t="shared" si="7"/>
        <v>5.9698699864167447E-2</v>
      </c>
      <c r="CV15">
        <f t="shared" si="7"/>
        <v>0.12948766603899386</v>
      </c>
      <c r="CW15">
        <f t="shared" si="7"/>
        <v>0.20038320968000609</v>
      </c>
      <c r="CX15">
        <f t="shared" si="7"/>
        <v>0.27064136954515511</v>
      </c>
      <c r="CY15">
        <f t="shared" si="7"/>
        <v>0.33857984173831146</v>
      </c>
      <c r="CZ15">
        <f t="shared" si="7"/>
        <v>0.40273383986603956</v>
      </c>
      <c r="DA15">
        <f t="shared" si="7"/>
        <v>0.46197023231644258</v>
      </c>
      <c r="DB15">
        <f t="shared" si="7"/>
        <v>0.51554367444797611</v>
      </c>
      <c r="DC15">
        <f t="shared" si="7"/>
        <v>0.56309463758292344</v>
      </c>
    </row>
    <row r="16" spans="1:107">
      <c r="A16" s="1" t="s">
        <v>28</v>
      </c>
      <c r="B16" s="1">
        <f>'Raw data and fitting summary'!B18</f>
        <v>6.871947673600004E-2</v>
      </c>
      <c r="C16">
        <f>'Raw data and fitting summary'!C18</f>
        <v>6.109503010449167</v>
      </c>
      <c r="D16">
        <f>'Raw data and fitting summary'!D18</f>
        <v>5.0890598792798167</v>
      </c>
      <c r="E16">
        <f>'Raw data and fitting summary'!E18</f>
        <v>4.8850767168043854</v>
      </c>
      <c r="F16">
        <f>'Raw data and fitting summary'!F18</f>
        <v>4.651996122499888</v>
      </c>
      <c r="G16">
        <f>'Raw data and fitting summary'!G18</f>
        <v>4.3901625438930338</v>
      </c>
      <c r="H16">
        <f>'Raw data and fitting summary'!H18</f>
        <v>4.1015941914933034</v>
      </c>
      <c r="I16">
        <f>'Raw data and fitting summary'!I18</f>
        <v>3.7901802992623943</v>
      </c>
      <c r="J16">
        <f>'Raw data and fitting summary'!J18</f>
        <v>3.4616479051086091</v>
      </c>
      <c r="K16">
        <f>'Raw data and fitting summary'!K18</f>
        <v>3.1232447803852406</v>
      </c>
      <c r="L16">
        <f>'Raw data and fitting summary'!L18</f>
        <v>2.7831513034222577</v>
      </c>
      <c r="M16">
        <f>'Raw data and fitting summary'!M18</f>
        <v>2.4497116405218229</v>
      </c>
      <c r="N16">
        <f>'Raw data and fitting summary'!N18</f>
        <v>2.1306321242543191</v>
      </c>
      <c r="O16">
        <f>'Raw data and fitting summary'!O18</f>
        <v>1.832305592457393</v>
      </c>
      <c r="P16">
        <f>'Raw data and fitting summary'!P18</f>
        <v>1.5593794011995707</v>
      </c>
      <c r="Q16">
        <f>'Raw data and fitting summary'!Q18</f>
        <v>1.3146113652489879</v>
      </c>
      <c r="R16">
        <f>'Raw data and fitting summary'!R18</f>
        <v>1.0989838272045407</v>
      </c>
      <c r="X16">
        <f t="shared" si="8"/>
        <v>3.9881743246072481</v>
      </c>
      <c r="Y16">
        <f t="shared" si="9"/>
        <v>3.9106777515451538</v>
      </c>
      <c r="Z16">
        <f t="shared" si="10"/>
        <v>3.8917719213022712</v>
      </c>
      <c r="AA16">
        <f t="shared" si="11"/>
        <v>3.8683951479442089</v>
      </c>
      <c r="AB16">
        <f t="shared" si="12"/>
        <v>3.839566162781523</v>
      </c>
      <c r="AC16">
        <f t="shared" si="13"/>
        <v>3.8041286095304723</v>
      </c>
      <c r="AD16">
        <f t="shared" si="14"/>
        <v>3.7607410703226485</v>
      </c>
      <c r="AE16">
        <f t="shared" si="15"/>
        <v>3.7078788528418514</v>
      </c>
      <c r="AF16">
        <f t="shared" si="16"/>
        <v>3.6438548206119772</v>
      </c>
      <c r="AG16">
        <f t="shared" si="17"/>
        <v>3.5668683205871838</v>
      </c>
      <c r="AH16">
        <f t="shared" si="18"/>
        <v>3.4750921671777379</v>
      </c>
      <c r="AI16">
        <f t="shared" si="19"/>
        <v>3.3668065077480196</v>
      </c>
      <c r="AJ16">
        <f t="shared" si="20"/>
        <v>3.2405836894499842</v>
      </c>
      <c r="AK16">
        <f t="shared" si="21"/>
        <v>3.0955185248066859</v>
      </c>
      <c r="AL16">
        <f t="shared" si="22"/>
        <v>2.9314832238874562</v>
      </c>
      <c r="AM16">
        <f t="shared" si="23"/>
        <v>2.7493677849369136</v>
      </c>
      <c r="AO16">
        <f t="shared" si="24"/>
        <v>3.9881743246072481</v>
      </c>
      <c r="AP16">
        <f t="shared" si="4"/>
        <v>3.9106777515451538</v>
      </c>
      <c r="AQ16">
        <f t="shared" si="4"/>
        <v>3.8917719213022712</v>
      </c>
      <c r="AR16">
        <f t="shared" si="4"/>
        <v>3.8683951479442089</v>
      </c>
      <c r="AS16">
        <f t="shared" si="4"/>
        <v>3.839566162781523</v>
      </c>
      <c r="AT16">
        <f t="shared" si="4"/>
        <v>3.8041286095304723</v>
      </c>
      <c r="AU16">
        <f t="shared" si="4"/>
        <v>3.7607410703226485</v>
      </c>
      <c r="AV16">
        <f t="shared" si="4"/>
        <v>3.7078788528418514</v>
      </c>
      <c r="AW16">
        <f t="shared" si="4"/>
        <v>3.6438548206119772</v>
      </c>
      <c r="AX16">
        <f t="shared" si="4"/>
        <v>3.5668683205871838</v>
      </c>
      <c r="AY16">
        <f t="shared" si="4"/>
        <v>3.4750921671777379</v>
      </c>
      <c r="AZ16">
        <f t="shared" si="4"/>
        <v>3.3668065077480196</v>
      </c>
      <c r="BA16">
        <f t="shared" si="4"/>
        <v>3.2405836894499842</v>
      </c>
      <c r="BB16">
        <f t="shared" si="4"/>
        <v>3.0955185248066859</v>
      </c>
      <c r="BC16">
        <f t="shared" si="4"/>
        <v>2.9314832238874562</v>
      </c>
      <c r="BD16">
        <f t="shared" si="4"/>
        <v>2.7493677849369136</v>
      </c>
      <c r="BF16">
        <f t="shared" si="25"/>
        <v>4.5000353933758026</v>
      </c>
      <c r="BG16">
        <f t="shared" si="25"/>
        <v>1.3885844389644713</v>
      </c>
      <c r="BH16">
        <f t="shared" si="5"/>
        <v>0.98665441676749677</v>
      </c>
      <c r="BI16">
        <f t="shared" si="5"/>
        <v>0.61403048732461007</v>
      </c>
      <c r="BJ16">
        <f t="shared" si="5"/>
        <v>0.30315637489309216</v>
      </c>
      <c r="BK16">
        <f t="shared" si="5"/>
        <v>8.8485772452485803E-2</v>
      </c>
      <c r="BL16">
        <f t="shared" si="5"/>
        <v>8.6666820056676786E-4</v>
      </c>
      <c r="BM16">
        <f t="shared" si="5"/>
        <v>6.0629679621610692E-2</v>
      </c>
      <c r="BN16">
        <f t="shared" si="5"/>
        <v>0.27103481398488433</v>
      </c>
      <c r="BO16">
        <f t="shared" si="5"/>
        <v>0.61421236299388915</v>
      </c>
      <c r="BP16">
        <f t="shared" si="5"/>
        <v>1.0514052244451617</v>
      </c>
      <c r="BQ16">
        <f t="shared" si="5"/>
        <v>1.5281271064060304</v>
      </c>
      <c r="BR16">
        <f t="shared" si="5"/>
        <v>1.983247198469074</v>
      </c>
      <c r="BS16">
        <f t="shared" si="5"/>
        <v>2.3597234070764359</v>
      </c>
      <c r="BT16">
        <f t="shared" si="5"/>
        <v>2.6142746072570149</v>
      </c>
      <c r="BU16">
        <f t="shared" si="5"/>
        <v>2.7237672079403707</v>
      </c>
      <c r="BW16">
        <f t="shared" si="26"/>
        <v>0.53190470455446437</v>
      </c>
      <c r="BX16">
        <f t="shared" si="6"/>
        <v>0.30132427231291825</v>
      </c>
      <c r="BY16">
        <f t="shared" si="6"/>
        <v>0.25523201656939154</v>
      </c>
      <c r="BZ16">
        <f t="shared" si="6"/>
        <v>0.20256487369758752</v>
      </c>
      <c r="CA16">
        <f t="shared" si="6"/>
        <v>0.14340067543272614</v>
      </c>
      <c r="CB16">
        <f t="shared" si="6"/>
        <v>7.8195458801679704E-2</v>
      </c>
      <c r="CC16">
        <f t="shared" si="6"/>
        <v>7.8280393117360018E-3</v>
      </c>
      <c r="CD16">
        <f t="shared" si="6"/>
        <v>6.6407495364774943E-2</v>
      </c>
      <c r="CE16">
        <f t="shared" si="6"/>
        <v>0.14287343098353775</v>
      </c>
      <c r="CF16">
        <f t="shared" si="6"/>
        <v>0.21972132042034828</v>
      </c>
      <c r="CG16">
        <f t="shared" si="6"/>
        <v>0.29506570684387567</v>
      </c>
      <c r="CH16">
        <f t="shared" si="6"/>
        <v>0.36716525902183472</v>
      </c>
      <c r="CI16">
        <f t="shared" si="6"/>
        <v>0.43457544441063783</v>
      </c>
      <c r="CJ16">
        <f t="shared" si="6"/>
        <v>0.49624614141278528</v>
      </c>
      <c r="CK16">
        <f t="shared" si="6"/>
        <v>0.55155419122416993</v>
      </c>
      <c r="CL16">
        <f t="shared" si="6"/>
        <v>0.6002776226499803</v>
      </c>
      <c r="CN16">
        <f t="shared" si="27"/>
        <v>0.53190470455446437</v>
      </c>
      <c r="CO16">
        <f t="shared" si="7"/>
        <v>0.30132427231291825</v>
      </c>
      <c r="CP16">
        <f t="shared" si="7"/>
        <v>0.25523201656939154</v>
      </c>
      <c r="CQ16">
        <f t="shared" si="7"/>
        <v>0.20256487369758752</v>
      </c>
      <c r="CR16">
        <f t="shared" si="7"/>
        <v>0.14340067543272614</v>
      </c>
      <c r="CS16">
        <f t="shared" si="7"/>
        <v>7.8195458801679704E-2</v>
      </c>
      <c r="CT16">
        <f t="shared" si="7"/>
        <v>7.8280393117360018E-3</v>
      </c>
      <c r="CU16">
        <f t="shared" si="7"/>
        <v>6.6407495364774943E-2</v>
      </c>
      <c r="CV16">
        <f t="shared" si="7"/>
        <v>0.14287343098353775</v>
      </c>
      <c r="CW16">
        <f t="shared" si="7"/>
        <v>0.21972132042034828</v>
      </c>
      <c r="CX16">
        <f t="shared" si="7"/>
        <v>0.29506570684387567</v>
      </c>
      <c r="CY16">
        <f t="shared" si="7"/>
        <v>0.36716525902183472</v>
      </c>
      <c r="CZ16">
        <f t="shared" si="7"/>
        <v>0.43457544441063783</v>
      </c>
      <c r="DA16">
        <f t="shared" si="7"/>
        <v>0.49624614141278528</v>
      </c>
      <c r="DB16">
        <f t="shared" si="7"/>
        <v>0.55155419122416993</v>
      </c>
      <c r="DC16">
        <f t="shared" si="7"/>
        <v>0.6002776226499803</v>
      </c>
    </row>
    <row r="17" spans="1:107">
      <c r="A17" s="1" t="s">
        <v>29</v>
      </c>
      <c r="B17" s="1">
        <f>'Raw data and fitting summary'!B19</f>
        <v>5.4975581388800036E-2</v>
      </c>
      <c r="C17">
        <f>'Raw data and fitting summary'!C19</f>
        <v>5.3210558298418222</v>
      </c>
      <c r="D17">
        <f>'Raw data and fitting summary'!D19</f>
        <v>4.3676081630361505</v>
      </c>
      <c r="E17">
        <f>'Raw data and fitting summary'!E19</f>
        <v>4.1803454854312205</v>
      </c>
      <c r="F17">
        <f>'Raw data and fitting summary'!F19</f>
        <v>3.9676998914714923</v>
      </c>
      <c r="G17">
        <f>'Raw data and fitting summary'!G19</f>
        <v>3.7304965161168209</v>
      </c>
      <c r="H17">
        <f>'Raw data and fitting summary'!H19</f>
        <v>3.4711027516513022</v>
      </c>
      <c r="I17">
        <f>'Raw data and fitting summary'!I19</f>
        <v>3.1935317195219377</v>
      </c>
      <c r="J17">
        <f>'Raw data and fitting summary'!J19</f>
        <v>2.9033220394987054</v>
      </c>
      <c r="K17">
        <f>'Raw data and fitting summary'!K19</f>
        <v>2.6071667571879411</v>
      </c>
      <c r="L17">
        <f>'Raw data and fitting summary'!L19</f>
        <v>2.3123285108568972</v>
      </c>
      <c r="M17">
        <f>'Raw data and fitting summary'!M19</f>
        <v>2.025942305053666</v>
      </c>
      <c r="N17">
        <f>'Raw data and fitting summary'!N19</f>
        <v>1.7543438509476841</v>
      </c>
      <c r="O17">
        <f>'Raw data and fitting summary'!O19</f>
        <v>1.5025529564330569</v>
      </c>
      <c r="P17">
        <f>'Raw data and fitting summary'!P19</f>
        <v>1.2739920129910025</v>
      </c>
      <c r="Q17">
        <f>'Raw data and fitting summary'!Q19</f>
        <v>1.0704521395133142</v>
      </c>
      <c r="R17">
        <f>'Raw data and fitting summary'!R19</f>
        <v>0.89226147416016199</v>
      </c>
      <c r="X17">
        <f t="shared" si="8"/>
        <v>3.3271717844528546</v>
      </c>
      <c r="Y17">
        <f t="shared" si="9"/>
        <v>3.2730607759337236</v>
      </c>
      <c r="Z17">
        <f t="shared" si="10"/>
        <v>3.2598069186509351</v>
      </c>
      <c r="AA17">
        <f t="shared" si="11"/>
        <v>3.2433897833440617</v>
      </c>
      <c r="AB17">
        <f t="shared" si="12"/>
        <v>3.2230994482605428</v>
      </c>
      <c r="AC17">
        <f t="shared" si="13"/>
        <v>3.1980907623140933</v>
      </c>
      <c r="AD17">
        <f t="shared" si="14"/>
        <v>3.1673704209911655</v>
      </c>
      <c r="AE17">
        <f t="shared" si="15"/>
        <v>3.1297901006890938</v>
      </c>
      <c r="AF17">
        <f t="shared" si="16"/>
        <v>3.0840504226182754</v>
      </c>
      <c r="AG17">
        <f t="shared" si="17"/>
        <v>3.0287221216957048</v>
      </c>
      <c r="AH17">
        <f t="shared" si="18"/>
        <v>2.9622921953229926</v>
      </c>
      <c r="AI17">
        <f t="shared" si="19"/>
        <v>2.8832433282134056</v>
      </c>
      <c r="AJ17">
        <f t="shared" si="20"/>
        <v>2.7901734862692917</v>
      </c>
      <c r="AK17">
        <f t="shared" si="21"/>
        <v>2.6819579399397262</v>
      </c>
      <c r="AL17">
        <f t="shared" si="22"/>
        <v>2.5579469988098609</v>
      </c>
      <c r="AM17">
        <f t="shared" si="23"/>
        <v>2.4181793796810975</v>
      </c>
      <c r="AO17">
        <f t="shared" si="24"/>
        <v>3.3271717844528546</v>
      </c>
      <c r="AP17">
        <f t="shared" si="4"/>
        <v>3.2730607759337236</v>
      </c>
      <c r="AQ17">
        <f t="shared" si="4"/>
        <v>3.2598069186509351</v>
      </c>
      <c r="AR17">
        <f t="shared" si="4"/>
        <v>3.2433897833440617</v>
      </c>
      <c r="AS17">
        <f t="shared" si="4"/>
        <v>3.2230994482605428</v>
      </c>
      <c r="AT17">
        <f t="shared" si="4"/>
        <v>3.1980907623140933</v>
      </c>
      <c r="AU17">
        <f t="shared" si="4"/>
        <v>3.1673704209911655</v>
      </c>
      <c r="AV17">
        <f t="shared" si="4"/>
        <v>3.1297901006890938</v>
      </c>
      <c r="AW17">
        <f t="shared" si="4"/>
        <v>3.0840504226182754</v>
      </c>
      <c r="AX17">
        <f t="shared" si="4"/>
        <v>3.0287221216957048</v>
      </c>
      <c r="AY17">
        <f t="shared" si="4"/>
        <v>2.9622921953229926</v>
      </c>
      <c r="AZ17">
        <f t="shared" si="4"/>
        <v>2.8832433282134056</v>
      </c>
      <c r="BA17">
        <f t="shared" si="4"/>
        <v>2.7901734862692917</v>
      </c>
      <c r="BB17">
        <f t="shared" si="4"/>
        <v>2.6819579399397262</v>
      </c>
      <c r="BC17">
        <f t="shared" si="4"/>
        <v>2.5579469988098609</v>
      </c>
      <c r="BD17">
        <f t="shared" si="4"/>
        <v>2.4181793796810975</v>
      </c>
      <c r="BF17">
        <f t="shared" si="25"/>
        <v>3.975573586456675</v>
      </c>
      <c r="BG17">
        <f t="shared" si="25"/>
        <v>1.19803398261275</v>
      </c>
      <c r="BH17">
        <f t="shared" si="5"/>
        <v>0.84739125292990203</v>
      </c>
      <c r="BI17">
        <f t="shared" si="5"/>
        <v>0.52462513273557021</v>
      </c>
      <c r="BJ17">
        <f t="shared" si="5"/>
        <v>0.2574517844691484</v>
      </c>
      <c r="BK17">
        <f t="shared" si="5"/>
        <v>7.4535546321860283E-2</v>
      </c>
      <c r="BL17">
        <f t="shared" si="5"/>
        <v>6.8441354081618386E-4</v>
      </c>
      <c r="BM17">
        <f t="shared" si="5"/>
        <v>5.1287782739333515E-2</v>
      </c>
      <c r="BN17">
        <f t="shared" si="5"/>
        <v>0.22741803035427105</v>
      </c>
      <c r="BO17">
        <f t="shared" si="5"/>
        <v>0.51321980565066494</v>
      </c>
      <c r="BP17">
        <f t="shared" si="5"/>
        <v>0.87675111700737995</v>
      </c>
      <c r="BQ17">
        <f t="shared" si="5"/>
        <v>1.2744140297708193</v>
      </c>
      <c r="BR17">
        <f t="shared" si="5"/>
        <v>1.6579666288557462</v>
      </c>
      <c r="BS17">
        <f t="shared" si="5"/>
        <v>1.9823680514485786</v>
      </c>
      <c r="BT17">
        <f t="shared" si="5"/>
        <v>2.2126409564336531</v>
      </c>
      <c r="BU17">
        <f t="shared" si="5"/>
        <v>2.3284254543893987</v>
      </c>
      <c r="BW17">
        <f t="shared" si="26"/>
        <v>0.5992729484861441</v>
      </c>
      <c r="BX17">
        <f t="shared" si="6"/>
        <v>0.33441095721486552</v>
      </c>
      <c r="BY17">
        <f t="shared" si="6"/>
        <v>0.28239051874926646</v>
      </c>
      <c r="BZ17">
        <f t="shared" si="6"/>
        <v>0.22331885974575605</v>
      </c>
      <c r="CA17">
        <f t="shared" si="6"/>
        <v>0.1574251977022032</v>
      </c>
      <c r="CB17">
        <f t="shared" si="6"/>
        <v>8.5367179866922008E-2</v>
      </c>
      <c r="CC17">
        <f t="shared" si="6"/>
        <v>8.2596270892071871E-3</v>
      </c>
      <c r="CD17">
        <f t="shared" si="6"/>
        <v>7.2358865580323228E-2</v>
      </c>
      <c r="CE17">
        <f t="shared" si="6"/>
        <v>0.15462901058066134</v>
      </c>
      <c r="CF17">
        <f t="shared" si="6"/>
        <v>0.23653329095695216</v>
      </c>
      <c r="CG17">
        <f t="shared" si="6"/>
        <v>0.31608964562904368</v>
      </c>
      <c r="CH17">
        <f t="shared" si="6"/>
        <v>0.39153805237979727</v>
      </c>
      <c r="CI17">
        <f t="shared" si="6"/>
        <v>0.46148403895769835</v>
      </c>
      <c r="CJ17">
        <f t="shared" si="6"/>
        <v>0.52497688572266199</v>
      </c>
      <c r="CK17">
        <f t="shared" si="6"/>
        <v>0.58151903068696698</v>
      </c>
      <c r="CL17">
        <f t="shared" si="6"/>
        <v>0.63101931905571418</v>
      </c>
      <c r="CN17">
        <f t="shared" si="27"/>
        <v>0.5992729484861441</v>
      </c>
      <c r="CO17">
        <f t="shared" si="7"/>
        <v>0.33441095721486552</v>
      </c>
      <c r="CP17">
        <f t="shared" si="7"/>
        <v>0.28239051874926646</v>
      </c>
      <c r="CQ17">
        <f t="shared" si="7"/>
        <v>0.22331885974575605</v>
      </c>
      <c r="CR17">
        <f t="shared" si="7"/>
        <v>0.1574251977022032</v>
      </c>
      <c r="CS17">
        <f t="shared" si="7"/>
        <v>8.5367179866922008E-2</v>
      </c>
      <c r="CT17">
        <f t="shared" si="7"/>
        <v>8.2596270892071871E-3</v>
      </c>
      <c r="CU17">
        <f t="shared" si="7"/>
        <v>7.2358865580323228E-2</v>
      </c>
      <c r="CV17">
        <f t="shared" si="7"/>
        <v>0.15462901058066134</v>
      </c>
      <c r="CW17">
        <f t="shared" si="7"/>
        <v>0.23653329095695216</v>
      </c>
      <c r="CX17">
        <f t="shared" si="7"/>
        <v>0.31608964562904368</v>
      </c>
      <c r="CY17">
        <f t="shared" si="7"/>
        <v>0.39153805237979727</v>
      </c>
      <c r="CZ17">
        <f t="shared" si="7"/>
        <v>0.46148403895769835</v>
      </c>
      <c r="DA17">
        <f t="shared" si="7"/>
        <v>0.52497688572266199</v>
      </c>
      <c r="DB17">
        <f t="shared" si="7"/>
        <v>0.58151903068696698</v>
      </c>
      <c r="DC17">
        <f t="shared" si="7"/>
        <v>0.63101931905571418</v>
      </c>
    </row>
    <row r="18" spans="1:107">
      <c r="A18" s="1" t="s">
        <v>30</v>
      </c>
      <c r="B18" s="1">
        <f>'Raw data and fitting summary'!B20</f>
        <v>4.3980465111040035E-2</v>
      </c>
      <c r="C18">
        <f>'Raw data and fitting summary'!C20</f>
        <v>4.5819200275316785</v>
      </c>
      <c r="D18">
        <f>'Raw data and fitting summary'!D20</f>
        <v>3.7101460529194172</v>
      </c>
      <c r="E18">
        <f>'Raw data and fitting summary'!E20</f>
        <v>3.5416824728264564</v>
      </c>
      <c r="F18">
        <f>'Raw data and fitting summary'!F20</f>
        <v>3.3514611398555374</v>
      </c>
      <c r="G18">
        <f>'Raw data and fitting summary'!G20</f>
        <v>3.1406110611900919</v>
      </c>
      <c r="H18">
        <f>'Raw data and fitting summary'!H20</f>
        <v>2.9116367385893978</v>
      </c>
      <c r="I18">
        <f>'Raw data and fitting summary'!I20</f>
        <v>2.6684490653805009</v>
      </c>
      <c r="J18">
        <f>'Raw data and fitting summary'!J20</f>
        <v>2.4161906941864748</v>
      </c>
      <c r="K18">
        <f>'Raw data and fitting summary'!K20</f>
        <v>2.1608493330630703</v>
      </c>
      <c r="L18">
        <f>'Raw data and fitting summary'!L20</f>
        <v>1.9087103467351616</v>
      </c>
      <c r="M18">
        <f>'Raw data and fitting summary'!M20</f>
        <v>1.6657500232666673</v>
      </c>
      <c r="N18">
        <f>'Raw data and fitting summary'!N20</f>
        <v>1.437090424074561</v>
      </c>
      <c r="O18">
        <f>'Raw data and fitting summary'!O20</f>
        <v>1.2266164474059011</v>
      </c>
      <c r="P18">
        <f>'Raw data and fitting summary'!P20</f>
        <v>1.0368053671498028</v>
      </c>
      <c r="Q18">
        <f>'Raw data and fitting summary'!Q20</f>
        <v>0.86876127650614909</v>
      </c>
      <c r="R18">
        <f>'Raw data and fitting summary'!R20</f>
        <v>0.72240348328728088</v>
      </c>
      <c r="X18">
        <f t="shared" si="8"/>
        <v>2.7561617834858096</v>
      </c>
      <c r="Y18">
        <f t="shared" si="9"/>
        <v>2.718926174886366</v>
      </c>
      <c r="Z18">
        <f t="shared" si="10"/>
        <v>2.7097739470771263</v>
      </c>
      <c r="AA18">
        <f t="shared" si="11"/>
        <v>2.6984199453150373</v>
      </c>
      <c r="AB18">
        <f t="shared" si="12"/>
        <v>2.684360546372154</v>
      </c>
      <c r="AC18">
        <f t="shared" si="13"/>
        <v>2.666990987965399</v>
      </c>
      <c r="AD18">
        <f t="shared" si="14"/>
        <v>2.6455926071792462</v>
      </c>
      <c r="AE18">
        <f t="shared" si="15"/>
        <v>2.6193227092923697</v>
      </c>
      <c r="AF18">
        <f t="shared" si="16"/>
        <v>2.5872099881126287</v>
      </c>
      <c r="AG18">
        <f t="shared" si="17"/>
        <v>2.5481596545014931</v>
      </c>
      <c r="AH18">
        <f t="shared" si="18"/>
        <v>2.5009737573260562</v>
      </c>
      <c r="AI18">
        <f t="shared" si="19"/>
        <v>2.4443932712151621</v>
      </c>
      <c r="AJ18">
        <f t="shared" si="20"/>
        <v>2.3771687729827202</v>
      </c>
      <c r="AK18">
        <f t="shared" si="21"/>
        <v>2.2981650216949867</v>
      </c>
      <c r="AL18">
        <f t="shared" si="22"/>
        <v>2.2065004061626459</v>
      </c>
      <c r="AM18">
        <f t="shared" si="23"/>
        <v>2.1017141849266285</v>
      </c>
      <c r="AO18">
        <f t="shared" si="24"/>
        <v>2.7561617834858096</v>
      </c>
      <c r="AP18">
        <f t="shared" si="4"/>
        <v>2.718926174886366</v>
      </c>
      <c r="AQ18">
        <f t="shared" si="4"/>
        <v>2.7097739470771263</v>
      </c>
      <c r="AR18">
        <f t="shared" si="4"/>
        <v>2.6984199453150373</v>
      </c>
      <c r="AS18">
        <f t="shared" si="4"/>
        <v>2.684360546372154</v>
      </c>
      <c r="AT18">
        <f t="shared" si="4"/>
        <v>2.666990987965399</v>
      </c>
      <c r="AU18">
        <f t="shared" si="4"/>
        <v>2.6455926071792462</v>
      </c>
      <c r="AV18">
        <f t="shared" si="4"/>
        <v>2.6193227092923697</v>
      </c>
      <c r="AW18">
        <f t="shared" si="4"/>
        <v>2.5872099881126287</v>
      </c>
      <c r="AX18">
        <f t="shared" si="4"/>
        <v>2.5481596545014931</v>
      </c>
      <c r="AY18">
        <f t="shared" si="4"/>
        <v>2.5009737573260562</v>
      </c>
      <c r="AZ18">
        <f t="shared" si="4"/>
        <v>2.4443932712151621</v>
      </c>
      <c r="BA18">
        <f t="shared" si="4"/>
        <v>2.3771687729827202</v>
      </c>
      <c r="BB18">
        <f t="shared" si="4"/>
        <v>2.2981650216949867</v>
      </c>
      <c r="BC18">
        <f t="shared" si="4"/>
        <v>2.2065004061626459</v>
      </c>
      <c r="BD18">
        <f t="shared" si="4"/>
        <v>2.1017141849266285</v>
      </c>
      <c r="BF18">
        <f t="shared" si="25"/>
        <v>3.3333931657014544</v>
      </c>
      <c r="BG18">
        <f t="shared" si="25"/>
        <v>0.98251684660785699</v>
      </c>
      <c r="BH18">
        <f t="shared" si="5"/>
        <v>0.69207179521442397</v>
      </c>
      <c r="BI18">
        <f t="shared" si="5"/>
        <v>0.42646280176688334</v>
      </c>
      <c r="BJ18">
        <f t="shared" si="5"/>
        <v>0.20816453227163334</v>
      </c>
      <c r="BK18">
        <f t="shared" si="5"/>
        <v>5.9851543298379779E-2</v>
      </c>
      <c r="BL18">
        <f t="shared" si="5"/>
        <v>5.2241768150570339E-4</v>
      </c>
      <c r="BM18">
        <f t="shared" si="5"/>
        <v>4.1262615560981493E-2</v>
      </c>
      <c r="BN18">
        <f t="shared" si="5"/>
        <v>0.18178340817428856</v>
      </c>
      <c r="BO18">
        <f t="shared" si="5"/>
        <v>0.40889541720284051</v>
      </c>
      <c r="BP18">
        <f t="shared" si="5"/>
        <v>0.69759868593610874</v>
      </c>
      <c r="BQ18">
        <f t="shared" si="5"/>
        <v>1.0146590258575612</v>
      </c>
      <c r="BR18">
        <f t="shared" si="5"/>
        <v>1.3237706538902267</v>
      </c>
      <c r="BS18">
        <f t="shared" si="5"/>
        <v>1.5910281781143458</v>
      </c>
      <c r="BT18">
        <f t="shared" si="5"/>
        <v>1.7895459790141213</v>
      </c>
      <c r="BU18">
        <f t="shared" si="5"/>
        <v>1.9024980116568297</v>
      </c>
      <c r="BW18">
        <f t="shared" si="26"/>
        <v>0.6624278208141946</v>
      </c>
      <c r="BX18">
        <f t="shared" si="6"/>
        <v>0.3645629981382183</v>
      </c>
      <c r="BY18">
        <f t="shared" si="6"/>
        <v>0.30700292422792719</v>
      </c>
      <c r="BZ18">
        <f t="shared" si="6"/>
        <v>0.24200873391641728</v>
      </c>
      <c r="CA18">
        <f t="shared" si="6"/>
        <v>0.16996618261080801</v>
      </c>
      <c r="CB18">
        <f t="shared" si="6"/>
        <v>9.1731000115090278E-2</v>
      </c>
      <c r="CC18">
        <f t="shared" si="6"/>
        <v>8.6394474112264988E-3</v>
      </c>
      <c r="CD18">
        <f t="shared" si="6"/>
        <v>7.7551351112735756E-2</v>
      </c>
      <c r="CE18">
        <f t="shared" si="6"/>
        <v>0.16479553534832664</v>
      </c>
      <c r="CF18">
        <f t="shared" si="6"/>
        <v>0.25094554284960202</v>
      </c>
      <c r="CG18">
        <f t="shared" si="6"/>
        <v>0.33395941545279451</v>
      </c>
      <c r="CH18">
        <f t="shared" si="6"/>
        <v>0.41208706430444741</v>
      </c>
      <c r="CI18">
        <f t="shared" si="6"/>
        <v>0.48400111033478671</v>
      </c>
      <c r="CJ18">
        <f t="shared" si="6"/>
        <v>0.54885512686764404</v>
      </c>
      <c r="CK18">
        <f t="shared" si="6"/>
        <v>0.60627187102266455</v>
      </c>
      <c r="CL18">
        <f t="shared" si="6"/>
        <v>0.65627891343727118</v>
      </c>
      <c r="CN18">
        <f t="shared" si="27"/>
        <v>0.6624278208141946</v>
      </c>
      <c r="CO18">
        <f t="shared" si="7"/>
        <v>0.3645629981382183</v>
      </c>
      <c r="CP18">
        <f t="shared" si="7"/>
        <v>0.30700292422792719</v>
      </c>
      <c r="CQ18">
        <f t="shared" si="7"/>
        <v>0.24200873391641728</v>
      </c>
      <c r="CR18">
        <f t="shared" si="7"/>
        <v>0.16996618261080801</v>
      </c>
      <c r="CS18">
        <f t="shared" si="7"/>
        <v>9.1731000115090278E-2</v>
      </c>
      <c r="CT18">
        <f t="shared" si="7"/>
        <v>8.6394474112264988E-3</v>
      </c>
      <c r="CU18">
        <f t="shared" si="7"/>
        <v>7.7551351112735756E-2</v>
      </c>
      <c r="CV18">
        <f t="shared" si="7"/>
        <v>0.16479553534832664</v>
      </c>
      <c r="CW18">
        <f t="shared" si="7"/>
        <v>0.25094554284960202</v>
      </c>
      <c r="CX18">
        <f t="shared" si="7"/>
        <v>0.33395941545279451</v>
      </c>
      <c r="CY18">
        <f t="shared" si="7"/>
        <v>0.41208706430444741</v>
      </c>
      <c r="CZ18">
        <f t="shared" si="7"/>
        <v>0.48400111033478671</v>
      </c>
      <c r="DA18">
        <f t="shared" si="7"/>
        <v>0.54885512686764404</v>
      </c>
      <c r="DB18">
        <f t="shared" si="7"/>
        <v>0.60627187102266455</v>
      </c>
      <c r="DC18">
        <f t="shared" si="7"/>
        <v>0.65627891343727118</v>
      </c>
    </row>
    <row r="19" spans="1:107">
      <c r="A19" s="3"/>
      <c r="B19" s="3"/>
    </row>
    <row r="20" spans="1:107">
      <c r="B20">
        <f t="shared" ref="B20:R20" si="28">B4/B4</f>
        <v>1</v>
      </c>
      <c r="C20">
        <f t="shared" si="28"/>
        <v>1</v>
      </c>
      <c r="D20">
        <f t="shared" si="28"/>
        <v>1</v>
      </c>
      <c r="E20">
        <f t="shared" si="28"/>
        <v>1</v>
      </c>
      <c r="F20">
        <f t="shared" si="28"/>
        <v>1</v>
      </c>
      <c r="G20">
        <f t="shared" si="28"/>
        <v>1</v>
      </c>
      <c r="H20">
        <f t="shared" si="28"/>
        <v>1</v>
      </c>
      <c r="I20">
        <f t="shared" si="28"/>
        <v>1</v>
      </c>
      <c r="J20">
        <f t="shared" si="28"/>
        <v>1</v>
      </c>
      <c r="K20">
        <f t="shared" si="28"/>
        <v>1</v>
      </c>
      <c r="L20">
        <f t="shared" si="28"/>
        <v>1</v>
      </c>
      <c r="M20">
        <f t="shared" si="28"/>
        <v>1</v>
      </c>
      <c r="N20">
        <f t="shared" si="28"/>
        <v>1</v>
      </c>
      <c r="O20">
        <f t="shared" si="28"/>
        <v>1</v>
      </c>
      <c r="P20">
        <f t="shared" si="28"/>
        <v>1</v>
      </c>
      <c r="Q20">
        <f t="shared" si="28"/>
        <v>1</v>
      </c>
      <c r="R20">
        <f t="shared" si="28"/>
        <v>1</v>
      </c>
      <c r="AM20">
        <f t="shared" ref="AM20:AM34" si="29">B4*B20</f>
        <v>1</v>
      </c>
      <c r="AN20">
        <f>IFERROR(AM20, NA())</f>
        <v>1</v>
      </c>
      <c r="AO20">
        <f>IFERROR(X4, NA())</f>
        <v>15.342821919364221</v>
      </c>
      <c r="AP20">
        <f t="shared" ref="AP20:BD34" si="30">IFERROR(Y4, NA())</f>
        <v>14.255997961799141</v>
      </c>
      <c r="AQ20">
        <f t="shared" si="30"/>
        <v>14.007931542269505</v>
      </c>
      <c r="AR20">
        <f t="shared" si="30"/>
        <v>13.709730414423543</v>
      </c>
      <c r="AS20">
        <f t="shared" si="30"/>
        <v>13.354370286042544</v>
      </c>
      <c r="AT20">
        <f t="shared" si="30"/>
        <v>12.935263141724695</v>
      </c>
      <c r="AU20">
        <f t="shared" si="30"/>
        <v>12.446975754152355</v>
      </c>
      <c r="AV20">
        <f t="shared" si="30"/>
        <v>11.886121008484265</v>
      </c>
      <c r="AW20">
        <f t="shared" si="30"/>
        <v>11.252339732656607</v>
      </c>
      <c r="AX20">
        <f t="shared" si="30"/>
        <v>10.549219494222436</v>
      </c>
      <c r="AY20">
        <f t="shared" si="30"/>
        <v>9.7849355352761869</v>
      </c>
      <c r="AZ20">
        <f t="shared" si="30"/>
        <v>8.972381656594191</v>
      </c>
      <c r="BA20">
        <f t="shared" si="30"/>
        <v>8.1286178038542491</v>
      </c>
      <c r="BB20">
        <f t="shared" si="30"/>
        <v>7.2736044988394077</v>
      </c>
      <c r="BC20">
        <f t="shared" si="30"/>
        <v>6.4283874882599656</v>
      </c>
      <c r="BD20">
        <f t="shared" si="30"/>
        <v>5.6130662958090687</v>
      </c>
      <c r="BE20">
        <f t="shared" ref="BE20:BE34" si="31">IFERROR(AO52,NA())</f>
        <v>13.636363636363631</v>
      </c>
      <c r="BF20">
        <f t="shared" ref="BF20:BF34" si="32">IFERROR(AP52,NA())</f>
        <v>13.229483335473507</v>
      </c>
      <c r="BG20">
        <f t="shared" ref="BG20:BG34" si="33">IFERROR(AQ52,NA())</f>
        <v>13.131529059732367</v>
      </c>
      <c r="BH20">
        <f t="shared" ref="BH20:BH34" si="34">IFERROR(AR52,NA())</f>
        <v>13.011107350435086</v>
      </c>
      <c r="BI20">
        <f t="shared" ref="BI20:BI34" si="35">IFERROR(AS52,NA())</f>
        <v>12.863650909596135</v>
      </c>
      <c r="BJ20">
        <f t="shared" ref="BJ20:BJ34" si="36">IFERROR(AT52,NA())</f>
        <v>12.683964790899816</v>
      </c>
      <c r="BK20">
        <f t="shared" ref="BK20:BK34" si="37">IFERROR(AU52,NA())</f>
        <v>12.466295229202256</v>
      </c>
      <c r="BL20">
        <f t="shared" ref="BL20:BL34" si="38">IFERROR(AV52,NA())</f>
        <v>12.204493536800637</v>
      </c>
      <c r="BM20">
        <f t="shared" ref="BM20:BM34" si="39">IFERROR(AW52,NA())</f>
        <v>11.892309103434544</v>
      </c>
      <c r="BN20">
        <f t="shared" ref="BN20:BN34" si="40">IFERROR(AX52,NA())</f>
        <v>11.52384194252971</v>
      </c>
      <c r="BO20">
        <f t="shared" ref="BO20:BO34" si="41">IFERROR(AY52,NA())</f>
        <v>11.094169587183101</v>
      </c>
      <c r="BP20">
        <f t="shared" ref="BP20:BP34" si="42">IFERROR(AZ52,NA())</f>
        <v>10.60013046314416</v>
      </c>
      <c r="BQ20">
        <f t="shared" ref="BQ20:BQ34" si="43">IFERROR(BA52,NA())</f>
        <v>10.041194644696187</v>
      </c>
      <c r="BR20">
        <f t="shared" ref="BR20:BR34" si="44">IFERROR(BB52,NA())</f>
        <v>9.4202898550724612</v>
      </c>
      <c r="BS20">
        <f t="shared" ref="BS20:BS34" si="45">IFERROR(BC52,NA())</f>
        <v>8.7443946188340789</v>
      </c>
      <c r="BT20">
        <f t="shared" ref="BT20:BT34" si="46">IFERROR(BD52,NA())</f>
        <v>8.0246913580246897</v>
      </c>
    </row>
    <row r="21" spans="1:107">
      <c r="B21">
        <f t="shared" ref="B21:R21" si="47">B5/B5</f>
        <v>1</v>
      </c>
      <c r="C21">
        <f t="shared" si="47"/>
        <v>1</v>
      </c>
      <c r="D21">
        <f t="shared" si="47"/>
        <v>1</v>
      </c>
      <c r="E21">
        <f t="shared" si="47"/>
        <v>1</v>
      </c>
      <c r="F21">
        <f t="shared" si="47"/>
        <v>1</v>
      </c>
      <c r="G21">
        <f t="shared" si="47"/>
        <v>1</v>
      </c>
      <c r="H21">
        <f t="shared" si="47"/>
        <v>1</v>
      </c>
      <c r="I21">
        <f t="shared" si="47"/>
        <v>1</v>
      </c>
      <c r="J21">
        <f t="shared" si="47"/>
        <v>1</v>
      </c>
      <c r="K21">
        <f t="shared" si="47"/>
        <v>1</v>
      </c>
      <c r="L21">
        <f t="shared" si="47"/>
        <v>1</v>
      </c>
      <c r="M21">
        <f t="shared" si="47"/>
        <v>1</v>
      </c>
      <c r="N21">
        <f t="shared" si="47"/>
        <v>1</v>
      </c>
      <c r="O21">
        <f t="shared" si="47"/>
        <v>1</v>
      </c>
      <c r="P21">
        <f t="shared" si="47"/>
        <v>1</v>
      </c>
      <c r="Q21">
        <f t="shared" si="47"/>
        <v>1</v>
      </c>
      <c r="R21">
        <f t="shared" si="47"/>
        <v>1</v>
      </c>
      <c r="W21">
        <f t="shared" ref="W21:W35" si="48">C4*C20</f>
        <v>13.636363636363631</v>
      </c>
      <c r="X21">
        <f>IFERROR(W21, NA())</f>
        <v>13.636363636363631</v>
      </c>
      <c r="Y21">
        <f>AO20</f>
        <v>15.342821919364221</v>
      </c>
      <c r="AA21">
        <f t="shared" ref="AA21:AA35" si="49">X4-C4</f>
        <v>1.7064582830005897</v>
      </c>
      <c r="AB21">
        <f>IFERROR(AA21,"")</f>
        <v>1.7064582830005897</v>
      </c>
      <c r="AC21">
        <v>3</v>
      </c>
      <c r="AM21">
        <f t="shared" si="29"/>
        <v>0.8</v>
      </c>
      <c r="AN21">
        <f t="shared" ref="AN21:AN34" si="50">IFERROR(AM21, NA())</f>
        <v>0.8</v>
      </c>
      <c r="AO21">
        <f t="shared" ref="AO21:AO34" si="51">IFERROR(X5, NA())</f>
        <v>14.57720232346921</v>
      </c>
      <c r="AP21">
        <f t="shared" si="30"/>
        <v>13.592658775086434</v>
      </c>
      <c r="AQ21">
        <f t="shared" si="30"/>
        <v>13.36695785144358</v>
      </c>
      <c r="AR21">
        <f t="shared" si="30"/>
        <v>13.095157716462653</v>
      </c>
      <c r="AS21">
        <f t="shared" si="30"/>
        <v>12.770566134215708</v>
      </c>
      <c r="AT21">
        <f t="shared" si="30"/>
        <v>12.386775134250421</v>
      </c>
      <c r="AU21">
        <f t="shared" si="30"/>
        <v>11.938301225850228</v>
      </c>
      <c r="AV21">
        <f t="shared" si="30"/>
        <v>11.421399179715316</v>
      </c>
      <c r="AW21">
        <f t="shared" si="30"/>
        <v>10.834985534400495</v>
      </c>
      <c r="AX21">
        <f t="shared" si="30"/>
        <v>10.181541629670379</v>
      </c>
      <c r="AY21">
        <f t="shared" si="30"/>
        <v>9.4678030022230075</v>
      </c>
      <c r="AZ21">
        <f t="shared" si="30"/>
        <v>8.7050128306047672</v>
      </c>
      <c r="BA21">
        <f t="shared" si="30"/>
        <v>7.908554597709716</v>
      </c>
      <c r="BB21">
        <f t="shared" si="30"/>
        <v>7.0968982625576089</v>
      </c>
      <c r="BC21">
        <f t="shared" si="30"/>
        <v>6.2899720982392342</v>
      </c>
      <c r="BD21">
        <f t="shared" si="30"/>
        <v>5.5072461694184067</v>
      </c>
      <c r="BE21">
        <f t="shared" si="31"/>
        <v>13.33333333333333</v>
      </c>
      <c r="BF21">
        <f t="shared" si="32"/>
        <v>12.850289150718007</v>
      </c>
      <c r="BG21">
        <f t="shared" si="33"/>
        <v>12.734947730397778</v>
      </c>
      <c r="BH21">
        <f t="shared" si="34"/>
        <v>12.593650372807305</v>
      </c>
      <c r="BI21">
        <f t="shared" si="35"/>
        <v>12.421377597399996</v>
      </c>
      <c r="BJ21">
        <f t="shared" si="36"/>
        <v>12.212553075630407</v>
      </c>
      <c r="BK21">
        <f t="shared" si="37"/>
        <v>11.961193031720541</v>
      </c>
      <c r="BL21">
        <f t="shared" si="38"/>
        <v>11.661178537307874</v>
      </c>
      <c r="BM21">
        <f t="shared" si="39"/>
        <v>11.306681262915706</v>
      </c>
      <c r="BN21">
        <f t="shared" si="40"/>
        <v>10.892759387324176</v>
      </c>
      <c r="BO21">
        <f t="shared" si="41"/>
        <v>10.416110250520802</v>
      </c>
      <c r="BP21">
        <f t="shared" si="42"/>
        <v>9.8759179539123814</v>
      </c>
      <c r="BQ21">
        <f t="shared" si="43"/>
        <v>9.2746730083234237</v>
      </c>
      <c r="BR21">
        <f t="shared" si="44"/>
        <v>8.6187845303867388</v>
      </c>
      <c r="BS21">
        <f t="shared" si="45"/>
        <v>7.9187817258883229</v>
      </c>
      <c r="BT21">
        <f t="shared" si="46"/>
        <v>7.1889400921658977</v>
      </c>
    </row>
    <row r="22" spans="1:107">
      <c r="B22">
        <f t="shared" ref="B22:R22" si="52">B6/B6</f>
        <v>1</v>
      </c>
      <c r="C22">
        <f t="shared" si="52"/>
        <v>1</v>
      </c>
      <c r="D22">
        <f t="shared" si="52"/>
        <v>1</v>
      </c>
      <c r="E22">
        <f t="shared" si="52"/>
        <v>1</v>
      </c>
      <c r="F22">
        <f t="shared" si="52"/>
        <v>1</v>
      </c>
      <c r="G22">
        <f t="shared" si="52"/>
        <v>1</v>
      </c>
      <c r="H22">
        <f t="shared" si="52"/>
        <v>1</v>
      </c>
      <c r="I22">
        <f t="shared" si="52"/>
        <v>1</v>
      </c>
      <c r="J22">
        <f t="shared" si="52"/>
        <v>1</v>
      </c>
      <c r="K22">
        <f t="shared" si="52"/>
        <v>1</v>
      </c>
      <c r="L22">
        <f t="shared" si="52"/>
        <v>1</v>
      </c>
      <c r="M22">
        <f t="shared" si="52"/>
        <v>1</v>
      </c>
      <c r="N22">
        <f t="shared" si="52"/>
        <v>1</v>
      </c>
      <c r="O22">
        <f t="shared" si="52"/>
        <v>1</v>
      </c>
      <c r="P22">
        <f t="shared" si="52"/>
        <v>1</v>
      </c>
      <c r="Q22">
        <f t="shared" si="52"/>
        <v>1</v>
      </c>
      <c r="R22">
        <f t="shared" si="52"/>
        <v>1</v>
      </c>
      <c r="W22">
        <f t="shared" si="48"/>
        <v>13.33333333333333</v>
      </c>
      <c r="X22">
        <f>IFERROR(W22, NA())</f>
        <v>13.33333333333333</v>
      </c>
      <c r="Y22">
        <f t="shared" ref="Y22:Y34" si="53">AO21</f>
        <v>14.57720232346921</v>
      </c>
      <c r="AA22">
        <f t="shared" si="49"/>
        <v>1.2438689901358799</v>
      </c>
      <c r="AB22">
        <f t="shared" ref="AB22:AB85" si="54">IFERROR(AA22,"")</f>
        <v>1.2438689901358799</v>
      </c>
      <c r="AC22">
        <v>3</v>
      </c>
      <c r="AM22">
        <f t="shared" si="29"/>
        <v>0.64000000000000012</v>
      </c>
      <c r="AN22">
        <f t="shared" si="50"/>
        <v>0.64000000000000012</v>
      </c>
      <c r="AO22">
        <f t="shared" si="51"/>
        <v>13.72132065834897</v>
      </c>
      <c r="AP22">
        <f t="shared" si="30"/>
        <v>12.845522510258828</v>
      </c>
      <c r="AQ22">
        <f t="shared" si="30"/>
        <v>12.643767367279782</v>
      </c>
      <c r="AR22">
        <f t="shared" si="30"/>
        <v>12.400314137773778</v>
      </c>
      <c r="AS22">
        <f t="shared" si="30"/>
        <v>12.108871737292473</v>
      </c>
      <c r="AT22">
        <f t="shared" si="30"/>
        <v>11.763283752946752</v>
      </c>
      <c r="AU22">
        <f t="shared" si="30"/>
        <v>11.358083213923566</v>
      </c>
      <c r="AV22">
        <f t="shared" si="30"/>
        <v>10.889217861394698</v>
      </c>
      <c r="AW22">
        <f t="shared" si="30"/>
        <v>10.354900789823335</v>
      </c>
      <c r="AX22">
        <f t="shared" si="30"/>
        <v>9.756481477455198</v>
      </c>
      <c r="AY22">
        <f t="shared" si="30"/>
        <v>9.099169668457618</v>
      </c>
      <c r="AZ22">
        <f t="shared" si="30"/>
        <v>8.392405260560313</v>
      </c>
      <c r="BA22">
        <f t="shared" si="30"/>
        <v>7.6496831272468233</v>
      </c>
      <c r="BB22">
        <f t="shared" si="30"/>
        <v>6.8877334905018675</v>
      </c>
      <c r="BC22">
        <f t="shared" si="30"/>
        <v>6.1251153909187082</v>
      </c>
      <c r="BD22">
        <f t="shared" si="30"/>
        <v>5.3804526858633182</v>
      </c>
      <c r="BE22">
        <f t="shared" si="31"/>
        <v>12.97297297297297</v>
      </c>
      <c r="BF22">
        <f t="shared" si="32"/>
        <v>12.405807501065595</v>
      </c>
      <c r="BG22">
        <f t="shared" si="33"/>
        <v>12.271681079064933</v>
      </c>
      <c r="BH22">
        <f t="shared" si="34"/>
        <v>12.108047127935007</v>
      </c>
      <c r="BI22">
        <f t="shared" si="35"/>
        <v>11.909540786136496</v>
      </c>
      <c r="BJ22">
        <f t="shared" si="36"/>
        <v>11.670377128416446</v>
      </c>
      <c r="BK22">
        <f t="shared" si="37"/>
        <v>11.38459968419704</v>
      </c>
      <c r="BL22">
        <f t="shared" si="38"/>
        <v>11.046475069805222</v>
      </c>
      <c r="BM22">
        <f t="shared" si="39"/>
        <v>10.651052405908873</v>
      </c>
      <c r="BN22">
        <f t="shared" si="40"/>
        <v>10.194879033839154</v>
      </c>
      <c r="BO22">
        <f t="shared" si="41"/>
        <v>9.6768190558898297</v>
      </c>
      <c r="BP22">
        <f t="shared" si="42"/>
        <v>9.0988626421697276</v>
      </c>
      <c r="BQ22">
        <f t="shared" si="43"/>
        <v>8.4667571234735401</v>
      </c>
      <c r="BR22">
        <f t="shared" si="44"/>
        <v>7.7902621722846428</v>
      </c>
      <c r="BS22">
        <f t="shared" si="45"/>
        <v>7.0828603859250832</v>
      </c>
      <c r="BT22">
        <f t="shared" si="46"/>
        <v>6.3608562691131487</v>
      </c>
    </row>
    <row r="23" spans="1:107">
      <c r="B23">
        <f t="shared" ref="B23:R23" si="55">B7/B7</f>
        <v>1</v>
      </c>
      <c r="C23">
        <f t="shared" si="55"/>
        <v>1</v>
      </c>
      <c r="D23">
        <f t="shared" si="55"/>
        <v>1</v>
      </c>
      <c r="E23">
        <f t="shared" si="55"/>
        <v>1</v>
      </c>
      <c r="F23">
        <f t="shared" si="55"/>
        <v>1</v>
      </c>
      <c r="G23">
        <f t="shared" si="55"/>
        <v>1</v>
      </c>
      <c r="H23">
        <f t="shared" si="55"/>
        <v>1</v>
      </c>
      <c r="I23">
        <f t="shared" si="55"/>
        <v>1</v>
      </c>
      <c r="J23">
        <f t="shared" si="55"/>
        <v>1</v>
      </c>
      <c r="K23">
        <f t="shared" si="55"/>
        <v>1</v>
      </c>
      <c r="L23">
        <f t="shared" si="55"/>
        <v>1</v>
      </c>
      <c r="M23">
        <f t="shared" si="55"/>
        <v>1</v>
      </c>
      <c r="N23">
        <f t="shared" si="55"/>
        <v>1</v>
      </c>
      <c r="O23">
        <f t="shared" si="55"/>
        <v>1</v>
      </c>
      <c r="P23">
        <f t="shared" si="55"/>
        <v>1</v>
      </c>
      <c r="Q23">
        <f t="shared" si="55"/>
        <v>1</v>
      </c>
      <c r="R23">
        <f t="shared" si="55"/>
        <v>1</v>
      </c>
      <c r="W23">
        <f t="shared" si="48"/>
        <v>12.97297297297297</v>
      </c>
      <c r="X23">
        <f>IFERROR(W23, NA())</f>
        <v>12.97297297297297</v>
      </c>
      <c r="Y23">
        <f t="shared" si="53"/>
        <v>13.72132065834897</v>
      </c>
      <c r="AA23">
        <f t="shared" si="49"/>
        <v>0.74834768537600027</v>
      </c>
      <c r="AB23">
        <f t="shared" si="54"/>
        <v>0.74834768537600027</v>
      </c>
      <c r="AC23">
        <v>3</v>
      </c>
      <c r="AM23">
        <f t="shared" si="29"/>
        <v>0.51200000000000012</v>
      </c>
      <c r="AN23">
        <f t="shared" si="50"/>
        <v>0.51200000000000012</v>
      </c>
      <c r="AO23">
        <f t="shared" si="51"/>
        <v>12.783138743334531</v>
      </c>
      <c r="AP23">
        <f t="shared" si="30"/>
        <v>12.019678066948895</v>
      </c>
      <c r="AQ23">
        <f t="shared" si="30"/>
        <v>11.842852323545621</v>
      </c>
      <c r="AR23">
        <f t="shared" si="30"/>
        <v>11.629004319221716</v>
      </c>
      <c r="AS23">
        <f t="shared" si="30"/>
        <v>11.372315009616569</v>
      </c>
      <c r="AT23">
        <f t="shared" si="30"/>
        <v>11.066960989420501</v>
      </c>
      <c r="AU23">
        <f t="shared" si="30"/>
        <v>10.707579197779468</v>
      </c>
      <c r="AV23">
        <f t="shared" si="30"/>
        <v>10.289894443965339</v>
      </c>
      <c r="AW23">
        <f t="shared" si="30"/>
        <v>9.8114825412716211</v>
      </c>
      <c r="AX23">
        <f t="shared" si="30"/>
        <v>9.2725900537593375</v>
      </c>
      <c r="AY23">
        <f t="shared" si="30"/>
        <v>8.676872082412002</v>
      </c>
      <c r="AZ23">
        <f t="shared" si="30"/>
        <v>8.0318628389309747</v>
      </c>
      <c r="BA23">
        <f t="shared" si="30"/>
        <v>7.3489891744970883</v>
      </c>
      <c r="BB23">
        <f t="shared" si="30"/>
        <v>6.6429995525595267</v>
      </c>
      <c r="BC23">
        <f t="shared" si="30"/>
        <v>5.9308112664612311</v>
      </c>
      <c r="BD23">
        <f t="shared" si="30"/>
        <v>5.2299413278834068</v>
      </c>
      <c r="BE23">
        <f t="shared" si="31"/>
        <v>12.549019607843135</v>
      </c>
      <c r="BF23">
        <f t="shared" si="32"/>
        <v>11.891653528026701</v>
      </c>
      <c r="BG23">
        <f t="shared" si="33"/>
        <v>11.737933957260276</v>
      </c>
      <c r="BH23">
        <f t="shared" si="34"/>
        <v>11.551284297911911</v>
      </c>
      <c r="BI23">
        <f t="shared" si="35"/>
        <v>11.326157014421755</v>
      </c>
      <c r="BJ23">
        <f t="shared" si="36"/>
        <v>11.056794529234148</v>
      </c>
      <c r="BK23">
        <f t="shared" si="37"/>
        <v>10.737588345917187</v>
      </c>
      <c r="BL23">
        <f t="shared" si="38"/>
        <v>10.363596141287701</v>
      </c>
      <c r="BM23">
        <f t="shared" si="39"/>
        <v>9.9312136134020434</v>
      </c>
      <c r="BN23">
        <f t="shared" si="40"/>
        <v>9.4389568742531242</v>
      </c>
      <c r="BO23">
        <f t="shared" si="41"/>
        <v>8.888255822234882</v>
      </c>
      <c r="BP23">
        <f t="shared" si="42"/>
        <v>8.2841022236973085</v>
      </c>
      <c r="BQ23">
        <f t="shared" si="43"/>
        <v>7.6353624961761986</v>
      </c>
      <c r="BR23">
        <f t="shared" si="44"/>
        <v>6.9545834494288092</v>
      </c>
      <c r="BS23">
        <f t="shared" si="45"/>
        <v>6.257207320130358</v>
      </c>
      <c r="BT23">
        <f t="shared" si="46"/>
        <v>5.5602584094453107</v>
      </c>
    </row>
    <row r="24" spans="1:107">
      <c r="B24">
        <f t="shared" ref="B24:R24" si="56">B8/B8</f>
        <v>1</v>
      </c>
      <c r="C24">
        <f t="shared" si="56"/>
        <v>1</v>
      </c>
      <c r="D24">
        <f t="shared" si="56"/>
        <v>1</v>
      </c>
      <c r="E24">
        <f t="shared" si="56"/>
        <v>1</v>
      </c>
      <c r="F24">
        <f t="shared" si="56"/>
        <v>1</v>
      </c>
      <c r="G24">
        <f t="shared" si="56"/>
        <v>1</v>
      </c>
      <c r="H24">
        <f t="shared" si="56"/>
        <v>1</v>
      </c>
      <c r="I24">
        <f t="shared" si="56"/>
        <v>1</v>
      </c>
      <c r="J24">
        <f t="shared" si="56"/>
        <v>1</v>
      </c>
      <c r="K24">
        <f t="shared" si="56"/>
        <v>1</v>
      </c>
      <c r="L24">
        <f t="shared" si="56"/>
        <v>1</v>
      </c>
      <c r="M24">
        <f t="shared" si="56"/>
        <v>1</v>
      </c>
      <c r="N24">
        <f t="shared" si="56"/>
        <v>1</v>
      </c>
      <c r="O24">
        <f t="shared" si="56"/>
        <v>1</v>
      </c>
      <c r="P24">
        <f t="shared" si="56"/>
        <v>1</v>
      </c>
      <c r="Q24">
        <f t="shared" si="56"/>
        <v>1</v>
      </c>
      <c r="R24">
        <f t="shared" si="56"/>
        <v>1</v>
      </c>
      <c r="W24">
        <f t="shared" si="48"/>
        <v>12.549019607843135</v>
      </c>
      <c r="X24">
        <f>IFERROR(W24, NA())</f>
        <v>12.549019607843135</v>
      </c>
      <c r="Y24">
        <f t="shared" si="53"/>
        <v>12.783138743334531</v>
      </c>
      <c r="AA24">
        <f t="shared" si="49"/>
        <v>0.23411913549139562</v>
      </c>
      <c r="AB24">
        <f t="shared" si="54"/>
        <v>0.23411913549139562</v>
      </c>
      <c r="AC24">
        <v>3</v>
      </c>
      <c r="AM24">
        <f t="shared" si="29"/>
        <v>0.40960000000000013</v>
      </c>
      <c r="AN24">
        <f t="shared" si="50"/>
        <v>0.40960000000000013</v>
      </c>
      <c r="AO24">
        <f t="shared" si="51"/>
        <v>11.77662010379548</v>
      </c>
      <c r="AP24">
        <f t="shared" si="30"/>
        <v>11.125591444036493</v>
      </c>
      <c r="AQ24">
        <f t="shared" si="30"/>
        <v>10.973927778423795</v>
      </c>
      <c r="AR24">
        <f t="shared" si="30"/>
        <v>10.790065542800852</v>
      </c>
      <c r="AS24">
        <f t="shared" si="30"/>
        <v>10.568723962259009</v>
      </c>
      <c r="AT24">
        <f t="shared" si="30"/>
        <v>10.304497829070881</v>
      </c>
      <c r="AU24">
        <f t="shared" si="30"/>
        <v>9.9922311119555616</v>
      </c>
      <c r="AV24">
        <f t="shared" si="30"/>
        <v>9.6275407839587963</v>
      </c>
      <c r="AW24">
        <f t="shared" si="30"/>
        <v>9.2074795987647082</v>
      </c>
      <c r="AX24">
        <f t="shared" si="30"/>
        <v>8.7312840656595405</v>
      </c>
      <c r="AY24">
        <f t="shared" si="30"/>
        <v>8.2010999984661801</v>
      </c>
      <c r="AZ24">
        <f t="shared" si="30"/>
        <v>7.6225277710643669</v>
      </c>
      <c r="BA24">
        <f t="shared" si="30"/>
        <v>7.0048077091850818</v>
      </c>
      <c r="BB24">
        <f t="shared" si="30"/>
        <v>6.3604991470065961</v>
      </c>
      <c r="BC24">
        <f t="shared" si="30"/>
        <v>5.7046056492385198</v>
      </c>
      <c r="BD24">
        <f t="shared" si="30"/>
        <v>5.0532437021850978</v>
      </c>
      <c r="BE24">
        <f t="shared" si="31"/>
        <v>12.056514913657766</v>
      </c>
      <c r="BF24">
        <f t="shared" si="32"/>
        <v>11.305940522438981</v>
      </c>
      <c r="BG24">
        <f t="shared" si="33"/>
        <v>11.132675258500237</v>
      </c>
      <c r="BH24">
        <f t="shared" si="34"/>
        <v>10.923421383798091</v>
      </c>
      <c r="BI24">
        <f t="shared" si="35"/>
        <v>10.672662258177567</v>
      </c>
      <c r="BJ24">
        <f t="shared" si="36"/>
        <v>10.374951753980362</v>
      </c>
      <c r="BK24">
        <f t="shared" si="37"/>
        <v>10.025383177696218</v>
      </c>
      <c r="BL24">
        <f t="shared" si="38"/>
        <v>9.6202098408271493</v>
      </c>
      <c r="BM24">
        <f t="shared" si="39"/>
        <v>9.1575830731469257</v>
      </c>
      <c r="BN24">
        <f t="shared" si="40"/>
        <v>8.6383221720396577</v>
      </c>
      <c r="BO24">
        <f t="shared" si="41"/>
        <v>8.0665750989739013</v>
      </c>
      <c r="BP24">
        <f t="shared" si="42"/>
        <v>7.4501902843071397</v>
      </c>
      <c r="BQ24">
        <f t="shared" si="43"/>
        <v>6.8006266603092422</v>
      </c>
      <c r="BR24">
        <f t="shared" si="44"/>
        <v>6.1323014556845381</v>
      </c>
      <c r="BS24">
        <f t="shared" si="45"/>
        <v>5.4614080192549626</v>
      </c>
      <c r="BT24">
        <f t="shared" si="46"/>
        <v>4.8043886242240506</v>
      </c>
    </row>
    <row r="25" spans="1:107">
      <c r="B25">
        <f t="shared" ref="B25:R25" si="57">B9/B9</f>
        <v>1</v>
      </c>
      <c r="C25">
        <f t="shared" si="57"/>
        <v>1</v>
      </c>
      <c r="D25">
        <f t="shared" si="57"/>
        <v>1</v>
      </c>
      <c r="E25">
        <f t="shared" si="57"/>
        <v>1</v>
      </c>
      <c r="F25">
        <f t="shared" si="57"/>
        <v>1</v>
      </c>
      <c r="G25">
        <f t="shared" si="57"/>
        <v>1</v>
      </c>
      <c r="H25">
        <f t="shared" si="57"/>
        <v>1</v>
      </c>
      <c r="I25">
        <f t="shared" si="57"/>
        <v>1</v>
      </c>
      <c r="J25">
        <f t="shared" si="57"/>
        <v>1</v>
      </c>
      <c r="K25">
        <f t="shared" si="57"/>
        <v>1</v>
      </c>
      <c r="L25">
        <f t="shared" si="57"/>
        <v>1</v>
      </c>
      <c r="M25">
        <f t="shared" si="57"/>
        <v>1</v>
      </c>
      <c r="N25">
        <f t="shared" si="57"/>
        <v>1</v>
      </c>
      <c r="O25">
        <f t="shared" si="57"/>
        <v>1</v>
      </c>
      <c r="P25">
        <f t="shared" si="57"/>
        <v>1</v>
      </c>
      <c r="Q25">
        <f t="shared" si="57"/>
        <v>1</v>
      </c>
      <c r="R25">
        <f t="shared" si="57"/>
        <v>1</v>
      </c>
      <c r="W25">
        <f t="shared" si="48"/>
        <v>12.056514913657766</v>
      </c>
      <c r="X25">
        <f t="shared" ref="X25:X88" si="58">IFERROR(W25, NA())</f>
        <v>12.056514913657766</v>
      </c>
      <c r="Y25">
        <f t="shared" si="53"/>
        <v>11.77662010379548</v>
      </c>
      <c r="AA25">
        <f t="shared" si="49"/>
        <v>-0.27989480986228621</v>
      </c>
      <c r="AB25">
        <f t="shared" si="54"/>
        <v>-0.27989480986228621</v>
      </c>
      <c r="AC25">
        <v>3</v>
      </c>
      <c r="AM25">
        <f t="shared" si="29"/>
        <v>0.32768000000000014</v>
      </c>
      <c r="AN25">
        <f t="shared" si="50"/>
        <v>0.32768000000000014</v>
      </c>
      <c r="AO25">
        <f t="shared" si="51"/>
        <v>10.721393861968014</v>
      </c>
      <c r="AP25">
        <f t="shared" si="30"/>
        <v>10.179121010528611</v>
      </c>
      <c r="AQ25">
        <f t="shared" si="30"/>
        <v>10.05201683218014</v>
      </c>
      <c r="AR25">
        <f t="shared" si="30"/>
        <v>9.8975317785239856</v>
      </c>
      <c r="AS25">
        <f t="shared" si="30"/>
        <v>9.7109770751795175</v>
      </c>
      <c r="AT25">
        <f t="shared" si="30"/>
        <v>9.4874456374932326</v>
      </c>
      <c r="AU25">
        <f t="shared" si="30"/>
        <v>9.222097879296026</v>
      </c>
      <c r="AV25">
        <f t="shared" si="30"/>
        <v>8.9105806019761378</v>
      </c>
      <c r="AW25">
        <f t="shared" si="30"/>
        <v>8.5495805754696139</v>
      </c>
      <c r="AX25">
        <f t="shared" si="30"/>
        <v>8.1374818451756958</v>
      </c>
      <c r="AY25">
        <f t="shared" si="30"/>
        <v>7.6750500409351243</v>
      </c>
      <c r="AZ25">
        <f t="shared" si="30"/>
        <v>7.1660175066872167</v>
      </c>
      <c r="BA25">
        <f t="shared" si="30"/>
        <v>6.617409258673784</v>
      </c>
      <c r="BB25">
        <f t="shared" si="30"/>
        <v>6.0394565031740051</v>
      </c>
      <c r="BC25">
        <f t="shared" si="30"/>
        <v>5.4450096767454612</v>
      </c>
      <c r="BD25">
        <f t="shared" si="30"/>
        <v>4.8484815627394502</v>
      </c>
      <c r="BE25">
        <f t="shared" si="31"/>
        <v>11.492704826038159</v>
      </c>
      <c r="BF25">
        <f t="shared" si="32"/>
        <v>10.650230757945636</v>
      </c>
      <c r="BG25">
        <f t="shared" si="33"/>
        <v>10.45856419089974</v>
      </c>
      <c r="BH25">
        <f t="shared" si="34"/>
        <v>10.228468766310893</v>
      </c>
      <c r="BI25">
        <f t="shared" si="35"/>
        <v>9.9547060078987872</v>
      </c>
      <c r="BJ25">
        <f t="shared" si="36"/>
        <v>9.6324431800662129</v>
      </c>
      <c r="BK25">
        <f t="shared" si="37"/>
        <v>9.257815129665973</v>
      </c>
      <c r="BL25">
        <f t="shared" si="38"/>
        <v>8.8286087955368817</v>
      </c>
      <c r="BM25">
        <f t="shared" si="39"/>
        <v>8.345000229855275</v>
      </c>
      <c r="BN25">
        <f t="shared" si="40"/>
        <v>7.8102204056089004</v>
      </c>
      <c r="BO25">
        <f t="shared" si="41"/>
        <v>7.2309837223197952</v>
      </c>
      <c r="BP25">
        <f t="shared" si="42"/>
        <v>6.6175081608643058</v>
      </c>
      <c r="BQ25">
        <f t="shared" si="43"/>
        <v>5.9830109814379249</v>
      </c>
      <c r="BR25">
        <f t="shared" si="44"/>
        <v>5.3426801696343764</v>
      </c>
      <c r="BS25">
        <f t="shared" si="45"/>
        <v>4.7122679913627294</v>
      </c>
      <c r="BT25">
        <f t="shared" si="46"/>
        <v>4.1065717899412855</v>
      </c>
    </row>
    <row r="26" spans="1:107">
      <c r="B26">
        <f t="shared" ref="B26:R26" si="59">B10/B10</f>
        <v>1</v>
      </c>
      <c r="C26">
        <f t="shared" si="59"/>
        <v>1</v>
      </c>
      <c r="D26">
        <f t="shared" si="59"/>
        <v>1</v>
      </c>
      <c r="E26">
        <f t="shared" si="59"/>
        <v>1</v>
      </c>
      <c r="F26">
        <f t="shared" si="59"/>
        <v>1</v>
      </c>
      <c r="G26">
        <f t="shared" si="59"/>
        <v>1</v>
      </c>
      <c r="H26">
        <f t="shared" si="59"/>
        <v>1</v>
      </c>
      <c r="I26">
        <f t="shared" si="59"/>
        <v>1</v>
      </c>
      <c r="J26">
        <f t="shared" si="59"/>
        <v>1</v>
      </c>
      <c r="K26">
        <f t="shared" si="59"/>
        <v>1</v>
      </c>
      <c r="L26">
        <f t="shared" si="59"/>
        <v>1</v>
      </c>
      <c r="M26">
        <f t="shared" si="59"/>
        <v>1</v>
      </c>
      <c r="N26">
        <f t="shared" si="59"/>
        <v>1</v>
      </c>
      <c r="O26">
        <f t="shared" si="59"/>
        <v>1</v>
      </c>
      <c r="P26">
        <f t="shared" si="59"/>
        <v>1</v>
      </c>
      <c r="Q26">
        <f t="shared" si="59"/>
        <v>1</v>
      </c>
      <c r="R26">
        <f t="shared" si="59"/>
        <v>1</v>
      </c>
      <c r="W26">
        <f t="shared" si="48"/>
        <v>11.492704826038159</v>
      </c>
      <c r="X26">
        <f t="shared" si="58"/>
        <v>11.492704826038159</v>
      </c>
      <c r="Y26">
        <f t="shared" si="53"/>
        <v>10.721393861968014</v>
      </c>
      <c r="AA26">
        <f t="shared" si="49"/>
        <v>-0.77131096407014432</v>
      </c>
      <c r="AB26">
        <f t="shared" si="54"/>
        <v>-0.77131096407014432</v>
      </c>
      <c r="AC26">
        <v>3</v>
      </c>
      <c r="AM26">
        <f t="shared" si="29"/>
        <v>0.2621440000000001</v>
      </c>
      <c r="AN26">
        <f t="shared" si="50"/>
        <v>0.2621440000000001</v>
      </c>
      <c r="AO26">
        <f t="shared" si="51"/>
        <v>9.6415034363764676</v>
      </c>
      <c r="AP26">
        <f t="shared" si="30"/>
        <v>9.2007222831728654</v>
      </c>
      <c r="AQ26">
        <f t="shared" si="30"/>
        <v>9.0967530903998064</v>
      </c>
      <c r="AR26">
        <f t="shared" si="30"/>
        <v>8.970049879445698</v>
      </c>
      <c r="AS26">
        <f t="shared" si="30"/>
        <v>8.8165493527430918</v>
      </c>
      <c r="AT26">
        <f t="shared" si="30"/>
        <v>8.6319068117512394</v>
      </c>
      <c r="AU26">
        <f t="shared" si="30"/>
        <v>8.4117018951442954</v>
      </c>
      <c r="AV26">
        <f t="shared" si="30"/>
        <v>8.1517568762899799</v>
      </c>
      <c r="AW26">
        <f t="shared" si="30"/>
        <v>7.8485782155314432</v>
      </c>
      <c r="AX26">
        <f t="shared" si="30"/>
        <v>7.4999091426865512</v>
      </c>
      <c r="AY26">
        <f t="shared" si="30"/>
        <v>7.1053449961588289</v>
      </c>
      <c r="AZ26">
        <f t="shared" si="30"/>
        <v>6.66691851589301</v>
      </c>
      <c r="BA26">
        <f t="shared" si="30"/>
        <v>6.1895225244937837</v>
      </c>
      <c r="BB26">
        <f t="shared" si="30"/>
        <v>5.6810233973355739</v>
      </c>
      <c r="BC26">
        <f t="shared" si="30"/>
        <v>5.1519513350945125</v>
      </c>
      <c r="BD26">
        <f t="shared" si="30"/>
        <v>4.61473963000432</v>
      </c>
      <c r="BE26">
        <f t="shared" si="31"/>
        <v>10.858001237076961</v>
      </c>
      <c r="BF26">
        <f t="shared" si="32"/>
        <v>9.9303206989454864</v>
      </c>
      <c r="BG26">
        <f t="shared" si="33"/>
        <v>9.722650938693647</v>
      </c>
      <c r="BH26">
        <f t="shared" si="34"/>
        <v>9.4749670771940977</v>
      </c>
      <c r="BI26">
        <f t="shared" si="35"/>
        <v>9.1825607021848228</v>
      </c>
      <c r="BJ26">
        <f t="shared" si="36"/>
        <v>8.8414898601155656</v>
      </c>
      <c r="BK26">
        <f t="shared" si="37"/>
        <v>8.4492005989081775</v>
      </c>
      <c r="BL26">
        <f t="shared" si="38"/>
        <v>8.0052197496564759</v>
      </c>
      <c r="BM26">
        <f t="shared" si="39"/>
        <v>7.5118148003592626</v>
      </c>
      <c r="BN26">
        <f t="shared" si="40"/>
        <v>6.9744718194559026</v>
      </c>
      <c r="BO26">
        <f t="shared" si="41"/>
        <v>6.4020262823569949</v>
      </c>
      <c r="BP26">
        <f t="shared" si="42"/>
        <v>5.8063179473758808</v>
      </c>
      <c r="BQ26">
        <f t="shared" si="43"/>
        <v>5.2013375835582716</v>
      </c>
      <c r="BR26">
        <f t="shared" si="44"/>
        <v>4.6019687659346449</v>
      </c>
      <c r="BS26">
        <f t="shared" si="45"/>
        <v>4.0225523203255422</v>
      </c>
      <c r="BT26">
        <f t="shared" si="46"/>
        <v>3.4755592107410234</v>
      </c>
    </row>
    <row r="27" spans="1:107">
      <c r="B27">
        <f t="shared" ref="B27:R27" si="60">B11/B11</f>
        <v>1</v>
      </c>
      <c r="C27">
        <f t="shared" si="60"/>
        <v>1</v>
      </c>
      <c r="D27">
        <f t="shared" si="60"/>
        <v>1</v>
      </c>
      <c r="E27">
        <f t="shared" si="60"/>
        <v>1</v>
      </c>
      <c r="F27">
        <f t="shared" si="60"/>
        <v>1</v>
      </c>
      <c r="G27">
        <f t="shared" si="60"/>
        <v>1</v>
      </c>
      <c r="H27">
        <f t="shared" si="60"/>
        <v>1</v>
      </c>
      <c r="I27">
        <f t="shared" si="60"/>
        <v>1</v>
      </c>
      <c r="J27">
        <f t="shared" si="60"/>
        <v>1</v>
      </c>
      <c r="K27">
        <f t="shared" si="60"/>
        <v>1</v>
      </c>
      <c r="L27">
        <f t="shared" si="60"/>
        <v>1</v>
      </c>
      <c r="M27">
        <f t="shared" si="60"/>
        <v>1</v>
      </c>
      <c r="N27">
        <f t="shared" si="60"/>
        <v>1</v>
      </c>
      <c r="O27">
        <f t="shared" si="60"/>
        <v>1</v>
      </c>
      <c r="P27">
        <f t="shared" si="60"/>
        <v>1</v>
      </c>
      <c r="Q27">
        <f t="shared" si="60"/>
        <v>1</v>
      </c>
      <c r="R27">
        <f t="shared" si="60"/>
        <v>1</v>
      </c>
      <c r="W27">
        <f t="shared" si="48"/>
        <v>10.858001237076961</v>
      </c>
      <c r="X27">
        <f t="shared" si="58"/>
        <v>10.858001237076961</v>
      </c>
      <c r="Y27">
        <f t="shared" si="53"/>
        <v>9.6415034363764676</v>
      </c>
      <c r="AA27">
        <f t="shared" si="49"/>
        <v>-1.216497800700493</v>
      </c>
      <c r="AB27">
        <f t="shared" si="54"/>
        <v>-1.216497800700493</v>
      </c>
      <c r="AC27">
        <v>3</v>
      </c>
      <c r="AM27">
        <f t="shared" si="29"/>
        <v>0.2097152000000001</v>
      </c>
      <c r="AN27">
        <f t="shared" si="50"/>
        <v>0.2097152000000001</v>
      </c>
      <c r="AO27">
        <f t="shared" si="51"/>
        <v>8.5633465239775202</v>
      </c>
      <c r="AP27">
        <f t="shared" si="30"/>
        <v>8.2138470978193361</v>
      </c>
      <c r="AQ27">
        <f t="shared" si="30"/>
        <v>8.1308848013539716</v>
      </c>
      <c r="AR27">
        <f t="shared" si="30"/>
        <v>8.0295092643902084</v>
      </c>
      <c r="AS27">
        <f t="shared" si="30"/>
        <v>7.9062901394336427</v>
      </c>
      <c r="AT27">
        <f t="shared" si="30"/>
        <v>7.7574842794941787</v>
      </c>
      <c r="AU27">
        <f t="shared" si="30"/>
        <v>7.5791728783962009</v>
      </c>
      <c r="AV27">
        <f t="shared" si="30"/>
        <v>7.3674890314742161</v>
      </c>
      <c r="AW27">
        <f t="shared" si="30"/>
        <v>7.1189515150882787</v>
      </c>
      <c r="AX27">
        <f t="shared" si="30"/>
        <v>6.8309062159496259</v>
      </c>
      <c r="AY27">
        <f t="shared" si="30"/>
        <v>6.5020507066712732</v>
      </c>
      <c r="AZ27">
        <f t="shared" si="30"/>
        <v>6.1329809745556556</v>
      </c>
      <c r="BA27">
        <f t="shared" si="30"/>
        <v>5.7266597830938624</v>
      </c>
      <c r="BB27">
        <f t="shared" si="30"/>
        <v>5.2886789803131498</v>
      </c>
      <c r="BC27">
        <f t="shared" si="30"/>
        <v>4.8271931390269822</v>
      </c>
      <c r="BD27">
        <f t="shared" si="30"/>
        <v>4.3524536651443908</v>
      </c>
      <c r="BE27">
        <f t="shared" si="31"/>
        <v>10.15684086541442</v>
      </c>
      <c r="BF27">
        <f t="shared" si="32"/>
        <v>9.1566340626958276</v>
      </c>
      <c r="BG27">
        <f t="shared" si="33"/>
        <v>8.9366229589646355</v>
      </c>
      <c r="BH27">
        <f t="shared" si="34"/>
        <v>8.6760433268516675</v>
      </c>
      <c r="BI27">
        <f t="shared" si="35"/>
        <v>8.3709370648423036</v>
      </c>
      <c r="BJ27">
        <f t="shared" si="36"/>
        <v>8.0184603686702793</v>
      </c>
      <c r="BK27">
        <f t="shared" si="37"/>
        <v>7.6175198569616844</v>
      </c>
      <c r="BL27">
        <f t="shared" si="38"/>
        <v>7.1694120524699487</v>
      </c>
      <c r="BM27">
        <f t="shared" si="39"/>
        <v>6.6783376481125929</v>
      </c>
      <c r="BN27">
        <f t="shared" si="40"/>
        <v>6.1516363100733695</v>
      </c>
      <c r="BO27">
        <f t="shared" si="41"/>
        <v>5.5996052962512781</v>
      </c>
      <c r="BP27">
        <f t="shared" si="42"/>
        <v>5.0348394030772763</v>
      </c>
      <c r="BQ27">
        <f t="shared" si="43"/>
        <v>4.4711495064407263</v>
      </c>
      <c r="BR27">
        <f t="shared" si="44"/>
        <v>3.9222421581367484</v>
      </c>
      <c r="BS27">
        <f t="shared" si="45"/>
        <v>3.4004200927141537</v>
      </c>
      <c r="BT27">
        <f t="shared" si="46"/>
        <v>2.9155565614121866</v>
      </c>
    </row>
    <row r="28" spans="1:107">
      <c r="B28">
        <f t="shared" ref="B28:R28" si="61">B12/B12</f>
        <v>1</v>
      </c>
      <c r="C28">
        <f t="shared" si="61"/>
        <v>1</v>
      </c>
      <c r="D28">
        <f t="shared" si="61"/>
        <v>1</v>
      </c>
      <c r="E28">
        <f t="shared" si="61"/>
        <v>1</v>
      </c>
      <c r="F28">
        <f t="shared" si="61"/>
        <v>1</v>
      </c>
      <c r="G28">
        <f t="shared" si="61"/>
        <v>1</v>
      </c>
      <c r="H28">
        <f t="shared" si="61"/>
        <v>1</v>
      </c>
      <c r="I28">
        <f t="shared" si="61"/>
        <v>1</v>
      </c>
      <c r="J28">
        <f t="shared" si="61"/>
        <v>1</v>
      </c>
      <c r="K28">
        <f t="shared" si="61"/>
        <v>1</v>
      </c>
      <c r="L28">
        <f t="shared" si="61"/>
        <v>1</v>
      </c>
      <c r="M28">
        <f t="shared" si="61"/>
        <v>1</v>
      </c>
      <c r="N28">
        <f t="shared" si="61"/>
        <v>1</v>
      </c>
      <c r="O28">
        <f t="shared" si="61"/>
        <v>1</v>
      </c>
      <c r="P28">
        <f t="shared" si="61"/>
        <v>1</v>
      </c>
      <c r="Q28">
        <f t="shared" si="61"/>
        <v>1</v>
      </c>
      <c r="R28">
        <f t="shared" si="61"/>
        <v>1</v>
      </c>
      <c r="W28">
        <f t="shared" si="48"/>
        <v>10.15684086541442</v>
      </c>
      <c r="X28">
        <f t="shared" si="58"/>
        <v>10.15684086541442</v>
      </c>
      <c r="Y28">
        <f t="shared" si="53"/>
        <v>8.5633465239775202</v>
      </c>
      <c r="AA28">
        <f t="shared" si="49"/>
        <v>-1.5934943414368998</v>
      </c>
      <c r="AB28">
        <f t="shared" si="54"/>
        <v>-1.5934943414368998</v>
      </c>
      <c r="AC28">
        <v>3</v>
      </c>
      <c r="AM28">
        <f t="shared" si="29"/>
        <v>0.16777216000000009</v>
      </c>
      <c r="AN28">
        <f t="shared" si="50"/>
        <v>0.16777216000000009</v>
      </c>
      <c r="AO28">
        <f t="shared" si="51"/>
        <v>7.5131527424028475</v>
      </c>
      <c r="AP28">
        <f t="shared" si="30"/>
        <v>7.2427674324917106</v>
      </c>
      <c r="AQ28">
        <f t="shared" si="30"/>
        <v>7.1781848332394373</v>
      </c>
      <c r="AR28">
        <f t="shared" si="30"/>
        <v>7.0990583725638166</v>
      </c>
      <c r="AS28">
        <f t="shared" si="30"/>
        <v>7.002570089026614</v>
      </c>
      <c r="AT28">
        <f t="shared" si="30"/>
        <v>6.8855865414100759</v>
      </c>
      <c r="AU28">
        <f t="shared" si="30"/>
        <v>6.7447411556950296</v>
      </c>
      <c r="AV28">
        <f t="shared" si="30"/>
        <v>6.5765852405591598</v>
      </c>
      <c r="AW28">
        <f t="shared" si="30"/>
        <v>6.3778250180161153</v>
      </c>
      <c r="AX28">
        <f t="shared" si="30"/>
        <v>6.1456544460752873</v>
      </c>
      <c r="AY28">
        <f t="shared" si="30"/>
        <v>5.8781769553481498</v>
      </c>
      <c r="AZ28">
        <f t="shared" si="30"/>
        <v>5.5748822592951184</v>
      </c>
      <c r="BA28">
        <f t="shared" si="30"/>
        <v>5.2371100804958939</v>
      </c>
      <c r="BB28">
        <f t="shared" si="30"/>
        <v>4.8684004489667139</v>
      </c>
      <c r="BC28">
        <f t="shared" si="30"/>
        <v>4.4746159976277431</v>
      </c>
      <c r="BD28">
        <f t="shared" si="30"/>
        <v>4.0637422121398075</v>
      </c>
      <c r="BE28">
        <f t="shared" si="31"/>
        <v>9.3982227278593857</v>
      </c>
      <c r="BF28">
        <f t="shared" si="32"/>
        <v>8.344015162968498</v>
      </c>
      <c r="BG28">
        <f t="shared" si="33"/>
        <v>8.1164088418431639</v>
      </c>
      <c r="BH28">
        <f t="shared" si="34"/>
        <v>7.8487868595730657</v>
      </c>
      <c r="BI28">
        <f t="shared" si="35"/>
        <v>7.5380952660151577</v>
      </c>
      <c r="BJ28">
        <f t="shared" si="36"/>
        <v>7.1826898092856775</v>
      </c>
      <c r="BK28">
        <f t="shared" si="37"/>
        <v>6.7829380938113442</v>
      </c>
      <c r="BL28">
        <f t="shared" si="38"/>
        <v>6.3417513567912511</v>
      </c>
      <c r="BM28">
        <f t="shared" si="39"/>
        <v>5.8649079236826571</v>
      </c>
      <c r="BN28">
        <f t="shared" si="40"/>
        <v>5.3610305143447556</v>
      </c>
      <c r="BO28">
        <f t="shared" si="41"/>
        <v>4.8411297833285749</v>
      </c>
      <c r="BP28">
        <f t="shared" si="42"/>
        <v>4.3177255880968195</v>
      </c>
      <c r="BQ28">
        <f t="shared" si="43"/>
        <v>3.8036770556886084</v>
      </c>
      <c r="BR28">
        <f t="shared" si="44"/>
        <v>3.3109447545009361</v>
      </c>
      <c r="BS28">
        <f t="shared" si="45"/>
        <v>2.8495307629882891</v>
      </c>
      <c r="BT28">
        <f t="shared" si="46"/>
        <v>2.4267842732775669</v>
      </c>
    </row>
    <row r="29" spans="1:107">
      <c r="B29">
        <f t="shared" ref="B29:R29" si="62">B13/B13</f>
        <v>1</v>
      </c>
      <c r="C29">
        <f t="shared" si="62"/>
        <v>1</v>
      </c>
      <c r="D29">
        <f t="shared" si="62"/>
        <v>1</v>
      </c>
      <c r="E29">
        <f t="shared" si="62"/>
        <v>1</v>
      </c>
      <c r="F29">
        <f t="shared" si="62"/>
        <v>1</v>
      </c>
      <c r="G29">
        <f t="shared" si="62"/>
        <v>1</v>
      </c>
      <c r="H29">
        <f t="shared" si="62"/>
        <v>1</v>
      </c>
      <c r="I29">
        <f t="shared" si="62"/>
        <v>1</v>
      </c>
      <c r="J29">
        <f t="shared" si="62"/>
        <v>1</v>
      </c>
      <c r="K29">
        <f t="shared" si="62"/>
        <v>1</v>
      </c>
      <c r="L29">
        <f t="shared" si="62"/>
        <v>1</v>
      </c>
      <c r="M29">
        <f t="shared" si="62"/>
        <v>1</v>
      </c>
      <c r="N29">
        <f t="shared" si="62"/>
        <v>1</v>
      </c>
      <c r="O29">
        <f t="shared" si="62"/>
        <v>1</v>
      </c>
      <c r="P29">
        <f t="shared" si="62"/>
        <v>1</v>
      </c>
      <c r="Q29">
        <f t="shared" si="62"/>
        <v>1</v>
      </c>
      <c r="R29">
        <f t="shared" si="62"/>
        <v>1</v>
      </c>
      <c r="W29">
        <f t="shared" si="48"/>
        <v>9.3982227278593857</v>
      </c>
      <c r="X29">
        <f t="shared" si="58"/>
        <v>9.3982227278593857</v>
      </c>
      <c r="Y29">
        <f t="shared" si="53"/>
        <v>7.5131527424028475</v>
      </c>
      <c r="AA29">
        <f t="shared" si="49"/>
        <v>-1.8850699854565383</v>
      </c>
      <c r="AB29">
        <f t="shared" si="54"/>
        <v>-1.8850699854565383</v>
      </c>
      <c r="AC29">
        <v>3</v>
      </c>
      <c r="AM29">
        <f t="shared" si="29"/>
        <v>0.13421772800000006</v>
      </c>
      <c r="AN29">
        <f t="shared" si="50"/>
        <v>0.13421772800000006</v>
      </c>
      <c r="AO29">
        <f t="shared" si="51"/>
        <v>6.51449496285721</v>
      </c>
      <c r="AP29">
        <f t="shared" si="30"/>
        <v>6.3102352863181936</v>
      </c>
      <c r="AQ29">
        <f t="shared" si="30"/>
        <v>6.2611562038928055</v>
      </c>
      <c r="AR29">
        <f t="shared" si="30"/>
        <v>6.2008706071933721</v>
      </c>
      <c r="AS29">
        <f t="shared" si="30"/>
        <v>6.1271267411219696</v>
      </c>
      <c r="AT29">
        <f t="shared" si="30"/>
        <v>6.0373773385620781</v>
      </c>
      <c r="AU29">
        <f t="shared" si="30"/>
        <v>5.9288215235558086</v>
      </c>
      <c r="AV29">
        <f t="shared" si="30"/>
        <v>5.798495803774987</v>
      </c>
      <c r="AW29">
        <f t="shared" si="30"/>
        <v>5.6434303905312246</v>
      </c>
      <c r="AX29">
        <f t="shared" si="30"/>
        <v>5.4608842814965062</v>
      </c>
      <c r="AY29">
        <f t="shared" si="30"/>
        <v>5.2486633864626686</v>
      </c>
      <c r="AZ29">
        <f t="shared" si="30"/>
        <v>5.0055082956730672</v>
      </c>
      <c r="BA29">
        <f t="shared" si="30"/>
        <v>4.7315120518153915</v>
      </c>
      <c r="BB29">
        <f t="shared" si="30"/>
        <v>4.428497921027243</v>
      </c>
      <c r="BC29">
        <f t="shared" si="30"/>
        <v>4.1002630877608155</v>
      </c>
      <c r="BD29">
        <f t="shared" si="30"/>
        <v>3.7525912617069492</v>
      </c>
      <c r="BE29">
        <f t="shared" si="31"/>
        <v>8.5957025422089295</v>
      </c>
      <c r="BF29">
        <f t="shared" si="32"/>
        <v>7.5108170856996024</v>
      </c>
      <c r="BG29">
        <f t="shared" si="33"/>
        <v>7.2810763010472588</v>
      </c>
      <c r="BH29">
        <f t="shared" si="34"/>
        <v>7.0129367668991893</v>
      </c>
      <c r="BI29">
        <f t="shared" si="35"/>
        <v>6.7043128673042691</v>
      </c>
      <c r="BJ29">
        <f t="shared" si="36"/>
        <v>6.3547402181714467</v>
      </c>
      <c r="BK29">
        <f t="shared" si="37"/>
        <v>5.965901700491731</v>
      </c>
      <c r="BL29">
        <f t="shared" si="38"/>
        <v>5.5420155469566028</v>
      </c>
      <c r="BM29">
        <f t="shared" si="39"/>
        <v>5.0899545347029793</v>
      </c>
      <c r="BN29">
        <f t="shared" si="40"/>
        <v>4.6189918265080525</v>
      </c>
      <c r="BO29">
        <f t="shared" si="41"/>
        <v>4.1401434501819043</v>
      </c>
      <c r="BP29">
        <f t="shared" si="42"/>
        <v>3.6651839155048727</v>
      </c>
      <c r="BQ29">
        <f t="shared" si="43"/>
        <v>3.2055113790051624</v>
      </c>
      <c r="BR29">
        <f t="shared" si="44"/>
        <v>2.7710880634394832</v>
      </c>
      <c r="BS29">
        <f t="shared" si="45"/>
        <v>2.3696567407990226</v>
      </c>
      <c r="BT29">
        <f t="shared" si="46"/>
        <v>2.0063470377961976</v>
      </c>
    </row>
    <row r="30" spans="1:107">
      <c r="B30">
        <f t="shared" ref="B30:R30" si="63">B14/B14</f>
        <v>1</v>
      </c>
      <c r="C30">
        <f t="shared" si="63"/>
        <v>1</v>
      </c>
      <c r="D30">
        <f t="shared" si="63"/>
        <v>1</v>
      </c>
      <c r="E30">
        <f t="shared" si="63"/>
        <v>1</v>
      </c>
      <c r="F30">
        <f t="shared" si="63"/>
        <v>1</v>
      </c>
      <c r="G30">
        <f t="shared" si="63"/>
        <v>1</v>
      </c>
      <c r="H30">
        <f t="shared" si="63"/>
        <v>1</v>
      </c>
      <c r="I30">
        <f t="shared" si="63"/>
        <v>1</v>
      </c>
      <c r="J30">
        <f t="shared" si="63"/>
        <v>1</v>
      </c>
      <c r="K30">
        <f t="shared" si="63"/>
        <v>1</v>
      </c>
      <c r="L30">
        <f t="shared" si="63"/>
        <v>1</v>
      </c>
      <c r="M30">
        <f t="shared" si="63"/>
        <v>1</v>
      </c>
      <c r="N30">
        <f t="shared" si="63"/>
        <v>1</v>
      </c>
      <c r="O30">
        <f t="shared" si="63"/>
        <v>1</v>
      </c>
      <c r="P30">
        <f t="shared" si="63"/>
        <v>1</v>
      </c>
      <c r="Q30">
        <f t="shared" si="63"/>
        <v>1</v>
      </c>
      <c r="R30">
        <f t="shared" si="63"/>
        <v>1</v>
      </c>
      <c r="W30">
        <f t="shared" si="48"/>
        <v>8.5957025422089295</v>
      </c>
      <c r="X30">
        <f t="shared" si="58"/>
        <v>8.5957025422089295</v>
      </c>
      <c r="Y30">
        <f t="shared" si="53"/>
        <v>6.51449496285721</v>
      </c>
      <c r="AA30">
        <f t="shared" si="49"/>
        <v>-2.0812075793517195</v>
      </c>
      <c r="AB30">
        <f t="shared" si="54"/>
        <v>-2.0812075793517195</v>
      </c>
      <c r="AC30">
        <v>3</v>
      </c>
      <c r="AM30">
        <f t="shared" si="29"/>
        <v>0.10737418240000006</v>
      </c>
      <c r="AN30">
        <f t="shared" si="50"/>
        <v>0.10737418240000006</v>
      </c>
      <c r="AO30">
        <f t="shared" si="51"/>
        <v>5.5863191849353067</v>
      </c>
      <c r="AP30">
        <f t="shared" si="30"/>
        <v>5.43544423968385</v>
      </c>
      <c r="AQ30">
        <f t="shared" si="30"/>
        <v>5.3989903446549192</v>
      </c>
      <c r="AR30">
        <f t="shared" si="30"/>
        <v>5.354104874292541</v>
      </c>
      <c r="AS30">
        <f t="shared" si="30"/>
        <v>5.2990367637696165</v>
      </c>
      <c r="AT30">
        <f t="shared" si="30"/>
        <v>5.2317743697770167</v>
      </c>
      <c r="AU30">
        <f t="shared" si="30"/>
        <v>5.1500601381300228</v>
      </c>
      <c r="AV30">
        <f t="shared" si="30"/>
        <v>5.0514381511006263</v>
      </c>
      <c r="AW30">
        <f t="shared" si="30"/>
        <v>4.933348123603829</v>
      </c>
      <c r="AX30">
        <f t="shared" si="30"/>
        <v>4.7932794719373755</v>
      </c>
      <c r="AY30">
        <f t="shared" si="30"/>
        <v>4.6289952214168899</v>
      </c>
      <c r="AZ30">
        <f t="shared" si="30"/>
        <v>4.4388255442677318</v>
      </c>
      <c r="BA30">
        <f t="shared" si="30"/>
        <v>4.2220131376591166</v>
      </c>
      <c r="BB30">
        <f t="shared" si="30"/>
        <v>3.9790684132778047</v>
      </c>
      <c r="BC30">
        <f t="shared" si="30"/>
        <v>3.7120669131365251</v>
      </c>
      <c r="BD30">
        <f t="shared" si="30"/>
        <v>3.4248049336942237</v>
      </c>
      <c r="BE30">
        <f t="shared" si="31"/>
        <v>7.7666984258113709</v>
      </c>
      <c r="BF30">
        <f t="shared" si="32"/>
        <v>6.6773519204436456</v>
      </c>
      <c r="BG30">
        <f t="shared" si="33"/>
        <v>6.4511447347411348</v>
      </c>
      <c r="BH30">
        <f t="shared" si="34"/>
        <v>6.1890628305458018</v>
      </c>
      <c r="BI30">
        <f t="shared" si="35"/>
        <v>5.8899586332103793</v>
      </c>
      <c r="BJ30">
        <f t="shared" si="36"/>
        <v>5.5544172212633773</v>
      </c>
      <c r="BK30">
        <f t="shared" si="37"/>
        <v>5.1851782068116563</v>
      </c>
      <c r="BL30">
        <f t="shared" si="38"/>
        <v>4.7873680101125702</v>
      </c>
      <c r="BM30">
        <f t="shared" si="39"/>
        <v>4.3684318905753869</v>
      </c>
      <c r="BN30">
        <f t="shared" si="40"/>
        <v>3.9377030364118033</v>
      </c>
      <c r="BO30">
        <f t="shared" si="41"/>
        <v>3.5056323722059806</v>
      </c>
      <c r="BP30">
        <f t="shared" si="42"/>
        <v>3.0828008958460162</v>
      </c>
      <c r="BQ30">
        <f t="shared" si="43"/>
        <v>2.6789059499487342</v>
      </c>
      <c r="BR30">
        <f t="shared" si="44"/>
        <v>2.3019214792049163</v>
      </c>
      <c r="BS30">
        <f t="shared" si="45"/>
        <v>1.9575758294372341</v>
      </c>
      <c r="BT30">
        <f t="shared" si="46"/>
        <v>1.6491957503497627</v>
      </c>
    </row>
    <row r="31" spans="1:107">
      <c r="B31">
        <f t="shared" ref="B31:R31" si="64">B15/B15</f>
        <v>1</v>
      </c>
      <c r="C31">
        <f t="shared" si="64"/>
        <v>1</v>
      </c>
      <c r="D31">
        <f t="shared" si="64"/>
        <v>1</v>
      </c>
      <c r="E31">
        <f t="shared" si="64"/>
        <v>1</v>
      </c>
      <c r="F31">
        <f t="shared" si="64"/>
        <v>1</v>
      </c>
      <c r="G31">
        <f t="shared" si="64"/>
        <v>1</v>
      </c>
      <c r="H31">
        <f t="shared" si="64"/>
        <v>1</v>
      </c>
      <c r="I31">
        <f t="shared" si="64"/>
        <v>1</v>
      </c>
      <c r="J31">
        <f t="shared" si="64"/>
        <v>1</v>
      </c>
      <c r="K31">
        <f t="shared" si="64"/>
        <v>1</v>
      </c>
      <c r="L31">
        <f t="shared" si="64"/>
        <v>1</v>
      </c>
      <c r="M31">
        <f t="shared" si="64"/>
        <v>1</v>
      </c>
      <c r="N31">
        <f t="shared" si="64"/>
        <v>1</v>
      </c>
      <c r="O31">
        <f t="shared" si="64"/>
        <v>1</v>
      </c>
      <c r="P31">
        <f t="shared" si="64"/>
        <v>1</v>
      </c>
      <c r="Q31">
        <f t="shared" si="64"/>
        <v>1</v>
      </c>
      <c r="R31">
        <f t="shared" si="64"/>
        <v>1</v>
      </c>
      <c r="W31">
        <f t="shared" si="48"/>
        <v>7.7666984258113709</v>
      </c>
      <c r="X31">
        <f t="shared" si="58"/>
        <v>7.7666984258113709</v>
      </c>
      <c r="Y31">
        <f t="shared" si="53"/>
        <v>5.5863191849353067</v>
      </c>
      <c r="AA31">
        <f t="shared" si="49"/>
        <v>-2.1803792408760643</v>
      </c>
      <c r="AB31">
        <f t="shared" si="54"/>
        <v>-2.1803792408760643</v>
      </c>
      <c r="AC31">
        <v>3</v>
      </c>
      <c r="AM31">
        <f t="shared" si="29"/>
        <v>8.589934592000005E-2</v>
      </c>
      <c r="AN31">
        <f t="shared" si="50"/>
        <v>8.589934592000005E-2</v>
      </c>
      <c r="AO31">
        <f t="shared" si="51"/>
        <v>4.7418112182163448</v>
      </c>
      <c r="AP31">
        <f t="shared" si="30"/>
        <v>4.6326594021828589</v>
      </c>
      <c r="AQ31">
        <f t="shared" si="30"/>
        <v>4.6061521327514621</v>
      </c>
      <c r="AR31">
        <f t="shared" si="30"/>
        <v>4.5734415884695965</v>
      </c>
      <c r="AS31">
        <f t="shared" si="30"/>
        <v>4.5332009854404181</v>
      </c>
      <c r="AT31">
        <f t="shared" si="30"/>
        <v>4.483885212684366</v>
      </c>
      <c r="AU31">
        <f t="shared" si="30"/>
        <v>4.4237291490796924</v>
      </c>
      <c r="AV31">
        <f t="shared" si="30"/>
        <v>4.3507664803486366</v>
      </c>
      <c r="AW31">
        <f t="shared" si="30"/>
        <v>4.262879359531504</v>
      </c>
      <c r="AX31">
        <f t="shared" si="30"/>
        <v>4.157890663645734</v>
      </c>
      <c r="AY31">
        <f t="shared" si="30"/>
        <v>4.0337099424927656</v>
      </c>
      <c r="AZ31">
        <f t="shared" si="30"/>
        <v>3.8885396804497336</v>
      </c>
      <c r="BA31">
        <f t="shared" si="30"/>
        <v>3.7211383794914998</v>
      </c>
      <c r="BB31">
        <f t="shared" si="30"/>
        <v>3.531120343201446</v>
      </c>
      <c r="BC31">
        <f t="shared" si="30"/>
        <v>3.3192505448479368</v>
      </c>
      <c r="BD31">
        <f t="shared" si="30"/>
        <v>3.0876723044644958</v>
      </c>
      <c r="BE31">
        <f t="shared" si="31"/>
        <v>6.931117387333301</v>
      </c>
      <c r="BF31">
        <f t="shared" si="32"/>
        <v>5.8639576551556321</v>
      </c>
      <c r="BG31">
        <f t="shared" si="33"/>
        <v>5.6466104734594706</v>
      </c>
      <c r="BH31">
        <f t="shared" si="34"/>
        <v>5.3965806179659337</v>
      </c>
      <c r="BI31">
        <f t="shared" si="35"/>
        <v>5.113548060505801</v>
      </c>
      <c r="BJ31">
        <f t="shared" si="36"/>
        <v>4.7989378149166351</v>
      </c>
      <c r="BK31">
        <f t="shared" si="37"/>
        <v>4.4562269789973694</v>
      </c>
      <c r="BL31">
        <f t="shared" si="38"/>
        <v>4.0910313780592231</v>
      </c>
      <c r="BM31">
        <f t="shared" si="39"/>
        <v>3.7108890606599685</v>
      </c>
      <c r="BN31">
        <f t="shared" si="40"/>
        <v>3.3247191869658712</v>
      </c>
      <c r="BO31">
        <f t="shared" si="41"/>
        <v>2.9420211593086147</v>
      </c>
      <c r="BP31">
        <f t="shared" si="42"/>
        <v>2.5719585308499187</v>
      </c>
      <c r="BQ31">
        <f t="shared" si="43"/>
        <v>2.2225100312459962</v>
      </c>
      <c r="BR31">
        <f t="shared" si="44"/>
        <v>1.8998478579153575</v>
      </c>
      <c r="BS31">
        <f t="shared" si="45"/>
        <v>1.6080319225435848</v>
      </c>
      <c r="BT31">
        <f t="shared" si="46"/>
        <v>1.3490205872072305</v>
      </c>
    </row>
    <row r="32" spans="1:107">
      <c r="B32">
        <f t="shared" ref="B32:R32" si="65">B16/B16</f>
        <v>1</v>
      </c>
      <c r="C32">
        <f t="shared" si="65"/>
        <v>1</v>
      </c>
      <c r="D32">
        <f t="shared" si="65"/>
        <v>1</v>
      </c>
      <c r="E32">
        <f t="shared" si="65"/>
        <v>1</v>
      </c>
      <c r="F32">
        <f t="shared" si="65"/>
        <v>1</v>
      </c>
      <c r="G32">
        <f t="shared" si="65"/>
        <v>1</v>
      </c>
      <c r="H32">
        <f t="shared" si="65"/>
        <v>1</v>
      </c>
      <c r="I32">
        <f t="shared" si="65"/>
        <v>1</v>
      </c>
      <c r="J32">
        <f t="shared" si="65"/>
        <v>1</v>
      </c>
      <c r="K32">
        <f t="shared" si="65"/>
        <v>1</v>
      </c>
      <c r="L32">
        <f t="shared" si="65"/>
        <v>1</v>
      </c>
      <c r="M32">
        <f t="shared" si="65"/>
        <v>1</v>
      </c>
      <c r="N32">
        <f t="shared" si="65"/>
        <v>1</v>
      </c>
      <c r="O32">
        <f t="shared" si="65"/>
        <v>1</v>
      </c>
      <c r="P32">
        <f t="shared" si="65"/>
        <v>1</v>
      </c>
      <c r="Q32">
        <f t="shared" si="65"/>
        <v>1</v>
      </c>
      <c r="R32">
        <f t="shared" si="65"/>
        <v>1</v>
      </c>
      <c r="W32">
        <f t="shared" si="48"/>
        <v>6.931117387333301</v>
      </c>
      <c r="X32">
        <f t="shared" si="58"/>
        <v>6.931117387333301</v>
      </c>
      <c r="Y32">
        <f t="shared" si="53"/>
        <v>4.7418112182163448</v>
      </c>
      <c r="AA32">
        <f t="shared" si="49"/>
        <v>-2.1893061691169562</v>
      </c>
      <c r="AB32">
        <f t="shared" si="54"/>
        <v>-2.1893061691169562</v>
      </c>
      <c r="AC32">
        <v>3</v>
      </c>
      <c r="AM32">
        <f t="shared" si="29"/>
        <v>6.871947673600004E-2</v>
      </c>
      <c r="AN32">
        <f t="shared" si="50"/>
        <v>6.871947673600004E-2</v>
      </c>
      <c r="AO32">
        <f t="shared" si="51"/>
        <v>3.9881743246072481</v>
      </c>
      <c r="AP32">
        <f t="shared" si="30"/>
        <v>3.9106777515451538</v>
      </c>
      <c r="AQ32">
        <f t="shared" si="30"/>
        <v>3.8917719213022712</v>
      </c>
      <c r="AR32">
        <f t="shared" si="30"/>
        <v>3.8683951479442089</v>
      </c>
      <c r="AS32">
        <f t="shared" si="30"/>
        <v>3.839566162781523</v>
      </c>
      <c r="AT32">
        <f t="shared" si="30"/>
        <v>3.8041286095304723</v>
      </c>
      <c r="AU32">
        <f t="shared" si="30"/>
        <v>3.7607410703226485</v>
      </c>
      <c r="AV32">
        <f t="shared" si="30"/>
        <v>3.7078788528418514</v>
      </c>
      <c r="AW32">
        <f t="shared" si="30"/>
        <v>3.6438548206119772</v>
      </c>
      <c r="AX32">
        <f t="shared" si="30"/>
        <v>3.5668683205871838</v>
      </c>
      <c r="AY32">
        <f t="shared" si="30"/>
        <v>3.4750921671777379</v>
      </c>
      <c r="AZ32">
        <f t="shared" si="30"/>
        <v>3.3668065077480196</v>
      </c>
      <c r="BA32">
        <f t="shared" si="30"/>
        <v>3.2405836894499842</v>
      </c>
      <c r="BB32">
        <f t="shared" si="30"/>
        <v>3.0955185248066859</v>
      </c>
      <c r="BC32">
        <f t="shared" si="30"/>
        <v>2.9314832238874562</v>
      </c>
      <c r="BD32">
        <f t="shared" si="30"/>
        <v>2.7493677849369136</v>
      </c>
      <c r="BE32">
        <f t="shared" si="31"/>
        <v>6.109503010449167</v>
      </c>
      <c r="BF32">
        <f t="shared" si="32"/>
        <v>5.0890598792798167</v>
      </c>
      <c r="BG32">
        <f t="shared" si="33"/>
        <v>4.8850767168043854</v>
      </c>
      <c r="BH32">
        <f t="shared" si="34"/>
        <v>4.651996122499888</v>
      </c>
      <c r="BI32">
        <f t="shared" si="35"/>
        <v>4.3901625438930338</v>
      </c>
      <c r="BJ32">
        <f t="shared" si="36"/>
        <v>4.1015941914933034</v>
      </c>
      <c r="BK32">
        <f t="shared" si="37"/>
        <v>3.7901802992623943</v>
      </c>
      <c r="BL32">
        <f t="shared" si="38"/>
        <v>3.4616479051086091</v>
      </c>
      <c r="BM32">
        <f t="shared" si="39"/>
        <v>3.1232447803852406</v>
      </c>
      <c r="BN32">
        <f t="shared" si="40"/>
        <v>2.7831513034222577</v>
      </c>
      <c r="BO32">
        <f t="shared" si="41"/>
        <v>2.4497116405218229</v>
      </c>
      <c r="BP32">
        <f t="shared" si="42"/>
        <v>2.1306321242543191</v>
      </c>
      <c r="BQ32">
        <f t="shared" si="43"/>
        <v>1.832305592457393</v>
      </c>
      <c r="BR32">
        <f t="shared" si="44"/>
        <v>1.5593794011995707</v>
      </c>
      <c r="BS32">
        <f t="shared" si="45"/>
        <v>1.3146113652489879</v>
      </c>
      <c r="BT32">
        <f t="shared" si="46"/>
        <v>1.0989838272045407</v>
      </c>
    </row>
    <row r="33" spans="2:72">
      <c r="B33">
        <f t="shared" ref="B33:R33" si="66">B17/B17</f>
        <v>1</v>
      </c>
      <c r="C33">
        <f t="shared" si="66"/>
        <v>1</v>
      </c>
      <c r="D33">
        <f t="shared" si="66"/>
        <v>1</v>
      </c>
      <c r="E33">
        <f t="shared" si="66"/>
        <v>1</v>
      </c>
      <c r="F33">
        <f t="shared" si="66"/>
        <v>1</v>
      </c>
      <c r="G33">
        <f t="shared" si="66"/>
        <v>1</v>
      </c>
      <c r="H33">
        <f t="shared" si="66"/>
        <v>1</v>
      </c>
      <c r="I33">
        <f t="shared" si="66"/>
        <v>1</v>
      </c>
      <c r="J33">
        <f t="shared" si="66"/>
        <v>1</v>
      </c>
      <c r="K33">
        <f t="shared" si="66"/>
        <v>1</v>
      </c>
      <c r="L33">
        <f t="shared" si="66"/>
        <v>1</v>
      </c>
      <c r="M33">
        <f t="shared" si="66"/>
        <v>1</v>
      </c>
      <c r="N33">
        <f t="shared" si="66"/>
        <v>1</v>
      </c>
      <c r="O33">
        <f t="shared" si="66"/>
        <v>1</v>
      </c>
      <c r="P33">
        <f t="shared" si="66"/>
        <v>1</v>
      </c>
      <c r="Q33">
        <f t="shared" si="66"/>
        <v>1</v>
      </c>
      <c r="R33">
        <f t="shared" si="66"/>
        <v>1</v>
      </c>
      <c r="W33">
        <f t="shared" si="48"/>
        <v>6.109503010449167</v>
      </c>
      <c r="X33">
        <f t="shared" si="58"/>
        <v>6.109503010449167</v>
      </c>
      <c r="Y33">
        <f t="shared" si="53"/>
        <v>3.9881743246072481</v>
      </c>
      <c r="AA33">
        <f t="shared" si="49"/>
        <v>-2.1213286858419189</v>
      </c>
      <c r="AB33">
        <f t="shared" si="54"/>
        <v>-2.1213286858419189</v>
      </c>
      <c r="AC33">
        <v>3</v>
      </c>
      <c r="AM33">
        <f t="shared" si="29"/>
        <v>5.4975581388800036E-2</v>
      </c>
      <c r="AN33">
        <f t="shared" si="50"/>
        <v>5.4975581388800036E-2</v>
      </c>
      <c r="AO33">
        <f t="shared" si="51"/>
        <v>3.3271717844528546</v>
      </c>
      <c r="AP33">
        <f t="shared" si="30"/>
        <v>3.2730607759337236</v>
      </c>
      <c r="AQ33">
        <f t="shared" si="30"/>
        <v>3.2598069186509351</v>
      </c>
      <c r="AR33">
        <f t="shared" si="30"/>
        <v>3.2433897833440617</v>
      </c>
      <c r="AS33">
        <f t="shared" si="30"/>
        <v>3.2230994482605428</v>
      </c>
      <c r="AT33">
        <f t="shared" si="30"/>
        <v>3.1980907623140933</v>
      </c>
      <c r="AU33">
        <f t="shared" si="30"/>
        <v>3.1673704209911655</v>
      </c>
      <c r="AV33">
        <f t="shared" si="30"/>
        <v>3.1297901006890938</v>
      </c>
      <c r="AW33">
        <f t="shared" si="30"/>
        <v>3.0840504226182754</v>
      </c>
      <c r="AX33">
        <f t="shared" si="30"/>
        <v>3.0287221216957048</v>
      </c>
      <c r="AY33">
        <f t="shared" si="30"/>
        <v>2.9622921953229926</v>
      </c>
      <c r="AZ33">
        <f t="shared" si="30"/>
        <v>2.8832433282134056</v>
      </c>
      <c r="BA33">
        <f t="shared" si="30"/>
        <v>2.7901734862692917</v>
      </c>
      <c r="BB33">
        <f t="shared" si="30"/>
        <v>2.6819579399397262</v>
      </c>
      <c r="BC33">
        <f t="shared" si="30"/>
        <v>2.5579469988098609</v>
      </c>
      <c r="BD33">
        <f t="shared" si="30"/>
        <v>2.4181793796810975</v>
      </c>
      <c r="BE33">
        <f t="shared" si="31"/>
        <v>5.3210558298418222</v>
      </c>
      <c r="BF33">
        <f t="shared" si="32"/>
        <v>4.3676081630361505</v>
      </c>
      <c r="BG33">
        <f t="shared" si="33"/>
        <v>4.1803454854312205</v>
      </c>
      <c r="BH33">
        <f t="shared" si="34"/>
        <v>3.9676998914714923</v>
      </c>
      <c r="BI33">
        <f t="shared" si="35"/>
        <v>3.7304965161168209</v>
      </c>
      <c r="BJ33">
        <f t="shared" si="36"/>
        <v>3.4711027516513022</v>
      </c>
      <c r="BK33">
        <f t="shared" si="37"/>
        <v>3.1935317195219377</v>
      </c>
      <c r="BL33">
        <f t="shared" si="38"/>
        <v>2.9033220394987054</v>
      </c>
      <c r="BM33">
        <f t="shared" si="39"/>
        <v>2.6071667571879411</v>
      </c>
      <c r="BN33">
        <f t="shared" si="40"/>
        <v>2.3123285108568972</v>
      </c>
      <c r="BO33">
        <f t="shared" si="41"/>
        <v>2.025942305053666</v>
      </c>
      <c r="BP33">
        <f t="shared" si="42"/>
        <v>1.7543438509476841</v>
      </c>
      <c r="BQ33">
        <f t="shared" si="43"/>
        <v>1.5025529564330569</v>
      </c>
      <c r="BR33">
        <f t="shared" si="44"/>
        <v>1.2739920129910025</v>
      </c>
      <c r="BS33">
        <f t="shared" si="45"/>
        <v>1.0704521395133142</v>
      </c>
      <c r="BT33">
        <f t="shared" si="46"/>
        <v>0.89226147416016199</v>
      </c>
    </row>
    <row r="34" spans="2:72">
      <c r="B34">
        <f t="shared" ref="B34:R34" si="67">B18/B18</f>
        <v>1</v>
      </c>
      <c r="C34">
        <f t="shared" si="67"/>
        <v>1</v>
      </c>
      <c r="D34">
        <f t="shared" si="67"/>
        <v>1</v>
      </c>
      <c r="E34">
        <f t="shared" si="67"/>
        <v>1</v>
      </c>
      <c r="F34">
        <f t="shared" si="67"/>
        <v>1</v>
      </c>
      <c r="G34">
        <f t="shared" si="67"/>
        <v>1</v>
      </c>
      <c r="H34">
        <f t="shared" si="67"/>
        <v>1</v>
      </c>
      <c r="I34">
        <f t="shared" si="67"/>
        <v>1</v>
      </c>
      <c r="J34">
        <f t="shared" si="67"/>
        <v>1</v>
      </c>
      <c r="K34">
        <f t="shared" si="67"/>
        <v>1</v>
      </c>
      <c r="L34">
        <f t="shared" si="67"/>
        <v>1</v>
      </c>
      <c r="M34">
        <f t="shared" si="67"/>
        <v>1</v>
      </c>
      <c r="N34">
        <f t="shared" si="67"/>
        <v>1</v>
      </c>
      <c r="O34">
        <f t="shared" si="67"/>
        <v>1</v>
      </c>
      <c r="P34">
        <f t="shared" si="67"/>
        <v>1</v>
      </c>
      <c r="Q34">
        <f t="shared" si="67"/>
        <v>1</v>
      </c>
      <c r="R34">
        <f t="shared" si="67"/>
        <v>1</v>
      </c>
      <c r="W34">
        <f t="shared" si="48"/>
        <v>5.3210558298418222</v>
      </c>
      <c r="X34">
        <f t="shared" si="58"/>
        <v>5.3210558298418222</v>
      </c>
      <c r="Y34">
        <f t="shared" si="53"/>
        <v>3.3271717844528546</v>
      </c>
      <c r="AA34">
        <f t="shared" si="49"/>
        <v>-1.9938840453889677</v>
      </c>
      <c r="AB34">
        <f t="shared" si="54"/>
        <v>-1.9938840453889677</v>
      </c>
      <c r="AC34">
        <v>3</v>
      </c>
      <c r="AM34">
        <f t="shared" si="29"/>
        <v>4.3980465111040035E-2</v>
      </c>
      <c r="AN34">
        <f t="shared" si="50"/>
        <v>4.3980465111040035E-2</v>
      </c>
      <c r="AO34">
        <f t="shared" si="51"/>
        <v>2.7561617834858096</v>
      </c>
      <c r="AP34">
        <f t="shared" si="30"/>
        <v>2.718926174886366</v>
      </c>
      <c r="AQ34">
        <f t="shared" si="30"/>
        <v>2.7097739470771263</v>
      </c>
      <c r="AR34">
        <f t="shared" si="30"/>
        <v>2.6984199453150373</v>
      </c>
      <c r="AS34">
        <f t="shared" si="30"/>
        <v>2.684360546372154</v>
      </c>
      <c r="AT34">
        <f t="shared" si="30"/>
        <v>2.666990987965399</v>
      </c>
      <c r="AU34">
        <f t="shared" si="30"/>
        <v>2.6455926071792462</v>
      </c>
      <c r="AV34">
        <f t="shared" si="30"/>
        <v>2.6193227092923697</v>
      </c>
      <c r="AW34">
        <f t="shared" si="30"/>
        <v>2.5872099881126287</v>
      </c>
      <c r="AX34">
        <f t="shared" si="30"/>
        <v>2.5481596545014931</v>
      </c>
      <c r="AY34">
        <f t="shared" si="30"/>
        <v>2.5009737573260562</v>
      </c>
      <c r="AZ34">
        <f t="shared" si="30"/>
        <v>2.4443932712151621</v>
      </c>
      <c r="BA34">
        <f t="shared" si="30"/>
        <v>2.3771687729827202</v>
      </c>
      <c r="BB34">
        <f t="shared" si="30"/>
        <v>2.2981650216949867</v>
      </c>
      <c r="BC34">
        <f t="shared" si="30"/>
        <v>2.2065004061626459</v>
      </c>
      <c r="BD34">
        <f t="shared" si="30"/>
        <v>2.1017141849266285</v>
      </c>
      <c r="BE34">
        <f t="shared" si="31"/>
        <v>4.5819200275316785</v>
      </c>
      <c r="BF34">
        <f t="shared" si="32"/>
        <v>3.7101460529194172</v>
      </c>
      <c r="BG34">
        <f t="shared" si="33"/>
        <v>3.5416824728264564</v>
      </c>
      <c r="BH34">
        <f t="shared" si="34"/>
        <v>3.3514611398555374</v>
      </c>
      <c r="BI34">
        <f t="shared" si="35"/>
        <v>3.1406110611900919</v>
      </c>
      <c r="BJ34">
        <f t="shared" si="36"/>
        <v>2.9116367385893978</v>
      </c>
      <c r="BK34">
        <f t="shared" si="37"/>
        <v>2.6684490653805009</v>
      </c>
      <c r="BL34">
        <f t="shared" si="38"/>
        <v>2.4161906941864748</v>
      </c>
      <c r="BM34">
        <f t="shared" si="39"/>
        <v>2.1608493330630703</v>
      </c>
      <c r="BN34">
        <f t="shared" si="40"/>
        <v>1.9087103467351616</v>
      </c>
      <c r="BO34">
        <f t="shared" si="41"/>
        <v>1.6657500232666673</v>
      </c>
      <c r="BP34">
        <f t="shared" si="42"/>
        <v>1.437090424074561</v>
      </c>
      <c r="BQ34">
        <f t="shared" si="43"/>
        <v>1.2266164474059011</v>
      </c>
      <c r="BR34">
        <f t="shared" si="44"/>
        <v>1.0368053671498028</v>
      </c>
      <c r="BS34">
        <f t="shared" si="45"/>
        <v>0.86876127650614909</v>
      </c>
      <c r="BT34">
        <f t="shared" si="46"/>
        <v>0.72240348328728088</v>
      </c>
    </row>
    <row r="35" spans="2:72">
      <c r="W35">
        <f t="shared" si="48"/>
        <v>4.5819200275316785</v>
      </c>
      <c r="X35">
        <f t="shared" si="58"/>
        <v>4.5819200275316785</v>
      </c>
      <c r="Y35">
        <f>AO34</f>
        <v>2.7561617834858096</v>
      </c>
      <c r="AA35">
        <f t="shared" si="49"/>
        <v>-1.8257582440458688</v>
      </c>
      <c r="AB35">
        <f t="shared" si="54"/>
        <v>-1.8257582440458688</v>
      </c>
      <c r="AC35">
        <v>3</v>
      </c>
    </row>
    <row r="36" spans="2:72">
      <c r="W36">
        <f t="shared" ref="W36:W50" si="68">D4*D20</f>
        <v>13.229483335473507</v>
      </c>
      <c r="X36">
        <f t="shared" si="58"/>
        <v>13.229483335473507</v>
      </c>
      <c r="Y36">
        <f>AP20</f>
        <v>14.255997961799141</v>
      </c>
      <c r="AA36">
        <f t="shared" ref="AA36:AA50" si="69">Y4-D4</f>
        <v>1.0265146263256337</v>
      </c>
      <c r="AB36">
        <f t="shared" si="54"/>
        <v>1.0265146263256337</v>
      </c>
      <c r="AC36">
        <v>3</v>
      </c>
      <c r="AN36">
        <f t="shared" ref="AN36:AN50" si="70">1/AN20</f>
        <v>1</v>
      </c>
      <c r="AO36">
        <f t="shared" ref="AO36:BT44" si="71">1/AO20</f>
        <v>6.5177058383105987E-2</v>
      </c>
      <c r="AP36">
        <f t="shared" si="71"/>
        <v>7.0145913508099136E-2</v>
      </c>
      <c r="AQ36">
        <f t="shared" si="71"/>
        <v>7.1388127289347417E-2</v>
      </c>
      <c r="AR36">
        <f t="shared" si="71"/>
        <v>7.2940894515907753E-2</v>
      </c>
      <c r="AS36">
        <f t="shared" si="71"/>
        <v>7.4881853549108202E-2</v>
      </c>
      <c r="AT36">
        <f t="shared" si="71"/>
        <v>7.7308052340608752E-2</v>
      </c>
      <c r="AU36">
        <f t="shared" si="71"/>
        <v>8.034080082998446E-2</v>
      </c>
      <c r="AV36">
        <f t="shared" si="71"/>
        <v>8.4131736441704075E-2</v>
      </c>
      <c r="AW36">
        <f t="shared" si="71"/>
        <v>8.8870405956353607E-2</v>
      </c>
      <c r="AX36">
        <f t="shared" si="71"/>
        <v>9.4793742849665505E-2</v>
      </c>
      <c r="AY36">
        <f t="shared" si="71"/>
        <v>0.10219791396630537</v>
      </c>
      <c r="AZ36">
        <f t="shared" si="71"/>
        <v>0.11145312786210525</v>
      </c>
      <c r="BA36">
        <f t="shared" si="71"/>
        <v>0.12302214523185503</v>
      </c>
      <c r="BB36">
        <f t="shared" si="71"/>
        <v>0.13748341694404229</v>
      </c>
      <c r="BC36">
        <f t="shared" si="71"/>
        <v>0.15556000658427635</v>
      </c>
      <c r="BD36">
        <f t="shared" si="71"/>
        <v>0.17815574363456896</v>
      </c>
      <c r="BE36">
        <f t="shared" si="71"/>
        <v>7.3333333333333361E-2</v>
      </c>
      <c r="BF36">
        <f t="shared" si="71"/>
        <v>7.5588741800566184E-2</v>
      </c>
      <c r="BG36">
        <f t="shared" si="71"/>
        <v>7.6152593917374389E-2</v>
      </c>
      <c r="BH36">
        <f t="shared" si="71"/>
        <v>7.6857409063384632E-2</v>
      </c>
      <c r="BI36">
        <f t="shared" si="71"/>
        <v>7.7738427995897461E-2</v>
      </c>
      <c r="BJ36">
        <f t="shared" si="71"/>
        <v>7.8839701661538489E-2</v>
      </c>
      <c r="BK36">
        <f t="shared" si="71"/>
        <v>8.0216293743589781E-2</v>
      </c>
      <c r="BL36">
        <f t="shared" si="71"/>
        <v>8.1937033846153876E-2</v>
      </c>
      <c r="BM36">
        <f t="shared" si="71"/>
        <v>8.4087958974359001E-2</v>
      </c>
      <c r="BN36">
        <f t="shared" si="71"/>
        <v>8.677661538461541E-2</v>
      </c>
      <c r="BO36">
        <f t="shared" si="71"/>
        <v>9.0137435897435933E-2</v>
      </c>
      <c r="BP36">
        <f t="shared" si="71"/>
        <v>9.4338461538461552E-2</v>
      </c>
      <c r="BQ36">
        <f t="shared" si="71"/>
        <v>9.958974358974361E-2</v>
      </c>
      <c r="BR36">
        <f t="shared" si="71"/>
        <v>0.10615384615384618</v>
      </c>
      <c r="BS36">
        <f t="shared" si="71"/>
        <v>0.11435897435897438</v>
      </c>
      <c r="BT36">
        <f t="shared" si="71"/>
        <v>0.12461538461538464</v>
      </c>
    </row>
    <row r="37" spans="2:72">
      <c r="W37">
        <f t="shared" si="68"/>
        <v>12.850289150718007</v>
      </c>
      <c r="X37">
        <f t="shared" si="58"/>
        <v>12.850289150718007</v>
      </c>
      <c r="Y37">
        <f t="shared" ref="Y37:Y49" si="72">AP21</f>
        <v>13.592658775086434</v>
      </c>
      <c r="AA37">
        <f t="shared" si="69"/>
        <v>0.74236962436842724</v>
      </c>
      <c r="AB37">
        <f t="shared" si="54"/>
        <v>0.74236962436842724</v>
      </c>
      <c r="AC37">
        <v>3</v>
      </c>
      <c r="AN37">
        <f t="shared" si="70"/>
        <v>1.25</v>
      </c>
      <c r="AO37">
        <f t="shared" ref="AO37:BC37" si="73">1/AO21</f>
        <v>6.8600268954901303E-2</v>
      </c>
      <c r="AP37">
        <f t="shared" si="73"/>
        <v>7.3569124079894452E-2</v>
      </c>
      <c r="AQ37">
        <f t="shared" si="73"/>
        <v>7.4811337861142718E-2</v>
      </c>
      <c r="AR37">
        <f t="shared" si="73"/>
        <v>7.6364105087703082E-2</v>
      </c>
      <c r="AS37">
        <f t="shared" si="73"/>
        <v>7.8305064120903517E-2</v>
      </c>
      <c r="AT37">
        <f t="shared" si="73"/>
        <v>8.0731262912404081E-2</v>
      </c>
      <c r="AU37">
        <f t="shared" si="73"/>
        <v>8.3764011401779775E-2</v>
      </c>
      <c r="AV37">
        <f t="shared" si="73"/>
        <v>8.7554947013499404E-2</v>
      </c>
      <c r="AW37">
        <f t="shared" si="73"/>
        <v>9.2293616528148922E-2</v>
      </c>
      <c r="AX37">
        <f t="shared" si="73"/>
        <v>9.8216953421460834E-2</v>
      </c>
      <c r="AY37">
        <f t="shared" si="73"/>
        <v>0.1056211245381007</v>
      </c>
      <c r="AZ37">
        <f t="shared" si="73"/>
        <v>0.11487633843390056</v>
      </c>
      <c r="BA37">
        <f t="shared" si="73"/>
        <v>0.12644535580365035</v>
      </c>
      <c r="BB37">
        <f t="shared" si="73"/>
        <v>0.1409066275158376</v>
      </c>
      <c r="BC37">
        <f t="shared" si="73"/>
        <v>0.15898321715607169</v>
      </c>
      <c r="BD37">
        <f t="shared" si="71"/>
        <v>0.18157895420636427</v>
      </c>
      <c r="BE37">
        <f t="shared" si="71"/>
        <v>7.5000000000000011E-2</v>
      </c>
      <c r="BF37">
        <f t="shared" si="71"/>
        <v>7.7819260584041039E-2</v>
      </c>
      <c r="BG37">
        <f t="shared" si="71"/>
        <v>7.8524075730051296E-2</v>
      </c>
      <c r="BH37">
        <f t="shared" si="71"/>
        <v>7.9405094662564124E-2</v>
      </c>
      <c r="BI37">
        <f t="shared" si="71"/>
        <v>8.0506368328205152E-2</v>
      </c>
      <c r="BJ37">
        <f t="shared" si="71"/>
        <v>8.1882960410256431E-2</v>
      </c>
      <c r="BK37">
        <f t="shared" si="71"/>
        <v>8.3603700512820539E-2</v>
      </c>
      <c r="BL37">
        <f t="shared" si="71"/>
        <v>8.5754625641025664E-2</v>
      </c>
      <c r="BM37">
        <f t="shared" si="71"/>
        <v>8.8443282051282074E-2</v>
      </c>
      <c r="BN37">
        <f t="shared" si="71"/>
        <v>9.1804102564102597E-2</v>
      </c>
      <c r="BO37">
        <f t="shared" si="71"/>
        <v>9.6005128205128243E-2</v>
      </c>
      <c r="BP37">
        <f t="shared" si="71"/>
        <v>0.10125641025641027</v>
      </c>
      <c r="BQ37">
        <f t="shared" si="71"/>
        <v>0.10782051282051283</v>
      </c>
      <c r="BR37">
        <f t="shared" si="71"/>
        <v>0.11602564102564104</v>
      </c>
      <c r="BS37">
        <f t="shared" si="71"/>
        <v>0.12628205128205131</v>
      </c>
      <c r="BT37">
        <f t="shared" si="71"/>
        <v>0.13910256410256411</v>
      </c>
    </row>
    <row r="38" spans="2:72">
      <c r="W38">
        <f t="shared" si="68"/>
        <v>12.405807501065595</v>
      </c>
      <c r="X38">
        <f t="shared" si="58"/>
        <v>12.405807501065595</v>
      </c>
      <c r="Y38">
        <f t="shared" si="72"/>
        <v>12.845522510258828</v>
      </c>
      <c r="AA38">
        <f t="shared" si="69"/>
        <v>0.43971500919323248</v>
      </c>
      <c r="AB38">
        <f t="shared" si="54"/>
        <v>0.43971500919323248</v>
      </c>
      <c r="AC38">
        <v>3</v>
      </c>
      <c r="AN38">
        <f t="shared" si="70"/>
        <v>1.5624999999999998</v>
      </c>
      <c r="AO38">
        <f t="shared" si="71"/>
        <v>7.2879282169645454E-2</v>
      </c>
      <c r="AP38">
        <f t="shared" si="71"/>
        <v>7.7848137294638603E-2</v>
      </c>
      <c r="AQ38">
        <f t="shared" si="71"/>
        <v>7.9090351075886883E-2</v>
      </c>
      <c r="AR38">
        <f t="shared" si="71"/>
        <v>8.0643118302447248E-2</v>
      </c>
      <c r="AS38">
        <f t="shared" si="71"/>
        <v>8.2584077335647668E-2</v>
      </c>
      <c r="AT38">
        <f t="shared" si="71"/>
        <v>8.5010276127148246E-2</v>
      </c>
      <c r="AU38">
        <f t="shared" si="71"/>
        <v>8.8043024616523954E-2</v>
      </c>
      <c r="AV38">
        <f t="shared" si="71"/>
        <v>9.1833960228243555E-2</v>
      </c>
      <c r="AW38">
        <f t="shared" si="71"/>
        <v>9.6572629742893074E-2</v>
      </c>
      <c r="AX38">
        <f t="shared" si="71"/>
        <v>0.102495966636205</v>
      </c>
      <c r="AY38">
        <f t="shared" si="71"/>
        <v>0.10990013775284486</v>
      </c>
      <c r="AZ38">
        <f t="shared" si="71"/>
        <v>0.11915535164864473</v>
      </c>
      <c r="BA38">
        <f t="shared" si="71"/>
        <v>0.13072436901839452</v>
      </c>
      <c r="BB38">
        <f t="shared" si="71"/>
        <v>0.14518564073058177</v>
      </c>
      <c r="BC38">
        <f t="shared" si="71"/>
        <v>0.16326223037081586</v>
      </c>
      <c r="BD38">
        <f t="shared" si="71"/>
        <v>0.18585796742110844</v>
      </c>
      <c r="BE38">
        <f t="shared" si="71"/>
        <v>7.7083333333333351E-2</v>
      </c>
      <c r="BF38">
        <f t="shared" si="71"/>
        <v>8.0607409063384636E-2</v>
      </c>
      <c r="BG38">
        <f t="shared" si="71"/>
        <v>8.148842799589745E-2</v>
      </c>
      <c r="BH38">
        <f t="shared" si="71"/>
        <v>8.2589701661538464E-2</v>
      </c>
      <c r="BI38">
        <f t="shared" si="71"/>
        <v>8.396629374358977E-2</v>
      </c>
      <c r="BJ38">
        <f t="shared" si="71"/>
        <v>8.5687033846153865E-2</v>
      </c>
      <c r="BK38">
        <f t="shared" si="71"/>
        <v>8.7837958974359004E-2</v>
      </c>
      <c r="BL38">
        <f t="shared" si="71"/>
        <v>9.0526615384615414E-2</v>
      </c>
      <c r="BM38">
        <f t="shared" si="71"/>
        <v>9.3887435897435922E-2</v>
      </c>
      <c r="BN38">
        <f t="shared" si="71"/>
        <v>9.8088461538461555E-2</v>
      </c>
      <c r="BO38">
        <f t="shared" si="71"/>
        <v>0.10333974358974363</v>
      </c>
      <c r="BP38">
        <f t="shared" si="71"/>
        <v>0.10990384615384617</v>
      </c>
      <c r="BQ38">
        <f t="shared" si="71"/>
        <v>0.11810897435897437</v>
      </c>
      <c r="BR38">
        <f t="shared" si="71"/>
        <v>0.12836538461538463</v>
      </c>
      <c r="BS38">
        <f t="shared" si="71"/>
        <v>0.14118589743589746</v>
      </c>
      <c r="BT38">
        <f t="shared" si="71"/>
        <v>0.15721153846153849</v>
      </c>
    </row>
    <row r="39" spans="2:72">
      <c r="W39">
        <f t="shared" si="68"/>
        <v>11.891653528026701</v>
      </c>
      <c r="X39">
        <f t="shared" si="58"/>
        <v>11.891653528026701</v>
      </c>
      <c r="Y39">
        <f t="shared" si="72"/>
        <v>12.019678066948895</v>
      </c>
      <c r="AA39">
        <f t="shared" si="69"/>
        <v>0.1280245389221939</v>
      </c>
      <c r="AB39">
        <f t="shared" si="54"/>
        <v>0.1280245389221939</v>
      </c>
      <c r="AC39">
        <v>3</v>
      </c>
      <c r="AN39">
        <f t="shared" si="70"/>
        <v>1.9531249999999996</v>
      </c>
      <c r="AO39">
        <f t="shared" si="71"/>
        <v>7.822804868807566E-2</v>
      </c>
      <c r="AP39">
        <f t="shared" si="71"/>
        <v>8.3196903813068809E-2</v>
      </c>
      <c r="AQ39">
        <f t="shared" si="71"/>
        <v>8.4439117594317076E-2</v>
      </c>
      <c r="AR39">
        <f t="shared" si="71"/>
        <v>8.599188482087744E-2</v>
      </c>
      <c r="AS39">
        <f t="shared" si="71"/>
        <v>8.7932843854077888E-2</v>
      </c>
      <c r="AT39">
        <f t="shared" si="71"/>
        <v>9.0359042645578438E-2</v>
      </c>
      <c r="AU39">
        <f t="shared" si="71"/>
        <v>9.3391791134954147E-2</v>
      </c>
      <c r="AV39">
        <f t="shared" si="71"/>
        <v>9.7182726746673748E-2</v>
      </c>
      <c r="AW39">
        <f t="shared" si="71"/>
        <v>0.10192139626132328</v>
      </c>
      <c r="AX39">
        <f t="shared" si="71"/>
        <v>0.10784473315463518</v>
      </c>
      <c r="AY39">
        <f t="shared" si="71"/>
        <v>0.11524890427127507</v>
      </c>
      <c r="AZ39">
        <f t="shared" si="71"/>
        <v>0.12450411816707493</v>
      </c>
      <c r="BA39">
        <f t="shared" si="71"/>
        <v>0.13607313553682474</v>
      </c>
      <c r="BB39">
        <f t="shared" si="71"/>
        <v>0.15053440724901196</v>
      </c>
      <c r="BC39">
        <f t="shared" si="71"/>
        <v>0.16861099688924605</v>
      </c>
      <c r="BD39">
        <f t="shared" si="71"/>
        <v>0.19120673393953863</v>
      </c>
      <c r="BE39">
        <f t="shared" si="71"/>
        <v>7.9687500000000008E-2</v>
      </c>
      <c r="BF39">
        <f t="shared" si="71"/>
        <v>8.4092594662564121E-2</v>
      </c>
      <c r="BG39">
        <f t="shared" si="71"/>
        <v>8.519386832820515E-2</v>
      </c>
      <c r="BH39">
        <f t="shared" si="71"/>
        <v>8.6570460410256442E-2</v>
      </c>
      <c r="BI39">
        <f t="shared" si="71"/>
        <v>8.8291200512820536E-2</v>
      </c>
      <c r="BJ39">
        <f t="shared" si="71"/>
        <v>9.0442125641025661E-2</v>
      </c>
      <c r="BK39">
        <f t="shared" si="71"/>
        <v>9.3130782051282085E-2</v>
      </c>
      <c r="BL39">
        <f t="shared" si="71"/>
        <v>9.6491602564102594E-2</v>
      </c>
      <c r="BM39">
        <f t="shared" si="71"/>
        <v>0.10069262820512823</v>
      </c>
      <c r="BN39">
        <f t="shared" si="71"/>
        <v>0.1059439102564103</v>
      </c>
      <c r="BO39">
        <f t="shared" si="71"/>
        <v>0.11250801282051284</v>
      </c>
      <c r="BP39">
        <f t="shared" si="71"/>
        <v>0.12071314102564107</v>
      </c>
      <c r="BQ39">
        <f t="shared" si="71"/>
        <v>0.13096955128205132</v>
      </c>
      <c r="BR39">
        <f t="shared" si="71"/>
        <v>0.14379006410256412</v>
      </c>
      <c r="BS39">
        <f t="shared" si="71"/>
        <v>0.15981570512820514</v>
      </c>
      <c r="BT39">
        <f t="shared" si="71"/>
        <v>0.17984775641025641</v>
      </c>
    </row>
    <row r="40" spans="2:72">
      <c r="W40">
        <f t="shared" si="68"/>
        <v>11.305940522438981</v>
      </c>
      <c r="X40">
        <f t="shared" si="58"/>
        <v>11.305940522438981</v>
      </c>
      <c r="Y40">
        <f t="shared" si="72"/>
        <v>11.125591444036493</v>
      </c>
      <c r="AA40">
        <f t="shared" si="69"/>
        <v>-0.18034907840248771</v>
      </c>
      <c r="AB40">
        <f t="shared" si="54"/>
        <v>-0.18034907840248771</v>
      </c>
      <c r="AC40">
        <v>3</v>
      </c>
      <c r="AN40">
        <f t="shared" si="70"/>
        <v>2.4414062499999991</v>
      </c>
      <c r="AO40">
        <f t="shared" si="71"/>
        <v>8.4914006836113415E-2</v>
      </c>
      <c r="AP40">
        <f t="shared" si="71"/>
        <v>8.9882861961106536E-2</v>
      </c>
      <c r="AQ40">
        <f t="shared" si="71"/>
        <v>9.112507574235483E-2</v>
      </c>
      <c r="AR40">
        <f t="shared" si="71"/>
        <v>9.2677842968915194E-2</v>
      </c>
      <c r="AS40">
        <f t="shared" si="71"/>
        <v>9.4618802002115615E-2</v>
      </c>
      <c r="AT40">
        <f t="shared" si="71"/>
        <v>9.7045000793616193E-2</v>
      </c>
      <c r="AU40">
        <f t="shared" si="71"/>
        <v>0.10007774928299189</v>
      </c>
      <c r="AV40">
        <f t="shared" si="71"/>
        <v>0.1038686848947115</v>
      </c>
      <c r="AW40">
        <f t="shared" si="71"/>
        <v>0.10860735440936103</v>
      </c>
      <c r="AX40">
        <f t="shared" si="71"/>
        <v>0.11453069130267295</v>
      </c>
      <c r="AY40">
        <f t="shared" si="71"/>
        <v>0.12193486241931278</v>
      </c>
      <c r="AZ40">
        <f t="shared" si="71"/>
        <v>0.13119007631511267</v>
      </c>
      <c r="BA40">
        <f t="shared" si="71"/>
        <v>0.14275909368486248</v>
      </c>
      <c r="BB40">
        <f t="shared" si="71"/>
        <v>0.1572203653970497</v>
      </c>
      <c r="BC40">
        <f t="shared" si="71"/>
        <v>0.17529695503728382</v>
      </c>
      <c r="BD40">
        <f t="shared" si="71"/>
        <v>0.19789269208757637</v>
      </c>
      <c r="BE40">
        <f t="shared" si="71"/>
        <v>8.2942708333333365E-2</v>
      </c>
      <c r="BF40">
        <f t="shared" si="71"/>
        <v>8.8449076661538492E-2</v>
      </c>
      <c r="BG40">
        <f t="shared" si="71"/>
        <v>8.9825668743589784E-2</v>
      </c>
      <c r="BH40">
        <f t="shared" si="71"/>
        <v>9.1546408846153879E-2</v>
      </c>
      <c r="BI40">
        <f t="shared" si="71"/>
        <v>9.3697333974359004E-2</v>
      </c>
      <c r="BJ40">
        <f t="shared" si="71"/>
        <v>9.6385990384615414E-2</v>
      </c>
      <c r="BK40">
        <f t="shared" si="71"/>
        <v>9.9746810897435936E-2</v>
      </c>
      <c r="BL40">
        <f t="shared" si="71"/>
        <v>0.10394783653846158</v>
      </c>
      <c r="BM40">
        <f t="shared" si="71"/>
        <v>0.10919911858974363</v>
      </c>
      <c r="BN40">
        <f t="shared" si="71"/>
        <v>0.1157632211538462</v>
      </c>
      <c r="BO40">
        <f t="shared" si="71"/>
        <v>0.12396834935897438</v>
      </c>
      <c r="BP40">
        <f t="shared" si="71"/>
        <v>0.13422475961538463</v>
      </c>
      <c r="BQ40">
        <f t="shared" si="71"/>
        <v>0.14704527243589746</v>
      </c>
      <c r="BR40">
        <f t="shared" si="71"/>
        <v>0.16307091346153851</v>
      </c>
      <c r="BS40">
        <f t="shared" si="71"/>
        <v>0.18310296474358981</v>
      </c>
      <c r="BT40">
        <f t="shared" si="71"/>
        <v>0.20814302884615385</v>
      </c>
    </row>
    <row r="41" spans="2:72">
      <c r="W41">
        <f t="shared" si="68"/>
        <v>10.650230757945636</v>
      </c>
      <c r="X41">
        <f t="shared" si="58"/>
        <v>10.650230757945636</v>
      </c>
      <c r="Y41">
        <f t="shared" si="72"/>
        <v>10.179121010528611</v>
      </c>
      <c r="AA41">
        <f t="shared" si="69"/>
        <v>-0.47110974741702449</v>
      </c>
      <c r="AB41">
        <f t="shared" si="54"/>
        <v>-0.47110974741702449</v>
      </c>
      <c r="AC41">
        <v>3</v>
      </c>
      <c r="AN41">
        <f t="shared" si="70"/>
        <v>3.0517578124999987</v>
      </c>
      <c r="AO41">
        <f t="shared" si="71"/>
        <v>9.3271454521160591E-2</v>
      </c>
      <c r="AP41">
        <f t="shared" si="71"/>
        <v>9.8240309646153726E-2</v>
      </c>
      <c r="AQ41">
        <f t="shared" si="71"/>
        <v>9.9482523427401992E-2</v>
      </c>
      <c r="AR41">
        <f t="shared" si="71"/>
        <v>0.10103529065396237</v>
      </c>
      <c r="AS41">
        <f t="shared" si="71"/>
        <v>0.1029762496871628</v>
      </c>
      <c r="AT41">
        <f t="shared" si="71"/>
        <v>0.10540244847866337</v>
      </c>
      <c r="AU41">
        <f t="shared" si="71"/>
        <v>0.10843519696803908</v>
      </c>
      <c r="AV41">
        <f t="shared" si="71"/>
        <v>0.11222613257975869</v>
      </c>
      <c r="AW41">
        <f t="shared" si="71"/>
        <v>0.11696480209440821</v>
      </c>
      <c r="AX41">
        <f t="shared" si="71"/>
        <v>0.12288813898772011</v>
      </c>
      <c r="AY41">
        <f t="shared" si="71"/>
        <v>0.13029231010435999</v>
      </c>
      <c r="AZ41">
        <f t="shared" si="71"/>
        <v>0.13954752400015985</v>
      </c>
      <c r="BA41">
        <f t="shared" si="71"/>
        <v>0.15111654136990965</v>
      </c>
      <c r="BB41">
        <f t="shared" si="71"/>
        <v>0.1655778130820969</v>
      </c>
      <c r="BC41">
        <f t="shared" si="71"/>
        <v>0.18365440272233094</v>
      </c>
      <c r="BD41">
        <f t="shared" si="71"/>
        <v>0.20625013977262358</v>
      </c>
      <c r="BE41">
        <f t="shared" si="71"/>
        <v>8.7011718750000008E-2</v>
      </c>
      <c r="BF41">
        <f t="shared" si="71"/>
        <v>9.3894679160256414E-2</v>
      </c>
      <c r="BG41">
        <f t="shared" si="71"/>
        <v>9.5615419262820536E-2</v>
      </c>
      <c r="BH41">
        <f t="shared" si="71"/>
        <v>9.7766344391025647E-2</v>
      </c>
      <c r="BI41">
        <f t="shared" si="71"/>
        <v>0.10045500080128206</v>
      </c>
      <c r="BJ41">
        <f t="shared" si="71"/>
        <v>0.10381582131410258</v>
      </c>
      <c r="BK41">
        <f t="shared" si="71"/>
        <v>0.10801684695512823</v>
      </c>
      <c r="BL41">
        <f t="shared" si="71"/>
        <v>0.11326812900641028</v>
      </c>
      <c r="BM41">
        <f t="shared" si="71"/>
        <v>0.11983223157051281</v>
      </c>
      <c r="BN41">
        <f t="shared" si="71"/>
        <v>0.12803735977564107</v>
      </c>
      <c r="BO41">
        <f t="shared" si="71"/>
        <v>0.13829377003205129</v>
      </c>
      <c r="BP41">
        <f t="shared" si="71"/>
        <v>0.15111428285256412</v>
      </c>
      <c r="BQ41">
        <f t="shared" si="71"/>
        <v>0.16713992387820512</v>
      </c>
      <c r="BR41">
        <f t="shared" si="71"/>
        <v>0.18717197516025641</v>
      </c>
      <c r="BS41">
        <f t="shared" si="71"/>
        <v>0.21221203926282053</v>
      </c>
      <c r="BT41">
        <f t="shared" si="71"/>
        <v>0.2435121193910256</v>
      </c>
    </row>
    <row r="42" spans="2:72">
      <c r="W42">
        <f t="shared" si="68"/>
        <v>9.9303206989454864</v>
      </c>
      <c r="X42">
        <f t="shared" si="58"/>
        <v>9.9303206989454864</v>
      </c>
      <c r="Y42">
        <f t="shared" si="72"/>
        <v>9.2007222831728654</v>
      </c>
      <c r="AA42">
        <f t="shared" si="69"/>
        <v>-0.72959841577262097</v>
      </c>
      <c r="AB42">
        <f t="shared" si="54"/>
        <v>-0.72959841577262097</v>
      </c>
      <c r="AC42">
        <v>3</v>
      </c>
      <c r="AN42">
        <f t="shared" si="70"/>
        <v>3.8146972656249987</v>
      </c>
      <c r="AO42">
        <f t="shared" si="71"/>
        <v>0.10371826412746957</v>
      </c>
      <c r="AP42">
        <f t="shared" si="71"/>
        <v>0.10868711925246269</v>
      </c>
      <c r="AQ42">
        <f t="shared" si="71"/>
        <v>0.109929333033711</v>
      </c>
      <c r="AR42">
        <f t="shared" si="71"/>
        <v>0.11148210026027132</v>
      </c>
      <c r="AS42">
        <f t="shared" si="71"/>
        <v>0.11342305929347178</v>
      </c>
      <c r="AT42">
        <f t="shared" si="71"/>
        <v>0.11584925808497233</v>
      </c>
      <c r="AU42">
        <f t="shared" si="71"/>
        <v>0.11888200657434804</v>
      </c>
      <c r="AV42">
        <f t="shared" si="71"/>
        <v>0.12267294218606764</v>
      </c>
      <c r="AW42">
        <f t="shared" si="71"/>
        <v>0.12741161170071719</v>
      </c>
      <c r="AX42">
        <f t="shared" si="71"/>
        <v>0.13333494859402908</v>
      </c>
      <c r="AY42">
        <f t="shared" si="71"/>
        <v>0.14073911971066894</v>
      </c>
      <c r="AZ42">
        <f t="shared" si="71"/>
        <v>0.1499943336064688</v>
      </c>
      <c r="BA42">
        <f t="shared" si="71"/>
        <v>0.16156335097621863</v>
      </c>
      <c r="BB42">
        <f t="shared" si="71"/>
        <v>0.17602462268840585</v>
      </c>
      <c r="BC42">
        <f t="shared" si="71"/>
        <v>0.19410121232863994</v>
      </c>
      <c r="BD42">
        <f t="shared" si="71"/>
        <v>0.21669694937893255</v>
      </c>
      <c r="BE42">
        <f t="shared" si="71"/>
        <v>9.2097981770833365E-2</v>
      </c>
      <c r="BF42">
        <f t="shared" si="71"/>
        <v>0.10070168228365386</v>
      </c>
      <c r="BG42">
        <f t="shared" si="71"/>
        <v>0.10285260741185899</v>
      </c>
      <c r="BH42">
        <f t="shared" si="71"/>
        <v>0.10554126382211541</v>
      </c>
      <c r="BI42">
        <f t="shared" si="71"/>
        <v>0.10890208433493592</v>
      </c>
      <c r="BJ42">
        <f t="shared" si="71"/>
        <v>0.11310310997596158</v>
      </c>
      <c r="BK42">
        <f t="shared" si="71"/>
        <v>0.11835439202724361</v>
      </c>
      <c r="BL42">
        <f t="shared" si="71"/>
        <v>0.12491849459134617</v>
      </c>
      <c r="BM42">
        <f t="shared" si="71"/>
        <v>0.13312362279647438</v>
      </c>
      <c r="BN42">
        <f t="shared" si="71"/>
        <v>0.14338003305288466</v>
      </c>
      <c r="BO42">
        <f t="shared" si="71"/>
        <v>0.15620054587339746</v>
      </c>
      <c r="BP42">
        <f t="shared" si="71"/>
        <v>0.17222618689903849</v>
      </c>
      <c r="BQ42">
        <f t="shared" si="71"/>
        <v>0.19225823818108975</v>
      </c>
      <c r="BR42">
        <f t="shared" si="71"/>
        <v>0.21729830228365388</v>
      </c>
      <c r="BS42">
        <f t="shared" si="71"/>
        <v>0.24859838241185903</v>
      </c>
      <c r="BT42">
        <f t="shared" si="71"/>
        <v>0.28772348257211539</v>
      </c>
    </row>
    <row r="43" spans="2:72">
      <c r="W43">
        <f t="shared" si="68"/>
        <v>9.1566340626958276</v>
      </c>
      <c r="X43">
        <f t="shared" si="58"/>
        <v>9.1566340626958276</v>
      </c>
      <c r="Y43">
        <f t="shared" si="72"/>
        <v>8.2138470978193361</v>
      </c>
      <c r="AA43">
        <f t="shared" si="69"/>
        <v>-0.9427869648764915</v>
      </c>
      <c r="AB43">
        <f t="shared" si="54"/>
        <v>-0.9427869648764915</v>
      </c>
      <c r="AC43">
        <v>3</v>
      </c>
      <c r="AN43">
        <f t="shared" si="70"/>
        <v>4.7683715820312473</v>
      </c>
      <c r="AO43">
        <f t="shared" si="71"/>
        <v>0.11677677613535578</v>
      </c>
      <c r="AP43">
        <f t="shared" si="71"/>
        <v>0.12174563126034892</v>
      </c>
      <c r="AQ43">
        <f t="shared" si="71"/>
        <v>0.12298784504159718</v>
      </c>
      <c r="AR43">
        <f t="shared" si="71"/>
        <v>0.12454061226815756</v>
      </c>
      <c r="AS43">
        <f t="shared" si="71"/>
        <v>0.12648157130135801</v>
      </c>
      <c r="AT43">
        <f t="shared" si="71"/>
        <v>0.12890777009285853</v>
      </c>
      <c r="AU43">
        <f t="shared" si="71"/>
        <v>0.13194051858223427</v>
      </c>
      <c r="AV43">
        <f t="shared" si="71"/>
        <v>0.13573145419395385</v>
      </c>
      <c r="AW43">
        <f t="shared" si="71"/>
        <v>0.14047012370860337</v>
      </c>
      <c r="AX43">
        <f t="shared" si="71"/>
        <v>0.14639346060191533</v>
      </c>
      <c r="AY43">
        <f t="shared" si="71"/>
        <v>0.15379763171855521</v>
      </c>
      <c r="AZ43">
        <f t="shared" si="71"/>
        <v>0.16305284561435504</v>
      </c>
      <c r="BA43">
        <f t="shared" si="71"/>
        <v>0.17462186298410484</v>
      </c>
      <c r="BB43">
        <f t="shared" si="71"/>
        <v>0.18908313469629209</v>
      </c>
      <c r="BC43">
        <f t="shared" si="71"/>
        <v>0.20715972433652616</v>
      </c>
      <c r="BD43">
        <f t="shared" si="71"/>
        <v>0.22975546138681879</v>
      </c>
      <c r="BE43">
        <f t="shared" si="71"/>
        <v>9.8455810546874994E-2</v>
      </c>
      <c r="BF43">
        <f t="shared" si="71"/>
        <v>0.10921043618790063</v>
      </c>
      <c r="BG43">
        <f t="shared" si="71"/>
        <v>0.11189909259815704</v>
      </c>
      <c r="BH43">
        <f t="shared" si="71"/>
        <v>0.11525991311097758</v>
      </c>
      <c r="BI43">
        <f t="shared" si="71"/>
        <v>0.11946093875200321</v>
      </c>
      <c r="BJ43">
        <f t="shared" si="71"/>
        <v>0.12471222080328526</v>
      </c>
      <c r="BK43">
        <f t="shared" si="71"/>
        <v>0.13127632336738784</v>
      </c>
      <c r="BL43">
        <f t="shared" si="71"/>
        <v>0.13948145157251604</v>
      </c>
      <c r="BM43">
        <f t="shared" si="71"/>
        <v>0.14973786182892629</v>
      </c>
      <c r="BN43">
        <f t="shared" si="71"/>
        <v>0.16255837464943912</v>
      </c>
      <c r="BO43">
        <f t="shared" si="71"/>
        <v>0.17858401567508014</v>
      </c>
      <c r="BP43">
        <f t="shared" si="71"/>
        <v>0.19861606695713144</v>
      </c>
      <c r="BQ43">
        <f t="shared" si="71"/>
        <v>0.22365613105969551</v>
      </c>
      <c r="BR43">
        <f t="shared" si="71"/>
        <v>0.25495621118790063</v>
      </c>
      <c r="BS43">
        <f t="shared" si="71"/>
        <v>0.29408131134815702</v>
      </c>
      <c r="BT43">
        <f t="shared" si="71"/>
        <v>0.3429876865484775</v>
      </c>
    </row>
    <row r="44" spans="2:72">
      <c r="W44">
        <f t="shared" si="68"/>
        <v>8.344015162968498</v>
      </c>
      <c r="X44">
        <f t="shared" si="58"/>
        <v>8.344015162968498</v>
      </c>
      <c r="Y44">
        <f t="shared" si="72"/>
        <v>7.2427674324917106</v>
      </c>
      <c r="AA44">
        <f t="shared" si="69"/>
        <v>-1.1012477304767874</v>
      </c>
      <c r="AB44">
        <f t="shared" si="54"/>
        <v>-1.1012477304767874</v>
      </c>
      <c r="AC44">
        <v>3</v>
      </c>
      <c r="AN44">
        <f t="shared" si="70"/>
        <v>5.9604644775390598</v>
      </c>
      <c r="AO44">
        <f t="shared" si="71"/>
        <v>0.13309991614521352</v>
      </c>
      <c r="AP44">
        <f t="shared" si="71"/>
        <v>0.13806877127020667</v>
      </c>
      <c r="AQ44">
        <f t="shared" si="71"/>
        <v>0.13931098505145498</v>
      </c>
      <c r="AR44">
        <f t="shared" si="71"/>
        <v>0.14086375227801531</v>
      </c>
      <c r="AS44">
        <f t="shared" si="71"/>
        <v>0.14280471131121575</v>
      </c>
      <c r="AT44">
        <f t="shared" si="71"/>
        <v>0.1452309101027163</v>
      </c>
      <c r="AU44">
        <f t="shared" si="71"/>
        <v>0.14826365859209201</v>
      </c>
      <c r="AV44">
        <f t="shared" si="71"/>
        <v>0.15205459420381165</v>
      </c>
      <c r="AW44">
        <f t="shared" si="71"/>
        <v>0.15679326371846114</v>
      </c>
      <c r="AX44">
        <f t="shared" si="71"/>
        <v>0.16271660061177307</v>
      </c>
      <c r="AY44">
        <f t="shared" si="71"/>
        <v>0.17012077172841295</v>
      </c>
      <c r="AZ44">
        <f t="shared" si="71"/>
        <v>0.17937598562421278</v>
      </c>
      <c r="BA44">
        <f t="shared" si="71"/>
        <v>0.19094500299396255</v>
      </c>
      <c r="BB44">
        <f t="shared" si="71"/>
        <v>0.20540627470614983</v>
      </c>
      <c r="BC44">
        <f t="shared" ref="AO44:BT50" si="74">1/BC28</f>
        <v>0.22348286434638387</v>
      </c>
      <c r="BD44">
        <f t="shared" si="74"/>
        <v>0.24607860139667648</v>
      </c>
      <c r="BE44">
        <f t="shared" si="74"/>
        <v>0.10640309651692709</v>
      </c>
      <c r="BF44">
        <f t="shared" si="74"/>
        <v>0.11984637856820915</v>
      </c>
      <c r="BG44">
        <f t="shared" si="74"/>
        <v>0.12320719908102964</v>
      </c>
      <c r="BH44">
        <f t="shared" si="74"/>
        <v>0.12740822472205532</v>
      </c>
      <c r="BI44">
        <f t="shared" si="74"/>
        <v>0.13265950677333735</v>
      </c>
      <c r="BJ44">
        <f t="shared" si="74"/>
        <v>0.13922360933743991</v>
      </c>
      <c r="BK44">
        <f t="shared" si="74"/>
        <v>0.14742873754256813</v>
      </c>
      <c r="BL44">
        <f t="shared" si="74"/>
        <v>0.15768514779897835</v>
      </c>
      <c r="BM44">
        <f t="shared" si="74"/>
        <v>0.17050566061949121</v>
      </c>
      <c r="BN44">
        <f t="shared" si="74"/>
        <v>0.18653130164513224</v>
      </c>
      <c r="BO44">
        <f t="shared" si="74"/>
        <v>0.20656335292718353</v>
      </c>
      <c r="BP44">
        <f t="shared" si="74"/>
        <v>0.23160341702974763</v>
      </c>
      <c r="BQ44">
        <f t="shared" si="74"/>
        <v>0.26290349715795269</v>
      </c>
      <c r="BR44">
        <f t="shared" si="74"/>
        <v>0.30202859731820914</v>
      </c>
      <c r="BS44">
        <f t="shared" si="74"/>
        <v>0.35093497251852962</v>
      </c>
      <c r="BT44">
        <f t="shared" si="74"/>
        <v>0.41206794151893023</v>
      </c>
    </row>
    <row r="45" spans="2:72">
      <c r="W45">
        <f t="shared" si="68"/>
        <v>7.5108170856996024</v>
      </c>
      <c r="X45">
        <f t="shared" si="58"/>
        <v>7.5108170856996024</v>
      </c>
      <c r="Y45">
        <f t="shared" si="72"/>
        <v>6.3102352863181936</v>
      </c>
      <c r="AA45">
        <f t="shared" si="69"/>
        <v>-1.2005817993814087</v>
      </c>
      <c r="AB45">
        <f t="shared" si="54"/>
        <v>-1.2005817993814087</v>
      </c>
      <c r="AC45">
        <v>3</v>
      </c>
      <c r="AN45">
        <f t="shared" si="70"/>
        <v>7.4505805969238246</v>
      </c>
      <c r="AO45">
        <f t="shared" si="74"/>
        <v>0.15350384115753576</v>
      </c>
      <c r="AP45">
        <f t="shared" si="74"/>
        <v>0.15847269628252891</v>
      </c>
      <c r="AQ45">
        <f t="shared" si="74"/>
        <v>0.15971491006377719</v>
      </c>
      <c r="AR45">
        <f t="shared" si="74"/>
        <v>0.16126767729033753</v>
      </c>
      <c r="AS45">
        <f t="shared" si="74"/>
        <v>0.16320863632353799</v>
      </c>
      <c r="AT45">
        <f t="shared" si="74"/>
        <v>0.16563483511503854</v>
      </c>
      <c r="AU45">
        <f t="shared" si="74"/>
        <v>0.16866758360441425</v>
      </c>
      <c r="AV45">
        <f t="shared" si="74"/>
        <v>0.17245851921613384</v>
      </c>
      <c r="AW45">
        <f t="shared" si="74"/>
        <v>0.17719718873078338</v>
      </c>
      <c r="AX45">
        <f t="shared" si="74"/>
        <v>0.18312052562409525</v>
      </c>
      <c r="AY45">
        <f t="shared" si="74"/>
        <v>0.19052469674073516</v>
      </c>
      <c r="AZ45">
        <f t="shared" si="74"/>
        <v>0.199779910636535</v>
      </c>
      <c r="BA45">
        <f t="shared" si="74"/>
        <v>0.2113489280062848</v>
      </c>
      <c r="BB45">
        <f t="shared" si="74"/>
        <v>0.22581019971847205</v>
      </c>
      <c r="BC45">
        <f t="shared" si="74"/>
        <v>0.24388678935870614</v>
      </c>
      <c r="BD45">
        <f t="shared" si="74"/>
        <v>0.26648252640899872</v>
      </c>
      <c r="BE45">
        <f t="shared" si="74"/>
        <v>0.11633720397949221</v>
      </c>
      <c r="BF45">
        <f t="shared" si="74"/>
        <v>0.1331413065435948</v>
      </c>
      <c r="BG45">
        <f t="shared" si="74"/>
        <v>0.13734233218462044</v>
      </c>
      <c r="BH45">
        <f t="shared" si="74"/>
        <v>0.14259361423590247</v>
      </c>
      <c r="BI45">
        <f t="shared" si="74"/>
        <v>0.14915771680000506</v>
      </c>
      <c r="BJ45">
        <f t="shared" si="74"/>
        <v>0.15736284500513326</v>
      </c>
      <c r="BK45">
        <f t="shared" si="74"/>
        <v>0.16761925526154353</v>
      </c>
      <c r="BL45">
        <f t="shared" si="74"/>
        <v>0.18043976808205633</v>
      </c>
      <c r="BM45">
        <f t="shared" si="74"/>
        <v>0.19646540910769733</v>
      </c>
      <c r="BN45">
        <f t="shared" si="74"/>
        <v>0.21649746038974868</v>
      </c>
      <c r="BO45">
        <f t="shared" si="74"/>
        <v>0.24153752449231278</v>
      </c>
      <c r="BP45">
        <f t="shared" si="74"/>
        <v>0.27283760462051787</v>
      </c>
      <c r="BQ45">
        <f t="shared" si="74"/>
        <v>0.31196270478077426</v>
      </c>
      <c r="BR45">
        <f t="shared" si="74"/>
        <v>0.3608690799810948</v>
      </c>
      <c r="BS45">
        <f t="shared" si="74"/>
        <v>0.42200204898149546</v>
      </c>
      <c r="BT45">
        <f t="shared" si="74"/>
        <v>0.49841826023199626</v>
      </c>
    </row>
    <row r="46" spans="2:72">
      <c r="W46">
        <f t="shared" si="68"/>
        <v>6.6773519204436456</v>
      </c>
      <c r="X46">
        <f t="shared" si="58"/>
        <v>6.6773519204436456</v>
      </c>
      <c r="Y46">
        <f t="shared" si="72"/>
        <v>5.43544423968385</v>
      </c>
      <c r="AA46">
        <f t="shared" si="69"/>
        <v>-1.2419076807597955</v>
      </c>
      <c r="AB46">
        <f t="shared" si="54"/>
        <v>-1.2419076807597955</v>
      </c>
      <c r="AC46">
        <v>3</v>
      </c>
      <c r="AN46">
        <f t="shared" si="70"/>
        <v>9.3132257461547798</v>
      </c>
      <c r="AO46">
        <f t="shared" si="74"/>
        <v>0.17900874742293851</v>
      </c>
      <c r="AP46">
        <f t="shared" si="74"/>
        <v>0.18397760254793166</v>
      </c>
      <c r="AQ46">
        <f t="shared" si="74"/>
        <v>0.18521981632917994</v>
      </c>
      <c r="AR46">
        <f t="shared" si="74"/>
        <v>0.18677258355574031</v>
      </c>
      <c r="AS46">
        <f t="shared" si="74"/>
        <v>0.18871354258894069</v>
      </c>
      <c r="AT46">
        <f t="shared" si="74"/>
        <v>0.19113974138044126</v>
      </c>
      <c r="AU46">
        <f t="shared" si="74"/>
        <v>0.19417248986981697</v>
      </c>
      <c r="AV46">
        <f t="shared" si="74"/>
        <v>0.19796342548153661</v>
      </c>
      <c r="AW46">
        <f t="shared" si="74"/>
        <v>0.20270209499618613</v>
      </c>
      <c r="AX46">
        <f t="shared" si="74"/>
        <v>0.20862543188949803</v>
      </c>
      <c r="AY46">
        <f t="shared" si="74"/>
        <v>0.21602960300613788</v>
      </c>
      <c r="AZ46">
        <f t="shared" si="74"/>
        <v>0.22528481690193772</v>
      </c>
      <c r="BA46">
        <f t="shared" si="74"/>
        <v>0.23685383427168757</v>
      </c>
      <c r="BB46">
        <f t="shared" si="74"/>
        <v>0.2513151059838748</v>
      </c>
      <c r="BC46">
        <f t="shared" si="74"/>
        <v>0.26939169562410881</v>
      </c>
      <c r="BD46">
        <f t="shared" si="74"/>
        <v>0.29198743267440141</v>
      </c>
      <c r="BE46">
        <f t="shared" si="74"/>
        <v>0.12875483830769857</v>
      </c>
      <c r="BF46">
        <f t="shared" si="74"/>
        <v>0.14975996651282678</v>
      </c>
      <c r="BG46">
        <f t="shared" si="74"/>
        <v>0.15501124856410883</v>
      </c>
      <c r="BH46">
        <f t="shared" si="74"/>
        <v>0.16157535112821142</v>
      </c>
      <c r="BI46">
        <f t="shared" si="74"/>
        <v>0.16978047933333962</v>
      </c>
      <c r="BJ46">
        <f t="shared" si="74"/>
        <v>0.18003688958974989</v>
      </c>
      <c r="BK46">
        <f t="shared" si="74"/>
        <v>0.1928574024102627</v>
      </c>
      <c r="BL46">
        <f t="shared" si="74"/>
        <v>0.20888304343590372</v>
      </c>
      <c r="BM46">
        <f t="shared" si="74"/>
        <v>0.22891509471795501</v>
      </c>
      <c r="BN46">
        <f t="shared" si="74"/>
        <v>0.25395515882051917</v>
      </c>
      <c r="BO46">
        <f t="shared" si="74"/>
        <v>0.28525523894872423</v>
      </c>
      <c r="BP46">
        <f t="shared" si="74"/>
        <v>0.32438033910898062</v>
      </c>
      <c r="BQ46">
        <f t="shared" si="74"/>
        <v>0.3732867143093011</v>
      </c>
      <c r="BR46">
        <f t="shared" si="74"/>
        <v>0.43441968330970177</v>
      </c>
      <c r="BS46">
        <f t="shared" si="74"/>
        <v>0.51083589456020262</v>
      </c>
      <c r="BT46">
        <f t="shared" si="74"/>
        <v>0.60635615862332848</v>
      </c>
    </row>
    <row r="47" spans="2:72">
      <c r="W47">
        <f t="shared" si="68"/>
        <v>5.8639576551556321</v>
      </c>
      <c r="X47">
        <f t="shared" si="58"/>
        <v>5.8639576551556321</v>
      </c>
      <c r="Y47">
        <f t="shared" si="72"/>
        <v>4.6326594021828589</v>
      </c>
      <c r="AA47">
        <f t="shared" si="69"/>
        <v>-1.2312982529727732</v>
      </c>
      <c r="AB47">
        <f t="shared" si="54"/>
        <v>-1.2312982529727732</v>
      </c>
      <c r="AC47">
        <v>3</v>
      </c>
      <c r="AN47">
        <f t="shared" si="70"/>
        <v>11.641532182693474</v>
      </c>
      <c r="AO47">
        <f t="shared" si="74"/>
        <v>0.21088988025469196</v>
      </c>
      <c r="AP47">
        <f t="shared" si="74"/>
        <v>0.21585873537968511</v>
      </c>
      <c r="AQ47">
        <f t="shared" si="74"/>
        <v>0.21710094916093337</v>
      </c>
      <c r="AR47">
        <f t="shared" si="74"/>
        <v>0.21865371638749373</v>
      </c>
      <c r="AS47">
        <f t="shared" si="74"/>
        <v>0.22059467542069416</v>
      </c>
      <c r="AT47">
        <f t="shared" si="74"/>
        <v>0.22302087421219474</v>
      </c>
      <c r="AU47">
        <f t="shared" si="74"/>
        <v>0.22605362270157042</v>
      </c>
      <c r="AV47">
        <f t="shared" si="74"/>
        <v>0.22984455831329006</v>
      </c>
      <c r="AW47">
        <f t="shared" si="74"/>
        <v>0.23458322782793958</v>
      </c>
      <c r="AX47">
        <f t="shared" si="74"/>
        <v>0.24050656472125148</v>
      </c>
      <c r="AY47">
        <f t="shared" si="74"/>
        <v>0.24791073583789136</v>
      </c>
      <c r="AZ47">
        <f t="shared" si="74"/>
        <v>0.25716594973369122</v>
      </c>
      <c r="BA47">
        <f t="shared" si="74"/>
        <v>0.26873496710344102</v>
      </c>
      <c r="BB47">
        <f t="shared" si="74"/>
        <v>0.28319623881562828</v>
      </c>
      <c r="BC47">
        <f t="shared" si="74"/>
        <v>0.30127282845586234</v>
      </c>
      <c r="BD47">
        <f t="shared" si="74"/>
        <v>0.32386856550615495</v>
      </c>
      <c r="BE47">
        <f t="shared" si="74"/>
        <v>0.14427688121795654</v>
      </c>
      <c r="BF47">
        <f t="shared" si="74"/>
        <v>0.17053329147436683</v>
      </c>
      <c r="BG47">
        <f t="shared" si="74"/>
        <v>0.17709739403846939</v>
      </c>
      <c r="BH47">
        <f t="shared" si="74"/>
        <v>0.18530252224359758</v>
      </c>
      <c r="BI47">
        <f t="shared" si="74"/>
        <v>0.19555893250000786</v>
      </c>
      <c r="BJ47">
        <f t="shared" si="74"/>
        <v>0.20837944532052069</v>
      </c>
      <c r="BK47">
        <f t="shared" si="74"/>
        <v>0.22440508634616171</v>
      </c>
      <c r="BL47">
        <f t="shared" si="74"/>
        <v>0.24443713762821295</v>
      </c>
      <c r="BM47">
        <f t="shared" si="74"/>
        <v>0.26947720173077705</v>
      </c>
      <c r="BN47">
        <f t="shared" si="74"/>
        <v>0.30077728185898223</v>
      </c>
      <c r="BO47">
        <f t="shared" si="74"/>
        <v>0.33990238201923861</v>
      </c>
      <c r="BP47">
        <f t="shared" si="74"/>
        <v>0.38880875721955915</v>
      </c>
      <c r="BQ47">
        <f t="shared" si="74"/>
        <v>0.44994172621995965</v>
      </c>
      <c r="BR47">
        <f t="shared" si="74"/>
        <v>0.52635793747046045</v>
      </c>
      <c r="BS47">
        <f t="shared" si="74"/>
        <v>0.62187820153358653</v>
      </c>
      <c r="BT47">
        <f t="shared" si="74"/>
        <v>0.7412785316124938</v>
      </c>
    </row>
    <row r="48" spans="2:72">
      <c r="W48">
        <f t="shared" si="68"/>
        <v>5.0890598792798167</v>
      </c>
      <c r="X48">
        <f t="shared" si="58"/>
        <v>5.0890598792798167</v>
      </c>
      <c r="Y48">
        <f t="shared" si="72"/>
        <v>3.9106777515451538</v>
      </c>
      <c r="AA48">
        <f t="shared" si="69"/>
        <v>-1.1783821277346629</v>
      </c>
      <c r="AB48">
        <f t="shared" si="54"/>
        <v>-1.1783821277346629</v>
      </c>
      <c r="AC48">
        <v>3</v>
      </c>
      <c r="AN48">
        <f t="shared" si="70"/>
        <v>14.551915228366843</v>
      </c>
      <c r="AO48">
        <f t="shared" si="74"/>
        <v>0.2507412962943838</v>
      </c>
      <c r="AP48">
        <f t="shared" si="74"/>
        <v>0.25571015141937697</v>
      </c>
      <c r="AQ48">
        <f t="shared" si="74"/>
        <v>0.2569523652006252</v>
      </c>
      <c r="AR48">
        <f t="shared" si="74"/>
        <v>0.25850513242718559</v>
      </c>
      <c r="AS48">
        <f t="shared" si="74"/>
        <v>0.26044609146038605</v>
      </c>
      <c r="AT48">
        <f t="shared" si="74"/>
        <v>0.26287229025188658</v>
      </c>
      <c r="AU48">
        <f t="shared" si="74"/>
        <v>0.26590503874126226</v>
      </c>
      <c r="AV48">
        <f t="shared" si="74"/>
        <v>0.26969597435298193</v>
      </c>
      <c r="AW48">
        <f t="shared" si="74"/>
        <v>0.27443464386763144</v>
      </c>
      <c r="AX48">
        <f t="shared" si="74"/>
        <v>0.28035798076094337</v>
      </c>
      <c r="AY48">
        <f t="shared" si="74"/>
        <v>0.28776215187758319</v>
      </c>
      <c r="AZ48">
        <f t="shared" si="74"/>
        <v>0.29701736577338306</v>
      </c>
      <c r="BA48">
        <f t="shared" si="74"/>
        <v>0.30858638314313291</v>
      </c>
      <c r="BB48">
        <f t="shared" si="74"/>
        <v>0.32304765485532011</v>
      </c>
      <c r="BC48">
        <f t="shared" si="74"/>
        <v>0.34112424449555417</v>
      </c>
      <c r="BD48">
        <f t="shared" si="74"/>
        <v>0.36371998154584684</v>
      </c>
      <c r="BE48">
        <f t="shared" si="74"/>
        <v>0.16367943485577899</v>
      </c>
      <c r="BF48">
        <f t="shared" si="74"/>
        <v>0.19649994767629184</v>
      </c>
      <c r="BG48">
        <f t="shared" si="74"/>
        <v>0.20470507588142003</v>
      </c>
      <c r="BH48">
        <f t="shared" si="74"/>
        <v>0.21496148613783031</v>
      </c>
      <c r="BI48">
        <f t="shared" si="74"/>
        <v>0.22778199895834311</v>
      </c>
      <c r="BJ48">
        <f t="shared" si="74"/>
        <v>0.24380763998398419</v>
      </c>
      <c r="BK48">
        <f t="shared" si="74"/>
        <v>0.26383969126603546</v>
      </c>
      <c r="BL48">
        <f t="shared" si="74"/>
        <v>0.2888797553685995</v>
      </c>
      <c r="BM48">
        <f t="shared" si="74"/>
        <v>0.32017983549680462</v>
      </c>
      <c r="BN48">
        <f t="shared" si="74"/>
        <v>0.35930493565706106</v>
      </c>
      <c r="BO48">
        <f t="shared" si="74"/>
        <v>0.40821131085738155</v>
      </c>
      <c r="BP48">
        <f t="shared" si="74"/>
        <v>0.46934427985778215</v>
      </c>
      <c r="BQ48">
        <f t="shared" si="74"/>
        <v>0.54576049110828284</v>
      </c>
      <c r="BR48">
        <f t="shared" si="74"/>
        <v>0.64128075517140881</v>
      </c>
      <c r="BS48">
        <f t="shared" si="74"/>
        <v>0.76068108525031619</v>
      </c>
      <c r="BT48">
        <f t="shared" si="74"/>
        <v>0.90993149784895055</v>
      </c>
    </row>
    <row r="49" spans="23:72">
      <c r="W49">
        <f t="shared" si="68"/>
        <v>4.3676081630361505</v>
      </c>
      <c r="X49">
        <f t="shared" si="58"/>
        <v>4.3676081630361505</v>
      </c>
      <c r="Y49">
        <f t="shared" si="72"/>
        <v>3.2730607759337236</v>
      </c>
      <c r="AA49">
        <f t="shared" si="69"/>
        <v>-1.0945473871024269</v>
      </c>
      <c r="AB49">
        <f t="shared" si="54"/>
        <v>-1.0945473871024269</v>
      </c>
      <c r="AC49">
        <v>3</v>
      </c>
      <c r="AN49">
        <f t="shared" si="70"/>
        <v>18.189894035458554</v>
      </c>
      <c r="AO49">
        <f t="shared" si="74"/>
        <v>0.30055556634399855</v>
      </c>
      <c r="AP49">
        <f t="shared" si="74"/>
        <v>0.30552442146899172</v>
      </c>
      <c r="AQ49">
        <f t="shared" si="74"/>
        <v>0.30676663525023995</v>
      </c>
      <c r="AR49">
        <f t="shared" si="74"/>
        <v>0.30831940247680034</v>
      </c>
      <c r="AS49">
        <f t="shared" si="74"/>
        <v>0.31026036151000075</v>
      </c>
      <c r="AT49">
        <f t="shared" si="74"/>
        <v>0.31268656030150133</v>
      </c>
      <c r="AU49">
        <f t="shared" si="74"/>
        <v>0.31571930879087706</v>
      </c>
      <c r="AV49">
        <f t="shared" si="74"/>
        <v>0.31951024440259668</v>
      </c>
      <c r="AW49">
        <f t="shared" si="74"/>
        <v>0.3242489139172462</v>
      </c>
      <c r="AX49">
        <f t="shared" si="74"/>
        <v>0.33017225081055812</v>
      </c>
      <c r="AY49">
        <f t="shared" si="74"/>
        <v>0.33757642192719794</v>
      </c>
      <c r="AZ49">
        <f t="shared" si="74"/>
        <v>0.34683163582299781</v>
      </c>
      <c r="BA49">
        <f t="shared" si="74"/>
        <v>0.35840065319274761</v>
      </c>
      <c r="BB49">
        <f t="shared" si="74"/>
        <v>0.37286192490493486</v>
      </c>
      <c r="BC49">
        <f t="shared" si="74"/>
        <v>0.39093851454516892</v>
      </c>
      <c r="BD49">
        <f t="shared" si="74"/>
        <v>0.41353425159546148</v>
      </c>
      <c r="BE49">
        <f t="shared" si="74"/>
        <v>0.18793262690305709</v>
      </c>
      <c r="BF49">
        <f t="shared" si="74"/>
        <v>0.22895826792869814</v>
      </c>
      <c r="BG49">
        <f t="shared" si="74"/>
        <v>0.23921467818510836</v>
      </c>
      <c r="BH49">
        <f t="shared" si="74"/>
        <v>0.25203519100562116</v>
      </c>
      <c r="BI49">
        <f t="shared" si="74"/>
        <v>0.26806083203126224</v>
      </c>
      <c r="BJ49">
        <f t="shared" si="74"/>
        <v>0.28809288331331351</v>
      </c>
      <c r="BK49">
        <f t="shared" si="74"/>
        <v>0.31313294741587755</v>
      </c>
      <c r="BL49">
        <f t="shared" si="74"/>
        <v>0.34443302754408273</v>
      </c>
      <c r="BM49">
        <f t="shared" si="74"/>
        <v>0.38355812770433911</v>
      </c>
      <c r="BN49">
        <f t="shared" si="74"/>
        <v>0.43246450290465965</v>
      </c>
      <c r="BO49">
        <f t="shared" si="74"/>
        <v>0.49359747190506031</v>
      </c>
      <c r="BP49">
        <f t="shared" si="74"/>
        <v>0.570013683155561</v>
      </c>
      <c r="BQ49">
        <f t="shared" si="74"/>
        <v>0.66553394721868686</v>
      </c>
      <c r="BR49">
        <f t="shared" si="74"/>
        <v>0.78493427729759435</v>
      </c>
      <c r="BS49">
        <f t="shared" si="74"/>
        <v>0.93418468989622871</v>
      </c>
      <c r="BT49">
        <f t="shared" si="74"/>
        <v>1.1207477056445214</v>
      </c>
    </row>
    <row r="50" spans="23:72">
      <c r="W50">
        <f t="shared" si="68"/>
        <v>3.7101460529194172</v>
      </c>
      <c r="X50">
        <f t="shared" si="58"/>
        <v>3.7101460529194172</v>
      </c>
      <c r="Y50">
        <f>AP34</f>
        <v>2.718926174886366</v>
      </c>
      <c r="AA50">
        <f t="shared" si="69"/>
        <v>-0.99121987803305123</v>
      </c>
      <c r="AB50">
        <f t="shared" si="54"/>
        <v>-0.99121987803305123</v>
      </c>
      <c r="AC50">
        <v>3</v>
      </c>
      <c r="AN50">
        <f t="shared" si="70"/>
        <v>22.737367544323188</v>
      </c>
      <c r="AO50">
        <f t="shared" si="74"/>
        <v>0.36282340390601697</v>
      </c>
      <c r="AP50">
        <f t="shared" si="74"/>
        <v>0.36779225903101015</v>
      </c>
      <c r="AQ50">
        <f t="shared" si="74"/>
        <v>0.36903447281225843</v>
      </c>
      <c r="AR50">
        <f t="shared" si="74"/>
        <v>0.37058724003881882</v>
      </c>
      <c r="AS50">
        <f t="shared" si="74"/>
        <v>0.37252819907201917</v>
      </c>
      <c r="AT50">
        <f t="shared" si="74"/>
        <v>0.37495439786351981</v>
      </c>
      <c r="AU50">
        <f t="shared" si="74"/>
        <v>0.37798714635289549</v>
      </c>
      <c r="AV50">
        <f t="shared" si="74"/>
        <v>0.3817780819646151</v>
      </c>
      <c r="AW50">
        <f t="shared" si="74"/>
        <v>0.38651675147926456</v>
      </c>
      <c r="AX50">
        <f t="shared" si="74"/>
        <v>0.39244008837257655</v>
      </c>
      <c r="AY50">
        <f t="shared" si="74"/>
        <v>0.39984425948921637</v>
      </c>
      <c r="AZ50">
        <f t="shared" si="74"/>
        <v>0.40909947338501623</v>
      </c>
      <c r="BA50">
        <f t="shared" si="74"/>
        <v>0.42066849075476603</v>
      </c>
      <c r="BB50">
        <f t="shared" si="74"/>
        <v>0.43512976246695323</v>
      </c>
      <c r="BC50">
        <f t="shared" si="74"/>
        <v>0.45320635210718735</v>
      </c>
      <c r="BD50">
        <f t="shared" si="74"/>
        <v>0.47580208915747996</v>
      </c>
      <c r="BE50">
        <f t="shared" si="74"/>
        <v>0.21824911696215463</v>
      </c>
      <c r="BF50">
        <f t="shared" si="74"/>
        <v>0.26953116824420592</v>
      </c>
      <c r="BG50">
        <f t="shared" si="74"/>
        <v>0.28235168106471875</v>
      </c>
      <c r="BH50">
        <f t="shared" si="74"/>
        <v>0.29837732209035978</v>
      </c>
      <c r="BI50">
        <f t="shared" si="74"/>
        <v>0.31840937337241104</v>
      </c>
      <c r="BJ50">
        <f t="shared" si="74"/>
        <v>0.34344943747497519</v>
      </c>
      <c r="BK50">
        <f t="shared" si="74"/>
        <v>0.37474951760318032</v>
      </c>
      <c r="BL50">
        <f t="shared" si="74"/>
        <v>0.4138746177634367</v>
      </c>
      <c r="BM50">
        <f t="shared" si="74"/>
        <v>0.46278099296375713</v>
      </c>
      <c r="BN50">
        <f t="shared" si="74"/>
        <v>0.52391396196415785</v>
      </c>
      <c r="BO50">
        <f t="shared" si="74"/>
        <v>0.60033017321465865</v>
      </c>
      <c r="BP50">
        <f t="shared" si="74"/>
        <v>0.69585043727778451</v>
      </c>
      <c r="BQ50">
        <f t="shared" si="74"/>
        <v>0.81525076735669177</v>
      </c>
      <c r="BR50">
        <f t="shared" si="74"/>
        <v>0.96450117995532625</v>
      </c>
      <c r="BS50">
        <f t="shared" si="74"/>
        <v>1.1510641957036192</v>
      </c>
      <c r="BT50">
        <f t="shared" si="74"/>
        <v>1.3842679653889851</v>
      </c>
    </row>
    <row r="51" spans="23:72">
      <c r="W51">
        <f>E4*E20</f>
        <v>13.131529059732367</v>
      </c>
      <c r="X51">
        <f t="shared" si="58"/>
        <v>13.131529059732367</v>
      </c>
      <c r="Y51">
        <f>AQ20</f>
        <v>14.007931542269505</v>
      </c>
      <c r="AA51">
        <f t="shared" ref="AA51:AA65" si="75">Z4-E4</f>
        <v>0.87640248253713793</v>
      </c>
      <c r="AB51">
        <f t="shared" si="54"/>
        <v>0.87640248253713793</v>
      </c>
      <c r="AC51">
        <v>3</v>
      </c>
    </row>
    <row r="52" spans="23:72">
      <c r="W52">
        <f t="shared" ref="W52:W65" si="76">E5*E21</f>
        <v>12.734947730397778</v>
      </c>
      <c r="X52">
        <f t="shared" si="58"/>
        <v>12.734947730397778</v>
      </c>
      <c r="Y52">
        <f t="shared" ref="Y52:Y65" si="77">AQ21</f>
        <v>13.36695785144358</v>
      </c>
      <c r="AA52">
        <f t="shared" si="75"/>
        <v>0.63201012104580201</v>
      </c>
      <c r="AB52">
        <f t="shared" si="54"/>
        <v>0.63201012104580201</v>
      </c>
      <c r="AC52">
        <v>3</v>
      </c>
      <c r="AO52">
        <f t="shared" ref="AO52:AO66" si="78">C4*C20</f>
        <v>13.636363636363631</v>
      </c>
      <c r="AP52">
        <f t="shared" ref="AP52:AP66" si="79">D4*D20</f>
        <v>13.229483335473507</v>
      </c>
      <c r="AQ52">
        <f t="shared" ref="AQ52:AQ66" si="80">E4*E20</f>
        <v>13.131529059732367</v>
      </c>
      <c r="AR52">
        <f t="shared" ref="AR52:AR66" si="81">F4*F20</f>
        <v>13.011107350435086</v>
      </c>
      <c r="AS52">
        <f t="shared" ref="AS52:AS66" si="82">G4*G20</f>
        <v>12.863650909596135</v>
      </c>
      <c r="AT52">
        <f t="shared" ref="AT52:AT66" si="83">H4*H20</f>
        <v>12.683964790899816</v>
      </c>
      <c r="AU52">
        <f t="shared" ref="AU52:AU66" si="84">I4*I20</f>
        <v>12.466295229202256</v>
      </c>
      <c r="AV52">
        <f t="shared" ref="AV52:AV66" si="85">J4*J20</f>
        <v>12.204493536800637</v>
      </c>
      <c r="AW52">
        <f t="shared" ref="AW52:AW66" si="86">K4*K20</f>
        <v>11.892309103434544</v>
      </c>
      <c r="AX52">
        <f t="shared" ref="AX52:AX66" si="87">L4*L20</f>
        <v>11.52384194252971</v>
      </c>
      <c r="AY52">
        <f t="shared" ref="AY52:AY66" si="88">M4*M20</f>
        <v>11.094169587183101</v>
      </c>
      <c r="AZ52">
        <f t="shared" ref="AZ52:AZ66" si="89">N4*N20</f>
        <v>10.60013046314416</v>
      </c>
      <c r="BA52">
        <f t="shared" ref="BA52:BA66" si="90">O4*O20</f>
        <v>10.041194644696187</v>
      </c>
      <c r="BB52">
        <f t="shared" ref="BB52:BB66" si="91">P4*P20</f>
        <v>9.4202898550724612</v>
      </c>
      <c r="BC52">
        <f t="shared" ref="BC52:BC66" si="92">Q4*Q20</f>
        <v>8.7443946188340789</v>
      </c>
      <c r="BD52">
        <f t="shared" ref="BD52:BD66" si="93">R4*R20</f>
        <v>8.0246913580246897</v>
      </c>
    </row>
    <row r="53" spans="23:72">
      <c r="W53">
        <f t="shared" si="76"/>
        <v>12.271681079064933</v>
      </c>
      <c r="X53">
        <f t="shared" si="58"/>
        <v>12.271681079064933</v>
      </c>
      <c r="Y53">
        <f t="shared" si="77"/>
        <v>12.643767367279782</v>
      </c>
      <c r="AA53">
        <f t="shared" si="75"/>
        <v>0.37208628821484879</v>
      </c>
      <c r="AB53">
        <f t="shared" si="54"/>
        <v>0.37208628821484879</v>
      </c>
      <c r="AC53">
        <v>3</v>
      </c>
      <c r="AO53">
        <f t="shared" si="78"/>
        <v>13.33333333333333</v>
      </c>
      <c r="AP53">
        <f t="shared" si="79"/>
        <v>12.850289150718007</v>
      </c>
      <c r="AQ53">
        <f t="shared" si="80"/>
        <v>12.734947730397778</v>
      </c>
      <c r="AR53">
        <f t="shared" si="81"/>
        <v>12.593650372807305</v>
      </c>
      <c r="AS53">
        <f t="shared" si="82"/>
        <v>12.421377597399996</v>
      </c>
      <c r="AT53">
        <f t="shared" si="83"/>
        <v>12.212553075630407</v>
      </c>
      <c r="AU53">
        <f t="shared" si="84"/>
        <v>11.961193031720541</v>
      </c>
      <c r="AV53">
        <f t="shared" si="85"/>
        <v>11.661178537307874</v>
      </c>
      <c r="AW53">
        <f t="shared" si="86"/>
        <v>11.306681262915706</v>
      </c>
      <c r="AX53">
        <f t="shared" si="87"/>
        <v>10.892759387324176</v>
      </c>
      <c r="AY53">
        <f t="shared" si="88"/>
        <v>10.416110250520802</v>
      </c>
      <c r="AZ53">
        <f t="shared" si="89"/>
        <v>9.8759179539123814</v>
      </c>
      <c r="BA53">
        <f t="shared" si="90"/>
        <v>9.2746730083234237</v>
      </c>
      <c r="BB53">
        <f t="shared" si="91"/>
        <v>8.6187845303867388</v>
      </c>
      <c r="BC53">
        <f t="shared" si="92"/>
        <v>7.9187817258883229</v>
      </c>
      <c r="BD53">
        <f t="shared" si="93"/>
        <v>7.1889400921658977</v>
      </c>
    </row>
    <row r="54" spans="23:72">
      <c r="W54">
        <f t="shared" si="76"/>
        <v>11.737933957260276</v>
      </c>
      <c r="X54">
        <f t="shared" si="58"/>
        <v>11.737933957260276</v>
      </c>
      <c r="Y54">
        <f t="shared" si="77"/>
        <v>11.842852323545621</v>
      </c>
      <c r="AA54">
        <f t="shared" si="75"/>
        <v>0.10491836628534479</v>
      </c>
      <c r="AB54">
        <f t="shared" si="54"/>
        <v>0.10491836628534479</v>
      </c>
      <c r="AC54">
        <v>3</v>
      </c>
      <c r="AO54">
        <f t="shared" si="78"/>
        <v>12.97297297297297</v>
      </c>
      <c r="AP54">
        <f t="shared" si="79"/>
        <v>12.405807501065595</v>
      </c>
      <c r="AQ54">
        <f t="shared" si="80"/>
        <v>12.271681079064933</v>
      </c>
      <c r="AR54">
        <f t="shared" si="81"/>
        <v>12.108047127935007</v>
      </c>
      <c r="AS54">
        <f t="shared" si="82"/>
        <v>11.909540786136496</v>
      </c>
      <c r="AT54">
        <f t="shared" si="83"/>
        <v>11.670377128416446</v>
      </c>
      <c r="AU54">
        <f t="shared" si="84"/>
        <v>11.38459968419704</v>
      </c>
      <c r="AV54">
        <f t="shared" si="85"/>
        <v>11.046475069805222</v>
      </c>
      <c r="AW54">
        <f t="shared" si="86"/>
        <v>10.651052405908873</v>
      </c>
      <c r="AX54">
        <f t="shared" si="87"/>
        <v>10.194879033839154</v>
      </c>
      <c r="AY54">
        <f t="shared" si="88"/>
        <v>9.6768190558898297</v>
      </c>
      <c r="AZ54">
        <f t="shared" si="89"/>
        <v>9.0988626421697276</v>
      </c>
      <c r="BA54">
        <f t="shared" si="90"/>
        <v>8.4667571234735401</v>
      </c>
      <c r="BB54">
        <f t="shared" si="91"/>
        <v>7.7902621722846428</v>
      </c>
      <c r="BC54">
        <f t="shared" si="92"/>
        <v>7.0828603859250832</v>
      </c>
      <c r="BD54">
        <f t="shared" si="93"/>
        <v>6.3608562691131487</v>
      </c>
    </row>
    <row r="55" spans="23:72">
      <c r="W55">
        <f t="shared" si="76"/>
        <v>11.132675258500237</v>
      </c>
      <c r="X55">
        <f t="shared" si="58"/>
        <v>11.132675258500237</v>
      </c>
      <c r="Y55">
        <f t="shared" si="77"/>
        <v>10.973927778423795</v>
      </c>
      <c r="AA55">
        <f t="shared" si="75"/>
        <v>-0.15874748007644257</v>
      </c>
      <c r="AB55">
        <f t="shared" si="54"/>
        <v>-0.15874748007644257</v>
      </c>
      <c r="AC55">
        <v>3</v>
      </c>
      <c r="AO55">
        <f t="shared" si="78"/>
        <v>12.549019607843135</v>
      </c>
      <c r="AP55">
        <f t="shared" si="79"/>
        <v>11.891653528026701</v>
      </c>
      <c r="AQ55">
        <f t="shared" si="80"/>
        <v>11.737933957260276</v>
      </c>
      <c r="AR55">
        <f t="shared" si="81"/>
        <v>11.551284297911911</v>
      </c>
      <c r="AS55">
        <f t="shared" si="82"/>
        <v>11.326157014421755</v>
      </c>
      <c r="AT55">
        <f t="shared" si="83"/>
        <v>11.056794529234148</v>
      </c>
      <c r="AU55">
        <f t="shared" si="84"/>
        <v>10.737588345917187</v>
      </c>
      <c r="AV55">
        <f t="shared" si="85"/>
        <v>10.363596141287701</v>
      </c>
      <c r="AW55">
        <f t="shared" si="86"/>
        <v>9.9312136134020434</v>
      </c>
      <c r="AX55">
        <f t="shared" si="87"/>
        <v>9.4389568742531242</v>
      </c>
      <c r="AY55">
        <f t="shared" si="88"/>
        <v>8.888255822234882</v>
      </c>
      <c r="AZ55">
        <f t="shared" si="89"/>
        <v>8.2841022236973085</v>
      </c>
      <c r="BA55">
        <f t="shared" si="90"/>
        <v>7.6353624961761986</v>
      </c>
      <c r="BB55">
        <f t="shared" si="91"/>
        <v>6.9545834494288092</v>
      </c>
      <c r="BC55">
        <f t="shared" si="92"/>
        <v>6.257207320130358</v>
      </c>
      <c r="BD55">
        <f t="shared" si="93"/>
        <v>5.5602584094453107</v>
      </c>
    </row>
    <row r="56" spans="23:72">
      <c r="W56">
        <f t="shared" si="76"/>
        <v>10.45856419089974</v>
      </c>
      <c r="X56">
        <f t="shared" si="58"/>
        <v>10.45856419089974</v>
      </c>
      <c r="Y56">
        <f t="shared" si="77"/>
        <v>10.05201683218014</v>
      </c>
      <c r="AA56">
        <f t="shared" si="75"/>
        <v>-0.40654735871959957</v>
      </c>
      <c r="AB56">
        <f t="shared" si="54"/>
        <v>-0.40654735871959957</v>
      </c>
      <c r="AC56">
        <v>3</v>
      </c>
      <c r="AO56">
        <f t="shared" si="78"/>
        <v>12.056514913657766</v>
      </c>
      <c r="AP56">
        <f t="shared" si="79"/>
        <v>11.305940522438981</v>
      </c>
      <c r="AQ56">
        <f t="shared" si="80"/>
        <v>11.132675258500237</v>
      </c>
      <c r="AR56">
        <f t="shared" si="81"/>
        <v>10.923421383798091</v>
      </c>
      <c r="AS56">
        <f t="shared" si="82"/>
        <v>10.672662258177567</v>
      </c>
      <c r="AT56">
        <f t="shared" si="83"/>
        <v>10.374951753980362</v>
      </c>
      <c r="AU56">
        <f t="shared" si="84"/>
        <v>10.025383177696218</v>
      </c>
      <c r="AV56">
        <f t="shared" si="85"/>
        <v>9.6202098408271493</v>
      </c>
      <c r="AW56">
        <f t="shared" si="86"/>
        <v>9.1575830731469257</v>
      </c>
      <c r="AX56">
        <f t="shared" si="87"/>
        <v>8.6383221720396577</v>
      </c>
      <c r="AY56">
        <f t="shared" si="88"/>
        <v>8.0665750989739013</v>
      </c>
      <c r="AZ56">
        <f t="shared" si="89"/>
        <v>7.4501902843071397</v>
      </c>
      <c r="BA56">
        <f t="shared" si="90"/>
        <v>6.8006266603092422</v>
      </c>
      <c r="BB56">
        <f t="shared" si="91"/>
        <v>6.1323014556845381</v>
      </c>
      <c r="BC56">
        <f t="shared" si="92"/>
        <v>5.4614080192549626</v>
      </c>
      <c r="BD56">
        <f t="shared" si="93"/>
        <v>4.8043886242240506</v>
      </c>
    </row>
    <row r="57" spans="23:72">
      <c r="W57">
        <f t="shared" si="76"/>
        <v>9.722650938693647</v>
      </c>
      <c r="X57">
        <f t="shared" si="58"/>
        <v>9.722650938693647</v>
      </c>
      <c r="Y57">
        <f t="shared" si="77"/>
        <v>9.0967530903998064</v>
      </c>
      <c r="AA57">
        <f t="shared" si="75"/>
        <v>-0.62589784829384065</v>
      </c>
      <c r="AB57">
        <f t="shared" si="54"/>
        <v>-0.62589784829384065</v>
      </c>
      <c r="AC57">
        <v>3</v>
      </c>
      <c r="AO57">
        <f t="shared" si="78"/>
        <v>11.492704826038159</v>
      </c>
      <c r="AP57">
        <f t="shared" si="79"/>
        <v>10.650230757945636</v>
      </c>
      <c r="AQ57">
        <f t="shared" si="80"/>
        <v>10.45856419089974</v>
      </c>
      <c r="AR57">
        <f t="shared" si="81"/>
        <v>10.228468766310893</v>
      </c>
      <c r="AS57">
        <f t="shared" si="82"/>
        <v>9.9547060078987872</v>
      </c>
      <c r="AT57">
        <f t="shared" si="83"/>
        <v>9.6324431800662129</v>
      </c>
      <c r="AU57">
        <f t="shared" si="84"/>
        <v>9.257815129665973</v>
      </c>
      <c r="AV57">
        <f t="shared" si="85"/>
        <v>8.8286087955368817</v>
      </c>
      <c r="AW57">
        <f t="shared" si="86"/>
        <v>8.345000229855275</v>
      </c>
      <c r="AX57">
        <f t="shared" si="87"/>
        <v>7.8102204056089004</v>
      </c>
      <c r="AY57">
        <f t="shared" si="88"/>
        <v>7.2309837223197952</v>
      </c>
      <c r="AZ57">
        <f t="shared" si="89"/>
        <v>6.6175081608643058</v>
      </c>
      <c r="BA57">
        <f t="shared" si="90"/>
        <v>5.9830109814379249</v>
      </c>
      <c r="BB57">
        <f t="shared" si="91"/>
        <v>5.3426801696343764</v>
      </c>
      <c r="BC57">
        <f t="shared" si="92"/>
        <v>4.7122679913627294</v>
      </c>
      <c r="BD57">
        <f t="shared" si="93"/>
        <v>4.1065717899412855</v>
      </c>
    </row>
    <row r="58" spans="23:72">
      <c r="W58">
        <f t="shared" si="76"/>
        <v>8.9366229589646355</v>
      </c>
      <c r="X58">
        <f t="shared" si="58"/>
        <v>8.9366229589646355</v>
      </c>
      <c r="Y58">
        <f t="shared" si="77"/>
        <v>8.1308848013539716</v>
      </c>
      <c r="AA58">
        <f t="shared" si="75"/>
        <v>-0.80573815761066392</v>
      </c>
      <c r="AB58">
        <f t="shared" si="54"/>
        <v>-0.80573815761066392</v>
      </c>
      <c r="AC58">
        <v>3</v>
      </c>
      <c r="AO58">
        <f t="shared" si="78"/>
        <v>10.858001237076961</v>
      </c>
      <c r="AP58">
        <f t="shared" si="79"/>
        <v>9.9303206989454864</v>
      </c>
      <c r="AQ58">
        <f t="shared" si="80"/>
        <v>9.722650938693647</v>
      </c>
      <c r="AR58">
        <f t="shared" si="81"/>
        <v>9.4749670771940977</v>
      </c>
      <c r="AS58">
        <f t="shared" si="82"/>
        <v>9.1825607021848228</v>
      </c>
      <c r="AT58">
        <f t="shared" si="83"/>
        <v>8.8414898601155656</v>
      </c>
      <c r="AU58">
        <f t="shared" si="84"/>
        <v>8.4492005989081775</v>
      </c>
      <c r="AV58">
        <f t="shared" si="85"/>
        <v>8.0052197496564759</v>
      </c>
      <c r="AW58">
        <f t="shared" si="86"/>
        <v>7.5118148003592626</v>
      </c>
      <c r="AX58">
        <f t="shared" si="87"/>
        <v>6.9744718194559026</v>
      </c>
      <c r="AY58">
        <f t="shared" si="88"/>
        <v>6.4020262823569949</v>
      </c>
      <c r="AZ58">
        <f t="shared" si="89"/>
        <v>5.8063179473758808</v>
      </c>
      <c r="BA58">
        <f t="shared" si="90"/>
        <v>5.2013375835582716</v>
      </c>
      <c r="BB58">
        <f t="shared" si="91"/>
        <v>4.6019687659346449</v>
      </c>
      <c r="BC58">
        <f t="shared" si="92"/>
        <v>4.0225523203255422</v>
      </c>
      <c r="BD58">
        <f t="shared" si="93"/>
        <v>3.4755592107410234</v>
      </c>
    </row>
    <row r="59" spans="23:72">
      <c r="W59">
        <f t="shared" si="76"/>
        <v>8.1164088418431639</v>
      </c>
      <c r="X59">
        <f t="shared" si="58"/>
        <v>8.1164088418431639</v>
      </c>
      <c r="Y59">
        <f t="shared" si="77"/>
        <v>7.1781848332394373</v>
      </c>
      <c r="AA59">
        <f t="shared" si="75"/>
        <v>-0.93822400860372657</v>
      </c>
      <c r="AB59">
        <f t="shared" si="54"/>
        <v>-0.93822400860372657</v>
      </c>
      <c r="AC59">
        <v>3</v>
      </c>
      <c r="AO59">
        <f t="shared" si="78"/>
        <v>10.15684086541442</v>
      </c>
      <c r="AP59">
        <f t="shared" si="79"/>
        <v>9.1566340626958276</v>
      </c>
      <c r="AQ59">
        <f t="shared" si="80"/>
        <v>8.9366229589646355</v>
      </c>
      <c r="AR59">
        <f t="shared" si="81"/>
        <v>8.6760433268516675</v>
      </c>
      <c r="AS59">
        <f t="shared" si="82"/>
        <v>8.3709370648423036</v>
      </c>
      <c r="AT59">
        <f t="shared" si="83"/>
        <v>8.0184603686702793</v>
      </c>
      <c r="AU59">
        <f t="shared" si="84"/>
        <v>7.6175198569616844</v>
      </c>
      <c r="AV59">
        <f t="shared" si="85"/>
        <v>7.1694120524699487</v>
      </c>
      <c r="AW59">
        <f t="shared" si="86"/>
        <v>6.6783376481125929</v>
      </c>
      <c r="AX59">
        <f t="shared" si="87"/>
        <v>6.1516363100733695</v>
      </c>
      <c r="AY59">
        <f t="shared" si="88"/>
        <v>5.5996052962512781</v>
      </c>
      <c r="AZ59">
        <f t="shared" si="89"/>
        <v>5.0348394030772763</v>
      </c>
      <c r="BA59">
        <f t="shared" si="90"/>
        <v>4.4711495064407263</v>
      </c>
      <c r="BB59">
        <f t="shared" si="91"/>
        <v>3.9222421581367484</v>
      </c>
      <c r="BC59">
        <f t="shared" si="92"/>
        <v>3.4004200927141537</v>
      </c>
      <c r="BD59">
        <f t="shared" si="93"/>
        <v>2.9155565614121866</v>
      </c>
    </row>
    <row r="60" spans="23:72">
      <c r="W60">
        <f t="shared" si="76"/>
        <v>7.2810763010472588</v>
      </c>
      <c r="X60">
        <f t="shared" si="58"/>
        <v>7.2810763010472588</v>
      </c>
      <c r="Y60">
        <f t="shared" si="77"/>
        <v>6.2611562038928055</v>
      </c>
      <c r="AA60">
        <f t="shared" si="75"/>
        <v>-1.0199200971544533</v>
      </c>
      <c r="AB60">
        <f t="shared" si="54"/>
        <v>-1.0199200971544533</v>
      </c>
      <c r="AC60">
        <v>3</v>
      </c>
      <c r="AO60">
        <f t="shared" si="78"/>
        <v>9.3982227278593857</v>
      </c>
      <c r="AP60">
        <f t="shared" si="79"/>
        <v>8.344015162968498</v>
      </c>
      <c r="AQ60">
        <f t="shared" si="80"/>
        <v>8.1164088418431639</v>
      </c>
      <c r="AR60">
        <f t="shared" si="81"/>
        <v>7.8487868595730657</v>
      </c>
      <c r="AS60">
        <f t="shared" si="82"/>
        <v>7.5380952660151577</v>
      </c>
      <c r="AT60">
        <f t="shared" si="83"/>
        <v>7.1826898092856775</v>
      </c>
      <c r="AU60">
        <f t="shared" si="84"/>
        <v>6.7829380938113442</v>
      </c>
      <c r="AV60">
        <f t="shared" si="85"/>
        <v>6.3417513567912511</v>
      </c>
      <c r="AW60">
        <f t="shared" si="86"/>
        <v>5.8649079236826571</v>
      </c>
      <c r="AX60">
        <f t="shared" si="87"/>
        <v>5.3610305143447556</v>
      </c>
      <c r="AY60">
        <f t="shared" si="88"/>
        <v>4.8411297833285749</v>
      </c>
      <c r="AZ60">
        <f t="shared" si="89"/>
        <v>4.3177255880968195</v>
      </c>
      <c r="BA60">
        <f t="shared" si="90"/>
        <v>3.8036770556886084</v>
      </c>
      <c r="BB60">
        <f t="shared" si="91"/>
        <v>3.3109447545009361</v>
      </c>
      <c r="BC60">
        <f t="shared" si="92"/>
        <v>2.8495307629882891</v>
      </c>
      <c r="BD60">
        <f t="shared" si="93"/>
        <v>2.4267842732775669</v>
      </c>
    </row>
    <row r="61" spans="23:72">
      <c r="W61">
        <f t="shared" si="76"/>
        <v>6.4511447347411348</v>
      </c>
      <c r="X61">
        <f t="shared" si="58"/>
        <v>6.4511447347411348</v>
      </c>
      <c r="Y61">
        <f t="shared" si="77"/>
        <v>5.3989903446549192</v>
      </c>
      <c r="AA61">
        <f t="shared" si="75"/>
        <v>-1.0521543900862156</v>
      </c>
      <c r="AB61">
        <f t="shared" si="54"/>
        <v>-1.0521543900862156</v>
      </c>
      <c r="AC61">
        <v>3</v>
      </c>
      <c r="AO61">
        <f t="shared" si="78"/>
        <v>8.5957025422089295</v>
      </c>
      <c r="AP61">
        <f t="shared" si="79"/>
        <v>7.5108170856996024</v>
      </c>
      <c r="AQ61">
        <f t="shared" si="80"/>
        <v>7.2810763010472588</v>
      </c>
      <c r="AR61">
        <f t="shared" si="81"/>
        <v>7.0129367668991893</v>
      </c>
      <c r="AS61">
        <f t="shared" si="82"/>
        <v>6.7043128673042691</v>
      </c>
      <c r="AT61">
        <f t="shared" si="83"/>
        <v>6.3547402181714467</v>
      </c>
      <c r="AU61">
        <f t="shared" si="84"/>
        <v>5.965901700491731</v>
      </c>
      <c r="AV61">
        <f t="shared" si="85"/>
        <v>5.5420155469566028</v>
      </c>
      <c r="AW61">
        <f t="shared" si="86"/>
        <v>5.0899545347029793</v>
      </c>
      <c r="AX61">
        <f t="shared" si="87"/>
        <v>4.6189918265080525</v>
      </c>
      <c r="AY61">
        <f t="shared" si="88"/>
        <v>4.1401434501819043</v>
      </c>
      <c r="AZ61">
        <f t="shared" si="89"/>
        <v>3.6651839155048727</v>
      </c>
      <c r="BA61">
        <f t="shared" si="90"/>
        <v>3.2055113790051624</v>
      </c>
      <c r="BB61">
        <f t="shared" si="91"/>
        <v>2.7710880634394832</v>
      </c>
      <c r="BC61">
        <f t="shared" si="92"/>
        <v>2.3696567407990226</v>
      </c>
      <c r="BD61">
        <f t="shared" si="93"/>
        <v>2.0063470377961976</v>
      </c>
    </row>
    <row r="62" spans="23:72">
      <c r="W62">
        <f t="shared" si="76"/>
        <v>5.6466104734594706</v>
      </c>
      <c r="X62">
        <f t="shared" si="58"/>
        <v>5.6466104734594706</v>
      </c>
      <c r="Y62">
        <f t="shared" si="77"/>
        <v>4.6061521327514621</v>
      </c>
      <c r="AA62">
        <f t="shared" si="75"/>
        <v>-1.0404583407080086</v>
      </c>
      <c r="AB62">
        <f t="shared" si="54"/>
        <v>-1.0404583407080086</v>
      </c>
      <c r="AC62">
        <v>3</v>
      </c>
      <c r="AO62">
        <f t="shared" si="78"/>
        <v>7.7666984258113709</v>
      </c>
      <c r="AP62">
        <f t="shared" si="79"/>
        <v>6.6773519204436456</v>
      </c>
      <c r="AQ62">
        <f t="shared" si="80"/>
        <v>6.4511447347411348</v>
      </c>
      <c r="AR62">
        <f t="shared" si="81"/>
        <v>6.1890628305458018</v>
      </c>
      <c r="AS62">
        <f t="shared" si="82"/>
        <v>5.8899586332103793</v>
      </c>
      <c r="AT62">
        <f t="shared" si="83"/>
        <v>5.5544172212633773</v>
      </c>
      <c r="AU62">
        <f t="shared" si="84"/>
        <v>5.1851782068116563</v>
      </c>
      <c r="AV62">
        <f t="shared" si="85"/>
        <v>4.7873680101125702</v>
      </c>
      <c r="AW62">
        <f t="shared" si="86"/>
        <v>4.3684318905753869</v>
      </c>
      <c r="AX62">
        <f t="shared" si="87"/>
        <v>3.9377030364118033</v>
      </c>
      <c r="AY62">
        <f t="shared" si="88"/>
        <v>3.5056323722059806</v>
      </c>
      <c r="AZ62">
        <f t="shared" si="89"/>
        <v>3.0828008958460162</v>
      </c>
      <c r="BA62">
        <f t="shared" si="90"/>
        <v>2.6789059499487342</v>
      </c>
      <c r="BB62">
        <f t="shared" si="91"/>
        <v>2.3019214792049163</v>
      </c>
      <c r="BC62">
        <f t="shared" si="92"/>
        <v>1.9575758294372341</v>
      </c>
      <c r="BD62">
        <f t="shared" si="93"/>
        <v>1.6491957503497627</v>
      </c>
    </row>
    <row r="63" spans="23:72">
      <c r="W63">
        <f t="shared" si="76"/>
        <v>4.8850767168043854</v>
      </c>
      <c r="X63">
        <f t="shared" si="58"/>
        <v>4.8850767168043854</v>
      </c>
      <c r="Y63">
        <f t="shared" si="77"/>
        <v>3.8917719213022712</v>
      </c>
      <c r="AA63">
        <f t="shared" si="75"/>
        <v>-0.99330479550211415</v>
      </c>
      <c r="AB63">
        <f t="shared" si="54"/>
        <v>-0.99330479550211415</v>
      </c>
      <c r="AC63">
        <v>3</v>
      </c>
      <c r="AO63">
        <f t="shared" si="78"/>
        <v>6.931117387333301</v>
      </c>
      <c r="AP63">
        <f t="shared" si="79"/>
        <v>5.8639576551556321</v>
      </c>
      <c r="AQ63">
        <f t="shared" si="80"/>
        <v>5.6466104734594706</v>
      </c>
      <c r="AR63">
        <f t="shared" si="81"/>
        <v>5.3965806179659337</v>
      </c>
      <c r="AS63">
        <f t="shared" si="82"/>
        <v>5.113548060505801</v>
      </c>
      <c r="AT63">
        <f t="shared" si="83"/>
        <v>4.7989378149166351</v>
      </c>
      <c r="AU63">
        <f t="shared" si="84"/>
        <v>4.4562269789973694</v>
      </c>
      <c r="AV63">
        <f t="shared" si="85"/>
        <v>4.0910313780592231</v>
      </c>
      <c r="AW63">
        <f t="shared" si="86"/>
        <v>3.7108890606599685</v>
      </c>
      <c r="AX63">
        <f t="shared" si="87"/>
        <v>3.3247191869658712</v>
      </c>
      <c r="AY63">
        <f t="shared" si="88"/>
        <v>2.9420211593086147</v>
      </c>
      <c r="AZ63">
        <f t="shared" si="89"/>
        <v>2.5719585308499187</v>
      </c>
      <c r="BA63">
        <f t="shared" si="90"/>
        <v>2.2225100312459962</v>
      </c>
      <c r="BB63">
        <f t="shared" si="91"/>
        <v>1.8998478579153575</v>
      </c>
      <c r="BC63">
        <f t="shared" si="92"/>
        <v>1.6080319225435848</v>
      </c>
      <c r="BD63">
        <f t="shared" si="93"/>
        <v>1.3490205872072305</v>
      </c>
    </row>
    <row r="64" spans="23:72">
      <c r="W64">
        <f t="shared" si="76"/>
        <v>4.1803454854312205</v>
      </c>
      <c r="X64">
        <f t="shared" si="58"/>
        <v>4.1803454854312205</v>
      </c>
      <c r="Y64">
        <f t="shared" si="77"/>
        <v>3.2598069186509351</v>
      </c>
      <c r="AA64">
        <f t="shared" si="75"/>
        <v>-0.92053856678028545</v>
      </c>
      <c r="AB64">
        <f t="shared" si="54"/>
        <v>-0.92053856678028545</v>
      </c>
      <c r="AC64">
        <v>3</v>
      </c>
      <c r="AO64">
        <f t="shared" si="78"/>
        <v>6.109503010449167</v>
      </c>
      <c r="AP64">
        <f t="shared" si="79"/>
        <v>5.0890598792798167</v>
      </c>
      <c r="AQ64">
        <f t="shared" si="80"/>
        <v>4.8850767168043854</v>
      </c>
      <c r="AR64">
        <f t="shared" si="81"/>
        <v>4.651996122499888</v>
      </c>
      <c r="AS64">
        <f t="shared" si="82"/>
        <v>4.3901625438930338</v>
      </c>
      <c r="AT64">
        <f t="shared" si="83"/>
        <v>4.1015941914933034</v>
      </c>
      <c r="AU64">
        <f t="shared" si="84"/>
        <v>3.7901802992623943</v>
      </c>
      <c r="AV64">
        <f t="shared" si="85"/>
        <v>3.4616479051086091</v>
      </c>
      <c r="AW64">
        <f t="shared" si="86"/>
        <v>3.1232447803852406</v>
      </c>
      <c r="AX64">
        <f t="shared" si="87"/>
        <v>2.7831513034222577</v>
      </c>
      <c r="AY64">
        <f t="shared" si="88"/>
        <v>2.4497116405218229</v>
      </c>
      <c r="AZ64">
        <f t="shared" si="89"/>
        <v>2.1306321242543191</v>
      </c>
      <c r="BA64">
        <f t="shared" si="90"/>
        <v>1.832305592457393</v>
      </c>
      <c r="BB64">
        <f t="shared" si="91"/>
        <v>1.5593794011995707</v>
      </c>
      <c r="BC64">
        <f t="shared" si="92"/>
        <v>1.3146113652489879</v>
      </c>
      <c r="BD64">
        <f t="shared" si="93"/>
        <v>1.0989838272045407</v>
      </c>
    </row>
    <row r="65" spans="23:74">
      <c r="W65">
        <f t="shared" si="76"/>
        <v>3.5416824728264564</v>
      </c>
      <c r="X65">
        <f t="shared" si="58"/>
        <v>3.5416824728264564</v>
      </c>
      <c r="Y65">
        <f t="shared" si="77"/>
        <v>2.7097739470771263</v>
      </c>
      <c r="AA65">
        <f t="shared" si="75"/>
        <v>-0.83190852574933016</v>
      </c>
      <c r="AB65">
        <f t="shared" si="54"/>
        <v>-0.83190852574933016</v>
      </c>
      <c r="AC65">
        <v>3</v>
      </c>
      <c r="AO65">
        <f t="shared" si="78"/>
        <v>5.3210558298418222</v>
      </c>
      <c r="AP65">
        <f t="shared" si="79"/>
        <v>4.3676081630361505</v>
      </c>
      <c r="AQ65">
        <f t="shared" si="80"/>
        <v>4.1803454854312205</v>
      </c>
      <c r="AR65">
        <f t="shared" si="81"/>
        <v>3.9676998914714923</v>
      </c>
      <c r="AS65">
        <f t="shared" si="82"/>
        <v>3.7304965161168209</v>
      </c>
      <c r="AT65">
        <f t="shared" si="83"/>
        <v>3.4711027516513022</v>
      </c>
      <c r="AU65">
        <f t="shared" si="84"/>
        <v>3.1935317195219377</v>
      </c>
      <c r="AV65">
        <f t="shared" si="85"/>
        <v>2.9033220394987054</v>
      </c>
      <c r="AW65">
        <f t="shared" si="86"/>
        <v>2.6071667571879411</v>
      </c>
      <c r="AX65">
        <f t="shared" si="87"/>
        <v>2.3123285108568972</v>
      </c>
      <c r="AY65">
        <f t="shared" si="88"/>
        <v>2.025942305053666</v>
      </c>
      <c r="AZ65">
        <f t="shared" si="89"/>
        <v>1.7543438509476841</v>
      </c>
      <c r="BA65">
        <f t="shared" si="90"/>
        <v>1.5025529564330569</v>
      </c>
      <c r="BB65">
        <f t="shared" si="91"/>
        <v>1.2739920129910025</v>
      </c>
      <c r="BC65">
        <f t="shared" si="92"/>
        <v>1.0704521395133142</v>
      </c>
      <c r="BD65">
        <f t="shared" si="93"/>
        <v>0.89226147416016199</v>
      </c>
    </row>
    <row r="66" spans="23:74">
      <c r="W66">
        <f>F4*F20</f>
        <v>13.011107350435086</v>
      </c>
      <c r="X66">
        <f t="shared" si="58"/>
        <v>13.011107350435086</v>
      </c>
      <c r="Y66">
        <f>AR20</f>
        <v>13.709730414423543</v>
      </c>
      <c r="AA66">
        <f t="shared" ref="AA66:AA80" si="94">AA4-F4</f>
        <v>0.69862306398845675</v>
      </c>
      <c r="AB66">
        <f t="shared" si="54"/>
        <v>0.69862306398845675</v>
      </c>
      <c r="AC66">
        <v>3</v>
      </c>
      <c r="AO66">
        <f t="shared" si="78"/>
        <v>4.5819200275316785</v>
      </c>
      <c r="AP66">
        <f t="shared" si="79"/>
        <v>3.7101460529194172</v>
      </c>
      <c r="AQ66">
        <f t="shared" si="80"/>
        <v>3.5416824728264564</v>
      </c>
      <c r="AR66">
        <f t="shared" si="81"/>
        <v>3.3514611398555374</v>
      </c>
      <c r="AS66">
        <f t="shared" si="82"/>
        <v>3.1406110611900919</v>
      </c>
      <c r="AT66">
        <f t="shared" si="83"/>
        <v>2.9116367385893978</v>
      </c>
      <c r="AU66">
        <f t="shared" si="84"/>
        <v>2.6684490653805009</v>
      </c>
      <c r="AV66">
        <f t="shared" si="85"/>
        <v>2.4161906941864748</v>
      </c>
      <c r="AW66">
        <f t="shared" si="86"/>
        <v>2.1608493330630703</v>
      </c>
      <c r="AX66">
        <f t="shared" si="87"/>
        <v>1.9087103467351616</v>
      </c>
      <c r="AY66">
        <f t="shared" si="88"/>
        <v>1.6657500232666673</v>
      </c>
      <c r="AZ66">
        <f t="shared" si="89"/>
        <v>1.437090424074561</v>
      </c>
      <c r="BA66">
        <f t="shared" si="90"/>
        <v>1.2266164474059011</v>
      </c>
      <c r="BB66">
        <f t="shared" si="91"/>
        <v>1.0368053671498028</v>
      </c>
      <c r="BC66">
        <f t="shared" si="92"/>
        <v>0.86876127650614909</v>
      </c>
      <c r="BD66">
        <f t="shared" si="93"/>
        <v>0.72240348328728088</v>
      </c>
    </row>
    <row r="67" spans="23:74" ht="15" thickBot="1">
      <c r="W67">
        <f t="shared" ref="W67:W80" si="95">F5*F21</f>
        <v>12.593650372807305</v>
      </c>
      <c r="X67">
        <f t="shared" si="58"/>
        <v>12.593650372807305</v>
      </c>
      <c r="Y67">
        <f t="shared" ref="Y67:Y80" si="96">AR21</f>
        <v>13.095157716462653</v>
      </c>
      <c r="AA67">
        <f t="shared" si="94"/>
        <v>0.50150734365534788</v>
      </c>
      <c r="AB67">
        <f t="shared" si="54"/>
        <v>0.50150734365534788</v>
      </c>
      <c r="AC67">
        <v>3</v>
      </c>
    </row>
    <row r="68" spans="23:74" ht="15" thickBot="1">
      <c r="W68">
        <f t="shared" si="95"/>
        <v>12.108047127935007</v>
      </c>
      <c r="X68">
        <f t="shared" si="58"/>
        <v>12.108047127935007</v>
      </c>
      <c r="Y68">
        <f t="shared" si="96"/>
        <v>12.400314137773778</v>
      </c>
      <c r="AA68">
        <f t="shared" si="94"/>
        <v>0.29226700983877052</v>
      </c>
      <c r="AB68">
        <f t="shared" si="54"/>
        <v>0.29226700983877052</v>
      </c>
      <c r="AC68">
        <v>3</v>
      </c>
      <c r="AO68" t="s">
        <v>103</v>
      </c>
      <c r="AP68" s="74">
        <f>C3</f>
        <v>0</v>
      </c>
      <c r="AQ68" s="74">
        <f t="shared" ref="AQ68:AV68" si="97">D3</f>
        <v>4.3980465111040035E-2</v>
      </c>
      <c r="AR68" s="74">
        <f t="shared" si="97"/>
        <v>5.4975581388800036E-2</v>
      </c>
      <c r="AS68" s="74">
        <f t="shared" si="97"/>
        <v>6.871947673600004E-2</v>
      </c>
      <c r="AT68" s="74">
        <f t="shared" si="97"/>
        <v>8.589934592000005E-2</v>
      </c>
      <c r="AU68" s="74">
        <f t="shared" si="97"/>
        <v>0.10737418240000006</v>
      </c>
      <c r="AV68" s="74">
        <f t="shared" si="97"/>
        <v>0.13421772800000006</v>
      </c>
      <c r="AW68" s="74">
        <f t="shared" ref="AW68" si="98">J3</f>
        <v>0.16777216000000009</v>
      </c>
      <c r="AX68" s="74">
        <f t="shared" ref="AX68" si="99">K3</f>
        <v>0.2097152000000001</v>
      </c>
      <c r="AY68" s="74">
        <f t="shared" ref="AY68" si="100">L3</f>
        <v>0.2621440000000001</v>
      </c>
      <c r="AZ68" s="74">
        <f t="shared" ref="AZ68" si="101">M3</f>
        <v>0.32768000000000014</v>
      </c>
      <c r="BA68" s="74">
        <f t="shared" ref="BA68" si="102">N3</f>
        <v>0.40960000000000013</v>
      </c>
      <c r="BB68" s="74">
        <f t="shared" ref="BB68" si="103">O3</f>
        <v>0.51200000000000012</v>
      </c>
      <c r="BC68" s="74">
        <f t="shared" ref="BC68" si="104">P3</f>
        <v>0.64000000000000012</v>
      </c>
      <c r="BD68" s="74">
        <f t="shared" ref="BD68" si="105">Q3</f>
        <v>0.8</v>
      </c>
      <c r="BE68" s="74">
        <f t="shared" ref="BE68" si="106">R3</f>
        <v>1</v>
      </c>
      <c r="BF68" s="74">
        <f t="shared" ref="BF68:BU68" si="107">AP68</f>
        <v>0</v>
      </c>
      <c r="BG68" s="74">
        <f t="shared" si="107"/>
        <v>4.3980465111040035E-2</v>
      </c>
      <c r="BH68" s="74">
        <f t="shared" si="107"/>
        <v>5.4975581388800036E-2</v>
      </c>
      <c r="BI68" s="74">
        <f t="shared" si="107"/>
        <v>6.871947673600004E-2</v>
      </c>
      <c r="BJ68" s="74">
        <f t="shared" si="107"/>
        <v>8.589934592000005E-2</v>
      </c>
      <c r="BK68" s="74">
        <f t="shared" si="107"/>
        <v>0.10737418240000006</v>
      </c>
      <c r="BL68" s="74">
        <f t="shared" si="107"/>
        <v>0.13421772800000006</v>
      </c>
      <c r="BM68" s="74">
        <f t="shared" si="107"/>
        <v>0.16777216000000009</v>
      </c>
      <c r="BN68" s="74">
        <f t="shared" si="107"/>
        <v>0.2097152000000001</v>
      </c>
      <c r="BO68" s="74">
        <f t="shared" si="107"/>
        <v>0.2621440000000001</v>
      </c>
      <c r="BP68" s="74">
        <f t="shared" si="107"/>
        <v>0.32768000000000014</v>
      </c>
      <c r="BQ68" s="74">
        <f t="shared" si="107"/>
        <v>0.40960000000000013</v>
      </c>
      <c r="BR68" s="74">
        <f t="shared" si="107"/>
        <v>0.51200000000000012</v>
      </c>
      <c r="BS68" s="74">
        <f t="shared" si="107"/>
        <v>0.64000000000000012</v>
      </c>
      <c r="BT68" s="74">
        <f t="shared" si="107"/>
        <v>0.8</v>
      </c>
      <c r="BU68" s="74">
        <f t="shared" si="107"/>
        <v>1</v>
      </c>
    </row>
    <row r="69" spans="23:74">
      <c r="W69">
        <f t="shared" si="95"/>
        <v>11.551284297911911</v>
      </c>
      <c r="X69">
        <f t="shared" si="58"/>
        <v>11.551284297911911</v>
      </c>
      <c r="Y69">
        <f t="shared" si="96"/>
        <v>11.629004319221716</v>
      </c>
      <c r="AA69">
        <f t="shared" si="94"/>
        <v>7.7720021309804821E-2</v>
      </c>
      <c r="AB69">
        <f t="shared" si="54"/>
        <v>7.7720021309804821E-2</v>
      </c>
      <c r="AC69">
        <v>3</v>
      </c>
      <c r="AN69">
        <v>1</v>
      </c>
      <c r="AO69">
        <f>AN36</f>
        <v>1</v>
      </c>
      <c r="AP69">
        <f t="shared" ref="AP69:BU77" si="108">AO36</f>
        <v>6.5177058383105987E-2</v>
      </c>
      <c r="AQ69">
        <f t="shared" si="108"/>
        <v>7.0145913508099136E-2</v>
      </c>
      <c r="AR69">
        <f t="shared" si="108"/>
        <v>7.1388127289347417E-2</v>
      </c>
      <c r="AS69">
        <f t="shared" si="108"/>
        <v>7.2940894515907753E-2</v>
      </c>
      <c r="AT69">
        <f t="shared" si="108"/>
        <v>7.4881853549108202E-2</v>
      </c>
      <c r="AU69">
        <f t="shared" si="108"/>
        <v>7.7308052340608752E-2</v>
      </c>
      <c r="AV69">
        <f t="shared" si="108"/>
        <v>8.034080082998446E-2</v>
      </c>
      <c r="AW69">
        <f t="shared" si="108"/>
        <v>8.4131736441704075E-2</v>
      </c>
      <c r="AX69">
        <f t="shared" si="108"/>
        <v>8.8870405956353607E-2</v>
      </c>
      <c r="AY69">
        <f t="shared" si="108"/>
        <v>9.4793742849665505E-2</v>
      </c>
      <c r="AZ69">
        <f t="shared" si="108"/>
        <v>0.10219791396630537</v>
      </c>
      <c r="BA69">
        <f t="shared" si="108"/>
        <v>0.11145312786210525</v>
      </c>
      <c r="BB69">
        <f t="shared" si="108"/>
        <v>0.12302214523185503</v>
      </c>
      <c r="BC69">
        <f t="shared" si="108"/>
        <v>0.13748341694404229</v>
      </c>
      <c r="BD69">
        <f t="shared" si="108"/>
        <v>0.15556000658427635</v>
      </c>
      <c r="BE69">
        <f t="shared" si="108"/>
        <v>0.17815574363456896</v>
      </c>
      <c r="BF69">
        <f t="shared" si="108"/>
        <v>7.3333333333333361E-2</v>
      </c>
      <c r="BG69">
        <f t="shared" si="108"/>
        <v>7.5588741800566184E-2</v>
      </c>
      <c r="BH69">
        <f t="shared" si="108"/>
        <v>7.6152593917374389E-2</v>
      </c>
      <c r="BI69">
        <f t="shared" si="108"/>
        <v>7.6857409063384632E-2</v>
      </c>
      <c r="BJ69">
        <f t="shared" si="108"/>
        <v>7.7738427995897461E-2</v>
      </c>
      <c r="BK69">
        <f t="shared" si="108"/>
        <v>7.8839701661538489E-2</v>
      </c>
      <c r="BL69">
        <f t="shared" si="108"/>
        <v>8.0216293743589781E-2</v>
      </c>
      <c r="BM69">
        <f t="shared" si="108"/>
        <v>8.1937033846153876E-2</v>
      </c>
      <c r="BN69">
        <f t="shared" si="108"/>
        <v>8.4087958974359001E-2</v>
      </c>
      <c r="BO69">
        <f t="shared" si="108"/>
        <v>8.677661538461541E-2</v>
      </c>
      <c r="BP69">
        <f t="shared" si="108"/>
        <v>9.0137435897435933E-2</v>
      </c>
      <c r="BQ69">
        <f t="shared" si="108"/>
        <v>9.4338461538461552E-2</v>
      </c>
      <c r="BR69">
        <f t="shared" si="108"/>
        <v>9.958974358974361E-2</v>
      </c>
      <c r="BS69">
        <f t="shared" si="108"/>
        <v>0.10615384615384618</v>
      </c>
      <c r="BT69">
        <f t="shared" si="108"/>
        <v>0.11435897435897438</v>
      </c>
      <c r="BU69">
        <f t="shared" si="108"/>
        <v>0.12461538461538464</v>
      </c>
      <c r="BV69">
        <v>16</v>
      </c>
    </row>
    <row r="70" spans="23:74">
      <c r="W70">
        <f t="shared" si="95"/>
        <v>10.923421383798091</v>
      </c>
      <c r="X70">
        <f t="shared" si="58"/>
        <v>10.923421383798091</v>
      </c>
      <c r="Y70">
        <f t="shared" si="96"/>
        <v>10.790065542800852</v>
      </c>
      <c r="AA70">
        <f t="shared" si="94"/>
        <v>-0.13335584099723974</v>
      </c>
      <c r="AB70">
        <f t="shared" si="54"/>
        <v>-0.13335584099723974</v>
      </c>
      <c r="AC70">
        <v>3</v>
      </c>
      <c r="AN70">
        <v>2</v>
      </c>
      <c r="AO70">
        <f t="shared" ref="AO70:BD83" si="109">AN37</f>
        <v>1.25</v>
      </c>
      <c r="AP70">
        <f t="shared" si="109"/>
        <v>6.8600268954901303E-2</v>
      </c>
      <c r="AQ70">
        <f t="shared" si="109"/>
        <v>7.3569124079894452E-2</v>
      </c>
      <c r="AR70">
        <f t="shared" si="109"/>
        <v>7.4811337861142718E-2</v>
      </c>
      <c r="AS70">
        <f t="shared" si="109"/>
        <v>7.6364105087703082E-2</v>
      </c>
      <c r="AT70">
        <f t="shared" si="109"/>
        <v>7.8305064120903517E-2</v>
      </c>
      <c r="AU70">
        <f t="shared" si="109"/>
        <v>8.0731262912404081E-2</v>
      </c>
      <c r="AV70">
        <f t="shared" si="109"/>
        <v>8.3764011401779775E-2</v>
      </c>
      <c r="AW70">
        <f t="shared" si="109"/>
        <v>8.7554947013499404E-2</v>
      </c>
      <c r="AX70">
        <f t="shared" si="109"/>
        <v>9.2293616528148922E-2</v>
      </c>
      <c r="AY70">
        <f t="shared" si="109"/>
        <v>9.8216953421460834E-2</v>
      </c>
      <c r="AZ70">
        <f t="shared" si="109"/>
        <v>0.1056211245381007</v>
      </c>
      <c r="BA70">
        <f t="shared" si="109"/>
        <v>0.11487633843390056</v>
      </c>
      <c r="BB70">
        <f t="shared" si="109"/>
        <v>0.12644535580365035</v>
      </c>
      <c r="BC70">
        <f t="shared" si="109"/>
        <v>0.1409066275158376</v>
      </c>
      <c r="BD70">
        <f t="shared" si="109"/>
        <v>0.15898321715607169</v>
      </c>
      <c r="BE70">
        <f t="shared" si="108"/>
        <v>0.18157895420636427</v>
      </c>
      <c r="BF70">
        <f t="shared" si="108"/>
        <v>7.5000000000000011E-2</v>
      </c>
      <c r="BG70">
        <f t="shared" si="108"/>
        <v>7.7819260584041039E-2</v>
      </c>
      <c r="BH70">
        <f t="shared" si="108"/>
        <v>7.8524075730051296E-2</v>
      </c>
      <c r="BI70">
        <f t="shared" si="108"/>
        <v>7.9405094662564124E-2</v>
      </c>
      <c r="BJ70">
        <f t="shared" si="108"/>
        <v>8.0506368328205152E-2</v>
      </c>
      <c r="BK70">
        <f t="shared" si="108"/>
        <v>8.1882960410256431E-2</v>
      </c>
      <c r="BL70">
        <f t="shared" si="108"/>
        <v>8.3603700512820539E-2</v>
      </c>
      <c r="BM70">
        <f t="shared" si="108"/>
        <v>8.5754625641025664E-2</v>
      </c>
      <c r="BN70">
        <f t="shared" si="108"/>
        <v>8.8443282051282074E-2</v>
      </c>
      <c r="BO70">
        <f t="shared" si="108"/>
        <v>9.1804102564102597E-2</v>
      </c>
      <c r="BP70">
        <f t="shared" si="108"/>
        <v>9.6005128205128243E-2</v>
      </c>
      <c r="BQ70">
        <f t="shared" si="108"/>
        <v>0.10125641025641027</v>
      </c>
      <c r="BR70">
        <f t="shared" si="108"/>
        <v>0.10782051282051283</v>
      </c>
      <c r="BS70">
        <f t="shared" si="108"/>
        <v>0.11602564102564104</v>
      </c>
      <c r="BT70">
        <f t="shared" si="108"/>
        <v>0.12628205128205131</v>
      </c>
      <c r="BU70">
        <f t="shared" si="108"/>
        <v>0.13910256410256411</v>
      </c>
      <c r="BV70">
        <v>17</v>
      </c>
    </row>
    <row r="71" spans="23:74">
      <c r="W71">
        <f t="shared" si="95"/>
        <v>10.228468766310893</v>
      </c>
      <c r="X71">
        <f t="shared" si="58"/>
        <v>10.228468766310893</v>
      </c>
      <c r="Y71">
        <f t="shared" si="96"/>
        <v>9.8975317785239856</v>
      </c>
      <c r="AA71">
        <f t="shared" si="94"/>
        <v>-0.33093698778690772</v>
      </c>
      <c r="AB71">
        <f t="shared" si="54"/>
        <v>-0.33093698778690772</v>
      </c>
      <c r="AC71">
        <v>3</v>
      </c>
      <c r="AN71">
        <v>3</v>
      </c>
      <c r="AO71">
        <f t="shared" si="109"/>
        <v>1.5624999999999998</v>
      </c>
      <c r="AP71">
        <f t="shared" si="108"/>
        <v>7.2879282169645454E-2</v>
      </c>
      <c r="AQ71">
        <f t="shared" si="108"/>
        <v>7.7848137294638603E-2</v>
      </c>
      <c r="AR71">
        <f t="shared" si="108"/>
        <v>7.9090351075886883E-2</v>
      </c>
      <c r="AS71">
        <f t="shared" si="108"/>
        <v>8.0643118302447248E-2</v>
      </c>
      <c r="AT71">
        <f t="shared" si="108"/>
        <v>8.2584077335647668E-2</v>
      </c>
      <c r="AU71">
        <f t="shared" si="108"/>
        <v>8.5010276127148246E-2</v>
      </c>
      <c r="AV71">
        <f t="shared" si="108"/>
        <v>8.8043024616523954E-2</v>
      </c>
      <c r="AW71">
        <f t="shared" si="108"/>
        <v>9.1833960228243555E-2</v>
      </c>
      <c r="AX71">
        <f t="shared" si="108"/>
        <v>9.6572629742893074E-2</v>
      </c>
      <c r="AY71">
        <f t="shared" si="108"/>
        <v>0.102495966636205</v>
      </c>
      <c r="AZ71">
        <f t="shared" si="108"/>
        <v>0.10990013775284486</v>
      </c>
      <c r="BA71">
        <f t="shared" si="108"/>
        <v>0.11915535164864473</v>
      </c>
      <c r="BB71">
        <f t="shared" si="108"/>
        <v>0.13072436901839452</v>
      </c>
      <c r="BC71">
        <f t="shared" si="108"/>
        <v>0.14518564073058177</v>
      </c>
      <c r="BD71">
        <f t="shared" si="108"/>
        <v>0.16326223037081586</v>
      </c>
      <c r="BE71">
        <f t="shared" si="108"/>
        <v>0.18585796742110844</v>
      </c>
      <c r="BF71">
        <f t="shared" si="108"/>
        <v>7.7083333333333351E-2</v>
      </c>
      <c r="BG71">
        <f t="shared" si="108"/>
        <v>8.0607409063384636E-2</v>
      </c>
      <c r="BH71">
        <f t="shared" si="108"/>
        <v>8.148842799589745E-2</v>
      </c>
      <c r="BI71">
        <f t="shared" si="108"/>
        <v>8.2589701661538464E-2</v>
      </c>
      <c r="BJ71">
        <f t="shared" si="108"/>
        <v>8.396629374358977E-2</v>
      </c>
      <c r="BK71">
        <f t="shared" si="108"/>
        <v>8.5687033846153865E-2</v>
      </c>
      <c r="BL71">
        <f t="shared" si="108"/>
        <v>8.7837958974359004E-2</v>
      </c>
      <c r="BM71">
        <f t="shared" si="108"/>
        <v>9.0526615384615414E-2</v>
      </c>
      <c r="BN71">
        <f t="shared" si="108"/>
        <v>9.3887435897435922E-2</v>
      </c>
      <c r="BO71">
        <f t="shared" si="108"/>
        <v>9.8088461538461555E-2</v>
      </c>
      <c r="BP71">
        <f t="shared" si="108"/>
        <v>0.10333974358974363</v>
      </c>
      <c r="BQ71">
        <f t="shared" si="108"/>
        <v>0.10990384615384617</v>
      </c>
      <c r="BR71">
        <f t="shared" si="108"/>
        <v>0.11810897435897437</v>
      </c>
      <c r="BS71">
        <f t="shared" si="108"/>
        <v>0.12836538461538463</v>
      </c>
      <c r="BT71">
        <f t="shared" si="108"/>
        <v>0.14118589743589746</v>
      </c>
      <c r="BU71">
        <f t="shared" si="108"/>
        <v>0.15721153846153849</v>
      </c>
      <c r="BV71">
        <v>18</v>
      </c>
    </row>
    <row r="72" spans="23:74">
      <c r="W72">
        <f t="shared" si="95"/>
        <v>9.4749670771940977</v>
      </c>
      <c r="X72">
        <f t="shared" si="58"/>
        <v>9.4749670771940977</v>
      </c>
      <c r="Y72">
        <f t="shared" si="96"/>
        <v>8.970049879445698</v>
      </c>
      <c r="AA72">
        <f t="shared" si="94"/>
        <v>-0.50491719774839972</v>
      </c>
      <c r="AB72">
        <f t="shared" si="54"/>
        <v>-0.50491719774839972</v>
      </c>
      <c r="AC72">
        <v>3</v>
      </c>
      <c r="AN72">
        <v>4</v>
      </c>
      <c r="AO72">
        <f t="shared" si="109"/>
        <v>1.9531249999999996</v>
      </c>
      <c r="AP72">
        <f t="shared" si="108"/>
        <v>7.822804868807566E-2</v>
      </c>
      <c r="AQ72">
        <f t="shared" si="108"/>
        <v>8.3196903813068809E-2</v>
      </c>
      <c r="AR72">
        <f t="shared" si="108"/>
        <v>8.4439117594317076E-2</v>
      </c>
      <c r="AS72">
        <f t="shared" si="108"/>
        <v>8.599188482087744E-2</v>
      </c>
      <c r="AT72">
        <f t="shared" si="108"/>
        <v>8.7932843854077888E-2</v>
      </c>
      <c r="AU72">
        <f t="shared" si="108"/>
        <v>9.0359042645578438E-2</v>
      </c>
      <c r="AV72">
        <f t="shared" si="108"/>
        <v>9.3391791134954147E-2</v>
      </c>
      <c r="AW72">
        <f t="shared" si="108"/>
        <v>9.7182726746673748E-2</v>
      </c>
      <c r="AX72">
        <f t="shared" si="108"/>
        <v>0.10192139626132328</v>
      </c>
      <c r="AY72">
        <f t="shared" si="108"/>
        <v>0.10784473315463518</v>
      </c>
      <c r="AZ72">
        <f t="shared" si="108"/>
        <v>0.11524890427127507</v>
      </c>
      <c r="BA72">
        <f t="shared" si="108"/>
        <v>0.12450411816707493</v>
      </c>
      <c r="BB72">
        <f t="shared" si="108"/>
        <v>0.13607313553682474</v>
      </c>
      <c r="BC72">
        <f t="shared" si="108"/>
        <v>0.15053440724901196</v>
      </c>
      <c r="BD72">
        <f t="shared" si="108"/>
        <v>0.16861099688924605</v>
      </c>
      <c r="BE72">
        <f t="shared" si="108"/>
        <v>0.19120673393953863</v>
      </c>
      <c r="BF72">
        <f t="shared" si="108"/>
        <v>7.9687500000000008E-2</v>
      </c>
      <c r="BG72">
        <f t="shared" si="108"/>
        <v>8.4092594662564121E-2</v>
      </c>
      <c r="BH72">
        <f t="shared" si="108"/>
        <v>8.519386832820515E-2</v>
      </c>
      <c r="BI72">
        <f t="shared" si="108"/>
        <v>8.6570460410256442E-2</v>
      </c>
      <c r="BJ72">
        <f t="shared" si="108"/>
        <v>8.8291200512820536E-2</v>
      </c>
      <c r="BK72">
        <f t="shared" si="108"/>
        <v>9.0442125641025661E-2</v>
      </c>
      <c r="BL72">
        <f t="shared" si="108"/>
        <v>9.3130782051282085E-2</v>
      </c>
      <c r="BM72">
        <f t="shared" si="108"/>
        <v>9.6491602564102594E-2</v>
      </c>
      <c r="BN72">
        <f t="shared" si="108"/>
        <v>0.10069262820512823</v>
      </c>
      <c r="BO72">
        <f t="shared" si="108"/>
        <v>0.1059439102564103</v>
      </c>
      <c r="BP72">
        <f t="shared" si="108"/>
        <v>0.11250801282051284</v>
      </c>
      <c r="BQ72">
        <f t="shared" si="108"/>
        <v>0.12071314102564107</v>
      </c>
      <c r="BR72">
        <f t="shared" si="108"/>
        <v>0.13096955128205132</v>
      </c>
      <c r="BS72">
        <f t="shared" si="108"/>
        <v>0.14379006410256412</v>
      </c>
      <c r="BT72">
        <f t="shared" si="108"/>
        <v>0.15981570512820514</v>
      </c>
      <c r="BU72">
        <f t="shared" si="108"/>
        <v>0.17984775641025641</v>
      </c>
      <c r="BV72">
        <v>19</v>
      </c>
    </row>
    <row r="73" spans="23:74">
      <c r="W73">
        <f t="shared" si="95"/>
        <v>8.6760433268516675</v>
      </c>
      <c r="X73">
        <f t="shared" si="58"/>
        <v>8.6760433268516675</v>
      </c>
      <c r="Y73">
        <f t="shared" si="96"/>
        <v>8.0295092643902084</v>
      </c>
      <c r="AA73">
        <f t="shared" si="94"/>
        <v>-0.64653406246145906</v>
      </c>
      <c r="AB73">
        <f t="shared" si="54"/>
        <v>-0.64653406246145906</v>
      </c>
      <c r="AC73">
        <v>3</v>
      </c>
      <c r="AN73">
        <v>5</v>
      </c>
      <c r="AO73">
        <f t="shared" si="109"/>
        <v>2.4414062499999991</v>
      </c>
      <c r="AP73">
        <f t="shared" si="108"/>
        <v>8.4914006836113415E-2</v>
      </c>
      <c r="AQ73">
        <f t="shared" si="108"/>
        <v>8.9882861961106536E-2</v>
      </c>
      <c r="AR73">
        <f t="shared" si="108"/>
        <v>9.112507574235483E-2</v>
      </c>
      <c r="AS73">
        <f t="shared" si="108"/>
        <v>9.2677842968915194E-2</v>
      </c>
      <c r="AT73">
        <f t="shared" si="108"/>
        <v>9.4618802002115615E-2</v>
      </c>
      <c r="AU73">
        <f t="shared" si="108"/>
        <v>9.7045000793616193E-2</v>
      </c>
      <c r="AV73">
        <f t="shared" si="108"/>
        <v>0.10007774928299189</v>
      </c>
      <c r="AW73">
        <f t="shared" si="108"/>
        <v>0.1038686848947115</v>
      </c>
      <c r="AX73">
        <f t="shared" si="108"/>
        <v>0.10860735440936103</v>
      </c>
      <c r="AY73">
        <f t="shared" si="108"/>
        <v>0.11453069130267295</v>
      </c>
      <c r="AZ73">
        <f t="shared" si="108"/>
        <v>0.12193486241931278</v>
      </c>
      <c r="BA73">
        <f t="shared" si="108"/>
        <v>0.13119007631511267</v>
      </c>
      <c r="BB73">
        <f t="shared" si="108"/>
        <v>0.14275909368486248</v>
      </c>
      <c r="BC73">
        <f t="shared" si="108"/>
        <v>0.1572203653970497</v>
      </c>
      <c r="BD73">
        <f t="shared" si="108"/>
        <v>0.17529695503728382</v>
      </c>
      <c r="BE73">
        <f t="shared" si="108"/>
        <v>0.19789269208757637</v>
      </c>
      <c r="BF73">
        <f t="shared" si="108"/>
        <v>8.2942708333333365E-2</v>
      </c>
      <c r="BG73">
        <f t="shared" si="108"/>
        <v>8.8449076661538492E-2</v>
      </c>
      <c r="BH73">
        <f t="shared" si="108"/>
        <v>8.9825668743589784E-2</v>
      </c>
      <c r="BI73">
        <f t="shared" si="108"/>
        <v>9.1546408846153879E-2</v>
      </c>
      <c r="BJ73">
        <f t="shared" si="108"/>
        <v>9.3697333974359004E-2</v>
      </c>
      <c r="BK73">
        <f t="shared" si="108"/>
        <v>9.6385990384615414E-2</v>
      </c>
      <c r="BL73">
        <f t="shared" si="108"/>
        <v>9.9746810897435936E-2</v>
      </c>
      <c r="BM73">
        <f t="shared" si="108"/>
        <v>0.10394783653846158</v>
      </c>
      <c r="BN73">
        <f t="shared" si="108"/>
        <v>0.10919911858974363</v>
      </c>
      <c r="BO73">
        <f t="shared" si="108"/>
        <v>0.1157632211538462</v>
      </c>
      <c r="BP73">
        <f t="shared" si="108"/>
        <v>0.12396834935897438</v>
      </c>
      <c r="BQ73">
        <f t="shared" si="108"/>
        <v>0.13422475961538463</v>
      </c>
      <c r="BR73">
        <f t="shared" si="108"/>
        <v>0.14704527243589746</v>
      </c>
      <c r="BS73">
        <f t="shared" si="108"/>
        <v>0.16307091346153851</v>
      </c>
      <c r="BT73">
        <f t="shared" si="108"/>
        <v>0.18310296474358981</v>
      </c>
      <c r="BU73">
        <f t="shared" si="108"/>
        <v>0.20814302884615385</v>
      </c>
      <c r="BV73">
        <v>20</v>
      </c>
    </row>
    <row r="74" spans="23:74">
      <c r="W74">
        <f t="shared" si="95"/>
        <v>7.8487868595730657</v>
      </c>
      <c r="X74">
        <f t="shared" si="58"/>
        <v>7.8487868595730657</v>
      </c>
      <c r="Y74">
        <f t="shared" si="96"/>
        <v>7.0990583725638166</v>
      </c>
      <c r="AA74">
        <f t="shared" si="94"/>
        <v>-0.7497284870092491</v>
      </c>
      <c r="AB74">
        <f t="shared" si="54"/>
        <v>-0.7497284870092491</v>
      </c>
      <c r="AC74">
        <v>3</v>
      </c>
      <c r="AN74">
        <v>6</v>
      </c>
      <c r="AO74">
        <f t="shared" si="109"/>
        <v>3.0517578124999987</v>
      </c>
      <c r="AP74">
        <f t="shared" si="108"/>
        <v>9.3271454521160591E-2</v>
      </c>
      <c r="AQ74">
        <f t="shared" si="108"/>
        <v>9.8240309646153726E-2</v>
      </c>
      <c r="AR74">
        <f t="shared" si="108"/>
        <v>9.9482523427401992E-2</v>
      </c>
      <c r="AS74">
        <f t="shared" si="108"/>
        <v>0.10103529065396237</v>
      </c>
      <c r="AT74">
        <f t="shared" si="108"/>
        <v>0.1029762496871628</v>
      </c>
      <c r="AU74">
        <f t="shared" si="108"/>
        <v>0.10540244847866337</v>
      </c>
      <c r="AV74">
        <f t="shared" si="108"/>
        <v>0.10843519696803908</v>
      </c>
      <c r="AW74">
        <f t="shared" si="108"/>
        <v>0.11222613257975869</v>
      </c>
      <c r="AX74">
        <f t="shared" si="108"/>
        <v>0.11696480209440821</v>
      </c>
      <c r="AY74">
        <f t="shared" si="108"/>
        <v>0.12288813898772011</v>
      </c>
      <c r="AZ74">
        <f t="shared" si="108"/>
        <v>0.13029231010435999</v>
      </c>
      <c r="BA74">
        <f t="shared" si="108"/>
        <v>0.13954752400015985</v>
      </c>
      <c r="BB74">
        <f t="shared" si="108"/>
        <v>0.15111654136990965</v>
      </c>
      <c r="BC74">
        <f t="shared" si="108"/>
        <v>0.1655778130820969</v>
      </c>
      <c r="BD74">
        <f t="shared" si="108"/>
        <v>0.18365440272233094</v>
      </c>
      <c r="BE74">
        <f t="shared" si="108"/>
        <v>0.20625013977262358</v>
      </c>
      <c r="BF74">
        <f t="shared" si="108"/>
        <v>8.7011718750000008E-2</v>
      </c>
      <c r="BG74">
        <f t="shared" si="108"/>
        <v>9.3894679160256414E-2</v>
      </c>
      <c r="BH74">
        <f t="shared" si="108"/>
        <v>9.5615419262820536E-2</v>
      </c>
      <c r="BI74">
        <f t="shared" si="108"/>
        <v>9.7766344391025647E-2</v>
      </c>
      <c r="BJ74">
        <f t="shared" si="108"/>
        <v>0.10045500080128206</v>
      </c>
      <c r="BK74">
        <f t="shared" si="108"/>
        <v>0.10381582131410258</v>
      </c>
      <c r="BL74">
        <f t="shared" si="108"/>
        <v>0.10801684695512823</v>
      </c>
      <c r="BM74">
        <f t="shared" si="108"/>
        <v>0.11326812900641028</v>
      </c>
      <c r="BN74">
        <f t="shared" si="108"/>
        <v>0.11983223157051281</v>
      </c>
      <c r="BO74">
        <f t="shared" si="108"/>
        <v>0.12803735977564107</v>
      </c>
      <c r="BP74">
        <f t="shared" si="108"/>
        <v>0.13829377003205129</v>
      </c>
      <c r="BQ74">
        <f t="shared" si="108"/>
        <v>0.15111428285256412</v>
      </c>
      <c r="BR74">
        <f t="shared" si="108"/>
        <v>0.16713992387820512</v>
      </c>
      <c r="BS74">
        <f t="shared" si="108"/>
        <v>0.18717197516025641</v>
      </c>
      <c r="BT74">
        <f t="shared" si="108"/>
        <v>0.21221203926282053</v>
      </c>
      <c r="BU74">
        <f t="shared" si="108"/>
        <v>0.2435121193910256</v>
      </c>
      <c r="BV74">
        <v>21</v>
      </c>
    </row>
    <row r="75" spans="23:74">
      <c r="W75">
        <f t="shared" si="95"/>
        <v>7.0129367668991893</v>
      </c>
      <c r="X75">
        <f t="shared" si="58"/>
        <v>7.0129367668991893</v>
      </c>
      <c r="Y75">
        <f t="shared" si="96"/>
        <v>6.2008706071933721</v>
      </c>
      <c r="AA75">
        <f t="shared" si="94"/>
        <v>-0.81206615970581719</v>
      </c>
      <c r="AB75">
        <f t="shared" si="54"/>
        <v>-0.81206615970581719</v>
      </c>
      <c r="AC75">
        <v>3</v>
      </c>
      <c r="AN75">
        <v>7</v>
      </c>
      <c r="AO75">
        <f t="shared" si="109"/>
        <v>3.8146972656249987</v>
      </c>
      <c r="AP75">
        <f t="shared" si="108"/>
        <v>0.10371826412746957</v>
      </c>
      <c r="AQ75">
        <f t="shared" si="108"/>
        <v>0.10868711925246269</v>
      </c>
      <c r="AR75">
        <f t="shared" si="108"/>
        <v>0.109929333033711</v>
      </c>
      <c r="AS75">
        <f t="shared" si="108"/>
        <v>0.11148210026027132</v>
      </c>
      <c r="AT75">
        <f t="shared" si="108"/>
        <v>0.11342305929347178</v>
      </c>
      <c r="AU75">
        <f t="shared" si="108"/>
        <v>0.11584925808497233</v>
      </c>
      <c r="AV75">
        <f t="shared" si="108"/>
        <v>0.11888200657434804</v>
      </c>
      <c r="AW75">
        <f t="shared" si="108"/>
        <v>0.12267294218606764</v>
      </c>
      <c r="AX75">
        <f t="shared" si="108"/>
        <v>0.12741161170071719</v>
      </c>
      <c r="AY75">
        <f t="shared" si="108"/>
        <v>0.13333494859402908</v>
      </c>
      <c r="AZ75">
        <f t="shared" si="108"/>
        <v>0.14073911971066894</v>
      </c>
      <c r="BA75">
        <f t="shared" si="108"/>
        <v>0.1499943336064688</v>
      </c>
      <c r="BB75">
        <f t="shared" si="108"/>
        <v>0.16156335097621863</v>
      </c>
      <c r="BC75">
        <f t="shared" si="108"/>
        <v>0.17602462268840585</v>
      </c>
      <c r="BD75">
        <f t="shared" si="108"/>
        <v>0.19410121232863994</v>
      </c>
      <c r="BE75">
        <f t="shared" si="108"/>
        <v>0.21669694937893255</v>
      </c>
      <c r="BF75">
        <f t="shared" si="108"/>
        <v>9.2097981770833365E-2</v>
      </c>
      <c r="BG75">
        <f t="shared" si="108"/>
        <v>0.10070168228365386</v>
      </c>
      <c r="BH75">
        <f t="shared" si="108"/>
        <v>0.10285260741185899</v>
      </c>
      <c r="BI75">
        <f t="shared" si="108"/>
        <v>0.10554126382211541</v>
      </c>
      <c r="BJ75">
        <f t="shared" si="108"/>
        <v>0.10890208433493592</v>
      </c>
      <c r="BK75">
        <f t="shared" si="108"/>
        <v>0.11310310997596158</v>
      </c>
      <c r="BL75">
        <f t="shared" si="108"/>
        <v>0.11835439202724361</v>
      </c>
      <c r="BM75">
        <f t="shared" si="108"/>
        <v>0.12491849459134617</v>
      </c>
      <c r="BN75">
        <f t="shared" si="108"/>
        <v>0.13312362279647438</v>
      </c>
      <c r="BO75">
        <f t="shared" si="108"/>
        <v>0.14338003305288466</v>
      </c>
      <c r="BP75">
        <f t="shared" si="108"/>
        <v>0.15620054587339746</v>
      </c>
      <c r="BQ75">
        <f t="shared" si="108"/>
        <v>0.17222618689903849</v>
      </c>
      <c r="BR75">
        <f t="shared" si="108"/>
        <v>0.19225823818108975</v>
      </c>
      <c r="BS75">
        <f t="shared" si="108"/>
        <v>0.21729830228365388</v>
      </c>
      <c r="BT75">
        <f t="shared" si="108"/>
        <v>0.24859838241185903</v>
      </c>
      <c r="BU75">
        <f t="shared" si="108"/>
        <v>0.28772348257211539</v>
      </c>
      <c r="BV75">
        <v>22</v>
      </c>
    </row>
    <row r="76" spans="23:74">
      <c r="W76">
        <f t="shared" si="95"/>
        <v>6.1890628305458018</v>
      </c>
      <c r="X76">
        <f t="shared" si="58"/>
        <v>6.1890628305458018</v>
      </c>
      <c r="Y76">
        <f t="shared" si="96"/>
        <v>5.354104874292541</v>
      </c>
      <c r="AA76">
        <f t="shared" si="94"/>
        <v>-0.83495795625326075</v>
      </c>
      <c r="AB76">
        <f t="shared" si="54"/>
        <v>-0.83495795625326075</v>
      </c>
      <c r="AC76">
        <v>3</v>
      </c>
      <c r="AN76">
        <v>8</v>
      </c>
      <c r="AO76">
        <f t="shared" si="109"/>
        <v>4.7683715820312473</v>
      </c>
      <c r="AP76">
        <f t="shared" si="108"/>
        <v>0.11677677613535578</v>
      </c>
      <c r="AQ76">
        <f t="shared" si="108"/>
        <v>0.12174563126034892</v>
      </c>
      <c r="AR76">
        <f t="shared" si="108"/>
        <v>0.12298784504159718</v>
      </c>
      <c r="AS76">
        <f t="shared" si="108"/>
        <v>0.12454061226815756</v>
      </c>
      <c r="AT76">
        <f t="shared" si="108"/>
        <v>0.12648157130135801</v>
      </c>
      <c r="AU76">
        <f t="shared" si="108"/>
        <v>0.12890777009285853</v>
      </c>
      <c r="AV76">
        <f t="shared" si="108"/>
        <v>0.13194051858223427</v>
      </c>
      <c r="AW76">
        <f t="shared" si="108"/>
        <v>0.13573145419395385</v>
      </c>
      <c r="AX76">
        <f t="shared" si="108"/>
        <v>0.14047012370860337</v>
      </c>
      <c r="AY76">
        <f t="shared" si="108"/>
        <v>0.14639346060191533</v>
      </c>
      <c r="AZ76">
        <f t="shared" si="108"/>
        <v>0.15379763171855521</v>
      </c>
      <c r="BA76">
        <f t="shared" si="108"/>
        <v>0.16305284561435504</v>
      </c>
      <c r="BB76">
        <f t="shared" si="108"/>
        <v>0.17462186298410484</v>
      </c>
      <c r="BC76">
        <f t="shared" si="108"/>
        <v>0.18908313469629209</v>
      </c>
      <c r="BD76">
        <f t="shared" si="108"/>
        <v>0.20715972433652616</v>
      </c>
      <c r="BE76">
        <f t="shared" si="108"/>
        <v>0.22975546138681879</v>
      </c>
      <c r="BF76">
        <f t="shared" si="108"/>
        <v>9.8455810546874994E-2</v>
      </c>
      <c r="BG76">
        <f t="shared" si="108"/>
        <v>0.10921043618790063</v>
      </c>
      <c r="BH76">
        <f t="shared" si="108"/>
        <v>0.11189909259815704</v>
      </c>
      <c r="BI76">
        <f t="shared" si="108"/>
        <v>0.11525991311097758</v>
      </c>
      <c r="BJ76">
        <f t="shared" si="108"/>
        <v>0.11946093875200321</v>
      </c>
      <c r="BK76">
        <f t="shared" si="108"/>
        <v>0.12471222080328526</v>
      </c>
      <c r="BL76">
        <f t="shared" si="108"/>
        <v>0.13127632336738784</v>
      </c>
      <c r="BM76">
        <f t="shared" si="108"/>
        <v>0.13948145157251604</v>
      </c>
      <c r="BN76">
        <f t="shared" si="108"/>
        <v>0.14973786182892629</v>
      </c>
      <c r="BO76">
        <f t="shared" si="108"/>
        <v>0.16255837464943912</v>
      </c>
      <c r="BP76">
        <f t="shared" si="108"/>
        <v>0.17858401567508014</v>
      </c>
      <c r="BQ76">
        <f t="shared" si="108"/>
        <v>0.19861606695713144</v>
      </c>
      <c r="BR76">
        <f t="shared" si="108"/>
        <v>0.22365613105969551</v>
      </c>
      <c r="BS76">
        <f t="shared" si="108"/>
        <v>0.25495621118790063</v>
      </c>
      <c r="BT76">
        <f t="shared" si="108"/>
        <v>0.29408131134815702</v>
      </c>
      <c r="BU76">
        <f t="shared" si="108"/>
        <v>0.3429876865484775</v>
      </c>
      <c r="BV76">
        <v>23</v>
      </c>
    </row>
    <row r="77" spans="23:74">
      <c r="W77">
        <f t="shared" si="95"/>
        <v>5.3965806179659337</v>
      </c>
      <c r="X77">
        <f t="shared" si="58"/>
        <v>5.3965806179659337</v>
      </c>
      <c r="Y77">
        <f t="shared" si="96"/>
        <v>4.5734415884695965</v>
      </c>
      <c r="AA77">
        <f t="shared" si="94"/>
        <v>-0.82313902949633722</v>
      </c>
      <c r="AB77">
        <f t="shared" si="54"/>
        <v>-0.82313902949633722</v>
      </c>
      <c r="AC77">
        <v>3</v>
      </c>
      <c r="AN77">
        <v>9</v>
      </c>
      <c r="AO77">
        <f t="shared" si="109"/>
        <v>5.9604644775390598</v>
      </c>
      <c r="AP77">
        <f t="shared" si="108"/>
        <v>0.13309991614521352</v>
      </c>
      <c r="AQ77">
        <f t="shared" si="108"/>
        <v>0.13806877127020667</v>
      </c>
      <c r="AR77">
        <f t="shared" si="108"/>
        <v>0.13931098505145498</v>
      </c>
      <c r="AS77">
        <f t="shared" si="108"/>
        <v>0.14086375227801531</v>
      </c>
      <c r="AT77">
        <f t="shared" si="108"/>
        <v>0.14280471131121575</v>
      </c>
      <c r="AU77">
        <f t="shared" si="108"/>
        <v>0.1452309101027163</v>
      </c>
      <c r="AV77">
        <f t="shared" si="108"/>
        <v>0.14826365859209201</v>
      </c>
      <c r="AW77">
        <f t="shared" si="108"/>
        <v>0.15205459420381165</v>
      </c>
      <c r="AX77">
        <f t="shared" si="108"/>
        <v>0.15679326371846114</v>
      </c>
      <c r="AY77">
        <f t="shared" si="108"/>
        <v>0.16271660061177307</v>
      </c>
      <c r="AZ77">
        <f t="shared" si="108"/>
        <v>0.17012077172841295</v>
      </c>
      <c r="BA77">
        <f t="shared" si="108"/>
        <v>0.17937598562421278</v>
      </c>
      <c r="BB77">
        <f t="shared" si="108"/>
        <v>0.19094500299396255</v>
      </c>
      <c r="BC77">
        <f t="shared" si="108"/>
        <v>0.20540627470614983</v>
      </c>
      <c r="BD77">
        <f t="shared" ref="AP77:BU83" si="110">BC44</f>
        <v>0.22348286434638387</v>
      </c>
      <c r="BE77">
        <f t="shared" si="110"/>
        <v>0.24607860139667648</v>
      </c>
      <c r="BF77">
        <f t="shared" si="110"/>
        <v>0.10640309651692709</v>
      </c>
      <c r="BG77">
        <f t="shared" si="110"/>
        <v>0.11984637856820915</v>
      </c>
      <c r="BH77">
        <f t="shared" si="110"/>
        <v>0.12320719908102964</v>
      </c>
      <c r="BI77">
        <f t="shared" si="110"/>
        <v>0.12740822472205532</v>
      </c>
      <c r="BJ77">
        <f t="shared" si="110"/>
        <v>0.13265950677333735</v>
      </c>
      <c r="BK77">
        <f t="shared" si="110"/>
        <v>0.13922360933743991</v>
      </c>
      <c r="BL77">
        <f t="shared" si="110"/>
        <v>0.14742873754256813</v>
      </c>
      <c r="BM77">
        <f t="shared" si="110"/>
        <v>0.15768514779897835</v>
      </c>
      <c r="BN77">
        <f t="shared" si="110"/>
        <v>0.17050566061949121</v>
      </c>
      <c r="BO77">
        <f t="shared" si="110"/>
        <v>0.18653130164513224</v>
      </c>
      <c r="BP77">
        <f t="shared" si="110"/>
        <v>0.20656335292718353</v>
      </c>
      <c r="BQ77">
        <f t="shared" si="110"/>
        <v>0.23160341702974763</v>
      </c>
      <c r="BR77">
        <f t="shared" si="110"/>
        <v>0.26290349715795269</v>
      </c>
      <c r="BS77">
        <f t="shared" si="110"/>
        <v>0.30202859731820914</v>
      </c>
      <c r="BT77">
        <f t="shared" si="110"/>
        <v>0.35093497251852962</v>
      </c>
      <c r="BU77">
        <f t="shared" si="110"/>
        <v>0.41206794151893023</v>
      </c>
      <c r="BV77">
        <v>24</v>
      </c>
    </row>
    <row r="78" spans="23:74">
      <c r="W78">
        <f t="shared" si="95"/>
        <v>4.651996122499888</v>
      </c>
      <c r="X78">
        <f t="shared" si="58"/>
        <v>4.651996122499888</v>
      </c>
      <c r="Y78">
        <f t="shared" si="96"/>
        <v>3.8683951479442089</v>
      </c>
      <c r="AA78">
        <f t="shared" si="94"/>
        <v>-0.78360097455567912</v>
      </c>
      <c r="AB78">
        <f t="shared" si="54"/>
        <v>-0.78360097455567912</v>
      </c>
      <c r="AC78">
        <v>3</v>
      </c>
      <c r="AN78">
        <v>10</v>
      </c>
      <c r="AO78">
        <f t="shared" si="109"/>
        <v>7.4505805969238246</v>
      </c>
      <c r="AP78">
        <f t="shared" si="110"/>
        <v>0.15350384115753576</v>
      </c>
      <c r="AQ78">
        <f t="shared" si="110"/>
        <v>0.15847269628252891</v>
      </c>
      <c r="AR78">
        <f t="shared" si="110"/>
        <v>0.15971491006377719</v>
      </c>
      <c r="AS78">
        <f t="shared" si="110"/>
        <v>0.16126767729033753</v>
      </c>
      <c r="AT78">
        <f t="shared" si="110"/>
        <v>0.16320863632353799</v>
      </c>
      <c r="AU78">
        <f t="shared" si="110"/>
        <v>0.16563483511503854</v>
      </c>
      <c r="AV78">
        <f t="shared" si="110"/>
        <v>0.16866758360441425</v>
      </c>
      <c r="AW78">
        <f t="shared" si="110"/>
        <v>0.17245851921613384</v>
      </c>
      <c r="AX78">
        <f t="shared" si="110"/>
        <v>0.17719718873078338</v>
      </c>
      <c r="AY78">
        <f t="shared" si="110"/>
        <v>0.18312052562409525</v>
      </c>
      <c r="AZ78">
        <f t="shared" si="110"/>
        <v>0.19052469674073516</v>
      </c>
      <c r="BA78">
        <f t="shared" si="110"/>
        <v>0.199779910636535</v>
      </c>
      <c r="BB78">
        <f t="shared" si="110"/>
        <v>0.2113489280062848</v>
      </c>
      <c r="BC78">
        <f t="shared" si="110"/>
        <v>0.22581019971847205</v>
      </c>
      <c r="BD78">
        <f t="shared" si="110"/>
        <v>0.24388678935870614</v>
      </c>
      <c r="BE78">
        <f t="shared" si="110"/>
        <v>0.26648252640899872</v>
      </c>
      <c r="BF78">
        <f t="shared" si="110"/>
        <v>0.11633720397949221</v>
      </c>
      <c r="BG78">
        <f t="shared" si="110"/>
        <v>0.1331413065435948</v>
      </c>
      <c r="BH78">
        <f t="shared" si="110"/>
        <v>0.13734233218462044</v>
      </c>
      <c r="BI78">
        <f t="shared" si="110"/>
        <v>0.14259361423590247</v>
      </c>
      <c r="BJ78">
        <f t="shared" si="110"/>
        <v>0.14915771680000506</v>
      </c>
      <c r="BK78">
        <f t="shared" si="110"/>
        <v>0.15736284500513326</v>
      </c>
      <c r="BL78">
        <f t="shared" si="110"/>
        <v>0.16761925526154353</v>
      </c>
      <c r="BM78">
        <f t="shared" si="110"/>
        <v>0.18043976808205633</v>
      </c>
      <c r="BN78">
        <f t="shared" si="110"/>
        <v>0.19646540910769733</v>
      </c>
      <c r="BO78">
        <f t="shared" si="110"/>
        <v>0.21649746038974868</v>
      </c>
      <c r="BP78">
        <f t="shared" si="110"/>
        <v>0.24153752449231278</v>
      </c>
      <c r="BQ78">
        <f t="shared" si="110"/>
        <v>0.27283760462051787</v>
      </c>
      <c r="BR78">
        <f t="shared" si="110"/>
        <v>0.31196270478077426</v>
      </c>
      <c r="BS78">
        <f t="shared" si="110"/>
        <v>0.3608690799810948</v>
      </c>
      <c r="BT78">
        <f t="shared" si="110"/>
        <v>0.42200204898149546</v>
      </c>
      <c r="BU78">
        <f t="shared" si="110"/>
        <v>0.49841826023199626</v>
      </c>
      <c r="BV78">
        <v>25</v>
      </c>
    </row>
    <row r="79" spans="23:74">
      <c r="W79">
        <f t="shared" si="95"/>
        <v>3.9676998914714923</v>
      </c>
      <c r="X79">
        <f t="shared" si="58"/>
        <v>3.9676998914714923</v>
      </c>
      <c r="Y79">
        <f t="shared" si="96"/>
        <v>3.2433897833440617</v>
      </c>
      <c r="AA79">
        <f t="shared" si="94"/>
        <v>-0.72431010812743057</v>
      </c>
      <c r="AB79">
        <f t="shared" si="54"/>
        <v>-0.72431010812743057</v>
      </c>
      <c r="AC79">
        <v>3</v>
      </c>
      <c r="AN79">
        <v>11</v>
      </c>
      <c r="AO79">
        <f t="shared" si="109"/>
        <v>9.3132257461547798</v>
      </c>
      <c r="AP79">
        <f t="shared" si="110"/>
        <v>0.17900874742293851</v>
      </c>
      <c r="AQ79">
        <f t="shared" si="110"/>
        <v>0.18397760254793166</v>
      </c>
      <c r="AR79">
        <f t="shared" si="110"/>
        <v>0.18521981632917994</v>
      </c>
      <c r="AS79">
        <f t="shared" si="110"/>
        <v>0.18677258355574031</v>
      </c>
      <c r="AT79">
        <f t="shared" si="110"/>
        <v>0.18871354258894069</v>
      </c>
      <c r="AU79">
        <f t="shared" si="110"/>
        <v>0.19113974138044126</v>
      </c>
      <c r="AV79">
        <f t="shared" si="110"/>
        <v>0.19417248986981697</v>
      </c>
      <c r="AW79">
        <f t="shared" si="110"/>
        <v>0.19796342548153661</v>
      </c>
      <c r="AX79">
        <f t="shared" si="110"/>
        <v>0.20270209499618613</v>
      </c>
      <c r="AY79">
        <f t="shared" si="110"/>
        <v>0.20862543188949803</v>
      </c>
      <c r="AZ79">
        <f t="shared" si="110"/>
        <v>0.21602960300613788</v>
      </c>
      <c r="BA79">
        <f t="shared" si="110"/>
        <v>0.22528481690193772</v>
      </c>
      <c r="BB79">
        <f t="shared" si="110"/>
        <v>0.23685383427168757</v>
      </c>
      <c r="BC79">
        <f t="shared" si="110"/>
        <v>0.2513151059838748</v>
      </c>
      <c r="BD79">
        <f t="shared" si="110"/>
        <v>0.26939169562410881</v>
      </c>
      <c r="BE79">
        <f t="shared" si="110"/>
        <v>0.29198743267440141</v>
      </c>
      <c r="BF79">
        <f t="shared" si="110"/>
        <v>0.12875483830769857</v>
      </c>
      <c r="BG79">
        <f t="shared" si="110"/>
        <v>0.14975996651282678</v>
      </c>
      <c r="BH79">
        <f t="shared" si="110"/>
        <v>0.15501124856410883</v>
      </c>
      <c r="BI79">
        <f t="shared" si="110"/>
        <v>0.16157535112821142</v>
      </c>
      <c r="BJ79">
        <f t="shared" si="110"/>
        <v>0.16978047933333962</v>
      </c>
      <c r="BK79">
        <f t="shared" si="110"/>
        <v>0.18003688958974989</v>
      </c>
      <c r="BL79">
        <f t="shared" si="110"/>
        <v>0.1928574024102627</v>
      </c>
      <c r="BM79">
        <f t="shared" si="110"/>
        <v>0.20888304343590372</v>
      </c>
      <c r="BN79">
        <f t="shared" si="110"/>
        <v>0.22891509471795501</v>
      </c>
      <c r="BO79">
        <f t="shared" si="110"/>
        <v>0.25395515882051917</v>
      </c>
      <c r="BP79">
        <f t="shared" si="110"/>
        <v>0.28525523894872423</v>
      </c>
      <c r="BQ79">
        <f t="shared" si="110"/>
        <v>0.32438033910898062</v>
      </c>
      <c r="BR79">
        <f t="shared" si="110"/>
        <v>0.3732867143093011</v>
      </c>
      <c r="BS79">
        <f t="shared" si="110"/>
        <v>0.43441968330970177</v>
      </c>
      <c r="BT79">
        <f t="shared" si="110"/>
        <v>0.51083589456020262</v>
      </c>
      <c r="BU79">
        <f t="shared" si="110"/>
        <v>0.60635615862332848</v>
      </c>
      <c r="BV79">
        <v>26</v>
      </c>
    </row>
    <row r="80" spans="23:74">
      <c r="W80">
        <f t="shared" si="95"/>
        <v>3.3514611398555374</v>
      </c>
      <c r="X80">
        <f t="shared" si="58"/>
        <v>3.3514611398555374</v>
      </c>
      <c r="Y80">
        <f t="shared" si="96"/>
        <v>2.6984199453150373</v>
      </c>
      <c r="AA80">
        <f t="shared" si="94"/>
        <v>-0.65304119454050014</v>
      </c>
      <c r="AB80">
        <f t="shared" si="54"/>
        <v>-0.65304119454050014</v>
      </c>
      <c r="AC80">
        <v>3</v>
      </c>
      <c r="AN80">
        <v>12</v>
      </c>
      <c r="AO80">
        <f t="shared" si="109"/>
        <v>11.641532182693474</v>
      </c>
      <c r="AP80">
        <f t="shared" si="110"/>
        <v>0.21088988025469196</v>
      </c>
      <c r="AQ80">
        <f t="shared" si="110"/>
        <v>0.21585873537968511</v>
      </c>
      <c r="AR80">
        <f t="shared" si="110"/>
        <v>0.21710094916093337</v>
      </c>
      <c r="AS80">
        <f t="shared" si="110"/>
        <v>0.21865371638749373</v>
      </c>
      <c r="AT80">
        <f t="shared" si="110"/>
        <v>0.22059467542069416</v>
      </c>
      <c r="AU80">
        <f t="shared" si="110"/>
        <v>0.22302087421219474</v>
      </c>
      <c r="AV80">
        <f t="shared" si="110"/>
        <v>0.22605362270157042</v>
      </c>
      <c r="AW80">
        <f t="shared" si="110"/>
        <v>0.22984455831329006</v>
      </c>
      <c r="AX80">
        <f t="shared" si="110"/>
        <v>0.23458322782793958</v>
      </c>
      <c r="AY80">
        <f t="shared" si="110"/>
        <v>0.24050656472125148</v>
      </c>
      <c r="AZ80">
        <f t="shared" si="110"/>
        <v>0.24791073583789136</v>
      </c>
      <c r="BA80">
        <f t="shared" si="110"/>
        <v>0.25716594973369122</v>
      </c>
      <c r="BB80">
        <f t="shared" si="110"/>
        <v>0.26873496710344102</v>
      </c>
      <c r="BC80">
        <f t="shared" si="110"/>
        <v>0.28319623881562828</v>
      </c>
      <c r="BD80">
        <f t="shared" si="110"/>
        <v>0.30127282845586234</v>
      </c>
      <c r="BE80">
        <f t="shared" si="110"/>
        <v>0.32386856550615495</v>
      </c>
      <c r="BF80">
        <f t="shared" si="110"/>
        <v>0.14427688121795654</v>
      </c>
      <c r="BG80">
        <f t="shared" si="110"/>
        <v>0.17053329147436683</v>
      </c>
      <c r="BH80">
        <f t="shared" si="110"/>
        <v>0.17709739403846939</v>
      </c>
      <c r="BI80">
        <f t="shared" si="110"/>
        <v>0.18530252224359758</v>
      </c>
      <c r="BJ80">
        <f t="shared" si="110"/>
        <v>0.19555893250000786</v>
      </c>
      <c r="BK80">
        <f t="shared" si="110"/>
        <v>0.20837944532052069</v>
      </c>
      <c r="BL80">
        <f t="shared" si="110"/>
        <v>0.22440508634616171</v>
      </c>
      <c r="BM80">
        <f t="shared" si="110"/>
        <v>0.24443713762821295</v>
      </c>
      <c r="BN80">
        <f t="shared" si="110"/>
        <v>0.26947720173077705</v>
      </c>
      <c r="BO80">
        <f t="shared" si="110"/>
        <v>0.30077728185898223</v>
      </c>
      <c r="BP80">
        <f t="shared" si="110"/>
        <v>0.33990238201923861</v>
      </c>
      <c r="BQ80">
        <f t="shared" si="110"/>
        <v>0.38880875721955915</v>
      </c>
      <c r="BR80">
        <f t="shared" si="110"/>
        <v>0.44994172621995965</v>
      </c>
      <c r="BS80">
        <f t="shared" si="110"/>
        <v>0.52635793747046045</v>
      </c>
      <c r="BT80">
        <f t="shared" si="110"/>
        <v>0.62187820153358653</v>
      </c>
      <c r="BU80">
        <f t="shared" si="110"/>
        <v>0.7412785316124938</v>
      </c>
      <c r="BV80">
        <v>27</v>
      </c>
    </row>
    <row r="81" spans="23:74">
      <c r="W81">
        <f>G4*G20</f>
        <v>12.863650909596135</v>
      </c>
      <c r="X81">
        <f t="shared" si="58"/>
        <v>12.863650909596135</v>
      </c>
      <c r="Y81">
        <f>AS20</f>
        <v>13.354370286042544</v>
      </c>
      <c r="AA81">
        <f t="shared" ref="AA81:AA95" si="111">AB4-G4</f>
        <v>0.49071937644640862</v>
      </c>
      <c r="AB81">
        <f t="shared" si="54"/>
        <v>0.49071937644640862</v>
      </c>
      <c r="AC81">
        <v>3</v>
      </c>
      <c r="AN81">
        <v>13</v>
      </c>
      <c r="AO81">
        <f t="shared" si="109"/>
        <v>14.551915228366843</v>
      </c>
      <c r="AP81">
        <f t="shared" si="110"/>
        <v>0.2507412962943838</v>
      </c>
      <c r="AQ81">
        <f t="shared" si="110"/>
        <v>0.25571015141937697</v>
      </c>
      <c r="AR81">
        <f t="shared" si="110"/>
        <v>0.2569523652006252</v>
      </c>
      <c r="AS81">
        <f t="shared" si="110"/>
        <v>0.25850513242718559</v>
      </c>
      <c r="AT81">
        <f t="shared" si="110"/>
        <v>0.26044609146038605</v>
      </c>
      <c r="AU81">
        <f t="shared" si="110"/>
        <v>0.26287229025188658</v>
      </c>
      <c r="AV81">
        <f t="shared" si="110"/>
        <v>0.26590503874126226</v>
      </c>
      <c r="AW81">
        <f t="shared" si="110"/>
        <v>0.26969597435298193</v>
      </c>
      <c r="AX81">
        <f t="shared" si="110"/>
        <v>0.27443464386763144</v>
      </c>
      <c r="AY81">
        <f t="shared" si="110"/>
        <v>0.28035798076094337</v>
      </c>
      <c r="AZ81">
        <f t="shared" si="110"/>
        <v>0.28776215187758319</v>
      </c>
      <c r="BA81">
        <f t="shared" si="110"/>
        <v>0.29701736577338306</v>
      </c>
      <c r="BB81">
        <f t="shared" si="110"/>
        <v>0.30858638314313291</v>
      </c>
      <c r="BC81">
        <f t="shared" si="110"/>
        <v>0.32304765485532011</v>
      </c>
      <c r="BD81">
        <f t="shared" si="110"/>
        <v>0.34112424449555417</v>
      </c>
      <c r="BE81">
        <f t="shared" si="110"/>
        <v>0.36371998154584684</v>
      </c>
      <c r="BF81">
        <f t="shared" si="110"/>
        <v>0.16367943485577899</v>
      </c>
      <c r="BG81">
        <f t="shared" si="110"/>
        <v>0.19649994767629184</v>
      </c>
      <c r="BH81">
        <f t="shared" si="110"/>
        <v>0.20470507588142003</v>
      </c>
      <c r="BI81">
        <f t="shared" si="110"/>
        <v>0.21496148613783031</v>
      </c>
      <c r="BJ81">
        <f t="shared" si="110"/>
        <v>0.22778199895834311</v>
      </c>
      <c r="BK81">
        <f t="shared" si="110"/>
        <v>0.24380763998398419</v>
      </c>
      <c r="BL81">
        <f t="shared" si="110"/>
        <v>0.26383969126603546</v>
      </c>
      <c r="BM81">
        <f t="shared" si="110"/>
        <v>0.2888797553685995</v>
      </c>
      <c r="BN81">
        <f t="shared" si="110"/>
        <v>0.32017983549680462</v>
      </c>
      <c r="BO81">
        <f t="shared" si="110"/>
        <v>0.35930493565706106</v>
      </c>
      <c r="BP81">
        <f t="shared" si="110"/>
        <v>0.40821131085738155</v>
      </c>
      <c r="BQ81">
        <f t="shared" si="110"/>
        <v>0.46934427985778215</v>
      </c>
      <c r="BR81">
        <f t="shared" si="110"/>
        <v>0.54576049110828284</v>
      </c>
      <c r="BS81">
        <f t="shared" si="110"/>
        <v>0.64128075517140881</v>
      </c>
      <c r="BT81">
        <f t="shared" si="110"/>
        <v>0.76068108525031619</v>
      </c>
      <c r="BU81">
        <f t="shared" si="110"/>
        <v>0.90993149784895055</v>
      </c>
      <c r="BV81">
        <v>28</v>
      </c>
    </row>
    <row r="82" spans="23:74">
      <c r="W82">
        <f t="shared" ref="W82:W95" si="112">G5*G21</f>
        <v>12.421377597399996</v>
      </c>
      <c r="X82">
        <f t="shared" si="58"/>
        <v>12.421377597399996</v>
      </c>
      <c r="Y82">
        <f t="shared" ref="Y82:Y95" si="113">AS21</f>
        <v>12.770566134215708</v>
      </c>
      <c r="AA82">
        <f t="shared" si="111"/>
        <v>0.34918853681571171</v>
      </c>
      <c r="AB82">
        <f t="shared" si="54"/>
        <v>0.34918853681571171</v>
      </c>
      <c r="AC82">
        <v>3</v>
      </c>
      <c r="AN82">
        <v>14</v>
      </c>
      <c r="AO82">
        <f t="shared" si="109"/>
        <v>18.189894035458554</v>
      </c>
      <c r="AP82">
        <f t="shared" si="110"/>
        <v>0.30055556634399855</v>
      </c>
      <c r="AQ82">
        <f t="shared" si="110"/>
        <v>0.30552442146899172</v>
      </c>
      <c r="AR82">
        <f t="shared" si="110"/>
        <v>0.30676663525023995</v>
      </c>
      <c r="AS82">
        <f t="shared" si="110"/>
        <v>0.30831940247680034</v>
      </c>
      <c r="AT82">
        <f t="shared" si="110"/>
        <v>0.31026036151000075</v>
      </c>
      <c r="AU82">
        <f t="shared" si="110"/>
        <v>0.31268656030150133</v>
      </c>
      <c r="AV82">
        <f t="shared" si="110"/>
        <v>0.31571930879087706</v>
      </c>
      <c r="AW82">
        <f t="shared" si="110"/>
        <v>0.31951024440259668</v>
      </c>
      <c r="AX82">
        <f t="shared" si="110"/>
        <v>0.3242489139172462</v>
      </c>
      <c r="AY82">
        <f t="shared" si="110"/>
        <v>0.33017225081055812</v>
      </c>
      <c r="AZ82">
        <f t="shared" si="110"/>
        <v>0.33757642192719794</v>
      </c>
      <c r="BA82">
        <f t="shared" si="110"/>
        <v>0.34683163582299781</v>
      </c>
      <c r="BB82">
        <f t="shared" si="110"/>
        <v>0.35840065319274761</v>
      </c>
      <c r="BC82">
        <f t="shared" si="110"/>
        <v>0.37286192490493486</v>
      </c>
      <c r="BD82">
        <f t="shared" si="110"/>
        <v>0.39093851454516892</v>
      </c>
      <c r="BE82">
        <f t="shared" si="110"/>
        <v>0.41353425159546148</v>
      </c>
      <c r="BF82">
        <f t="shared" si="110"/>
        <v>0.18793262690305709</v>
      </c>
      <c r="BG82">
        <f t="shared" si="110"/>
        <v>0.22895826792869814</v>
      </c>
      <c r="BH82">
        <f t="shared" si="110"/>
        <v>0.23921467818510836</v>
      </c>
      <c r="BI82">
        <f t="shared" si="110"/>
        <v>0.25203519100562116</v>
      </c>
      <c r="BJ82">
        <f t="shared" si="110"/>
        <v>0.26806083203126224</v>
      </c>
      <c r="BK82">
        <f t="shared" si="110"/>
        <v>0.28809288331331351</v>
      </c>
      <c r="BL82">
        <f t="shared" si="110"/>
        <v>0.31313294741587755</v>
      </c>
      <c r="BM82">
        <f t="shared" si="110"/>
        <v>0.34443302754408273</v>
      </c>
      <c r="BN82">
        <f t="shared" si="110"/>
        <v>0.38355812770433911</v>
      </c>
      <c r="BO82">
        <f t="shared" si="110"/>
        <v>0.43246450290465965</v>
      </c>
      <c r="BP82">
        <f t="shared" si="110"/>
        <v>0.49359747190506031</v>
      </c>
      <c r="BQ82">
        <f t="shared" si="110"/>
        <v>0.570013683155561</v>
      </c>
      <c r="BR82">
        <f t="shared" si="110"/>
        <v>0.66553394721868686</v>
      </c>
      <c r="BS82">
        <f t="shared" si="110"/>
        <v>0.78493427729759435</v>
      </c>
      <c r="BT82">
        <f t="shared" si="110"/>
        <v>0.93418468989622871</v>
      </c>
      <c r="BU82">
        <f t="shared" si="110"/>
        <v>1.1207477056445214</v>
      </c>
      <c r="BV82">
        <v>29</v>
      </c>
    </row>
    <row r="83" spans="23:74">
      <c r="W83">
        <f t="shared" si="112"/>
        <v>11.909540786136496</v>
      </c>
      <c r="X83">
        <f t="shared" si="58"/>
        <v>11.909540786136496</v>
      </c>
      <c r="Y83">
        <f t="shared" si="113"/>
        <v>12.108871737292473</v>
      </c>
      <c r="AA83">
        <f t="shared" si="111"/>
        <v>0.19933095115597688</v>
      </c>
      <c r="AB83">
        <f t="shared" si="54"/>
        <v>0.19933095115597688</v>
      </c>
      <c r="AC83">
        <v>3</v>
      </c>
      <c r="AN83">
        <v>15</v>
      </c>
      <c r="AO83">
        <f t="shared" si="109"/>
        <v>22.737367544323188</v>
      </c>
      <c r="AP83">
        <f t="shared" si="110"/>
        <v>0.36282340390601697</v>
      </c>
      <c r="AQ83">
        <f t="shared" si="110"/>
        <v>0.36779225903101015</v>
      </c>
      <c r="AR83">
        <f t="shared" si="110"/>
        <v>0.36903447281225843</v>
      </c>
      <c r="AS83">
        <f t="shared" si="110"/>
        <v>0.37058724003881882</v>
      </c>
      <c r="AT83">
        <f t="shared" si="110"/>
        <v>0.37252819907201917</v>
      </c>
      <c r="AU83">
        <f t="shared" si="110"/>
        <v>0.37495439786351981</v>
      </c>
      <c r="AV83">
        <f t="shared" si="110"/>
        <v>0.37798714635289549</v>
      </c>
      <c r="AW83">
        <f t="shared" si="110"/>
        <v>0.3817780819646151</v>
      </c>
      <c r="AX83">
        <f t="shared" si="110"/>
        <v>0.38651675147926456</v>
      </c>
      <c r="AY83">
        <f t="shared" si="110"/>
        <v>0.39244008837257655</v>
      </c>
      <c r="AZ83">
        <f t="shared" si="110"/>
        <v>0.39984425948921637</v>
      </c>
      <c r="BA83">
        <f t="shared" si="110"/>
        <v>0.40909947338501623</v>
      </c>
      <c r="BB83">
        <f t="shared" si="110"/>
        <v>0.42066849075476603</v>
      </c>
      <c r="BC83">
        <f t="shared" si="110"/>
        <v>0.43512976246695323</v>
      </c>
      <c r="BD83">
        <f t="shared" si="110"/>
        <v>0.45320635210718735</v>
      </c>
      <c r="BE83">
        <f t="shared" si="110"/>
        <v>0.47580208915747996</v>
      </c>
      <c r="BF83">
        <f t="shared" si="110"/>
        <v>0.21824911696215463</v>
      </c>
      <c r="BG83">
        <f t="shared" si="110"/>
        <v>0.26953116824420592</v>
      </c>
      <c r="BH83">
        <f t="shared" si="110"/>
        <v>0.28235168106471875</v>
      </c>
      <c r="BI83">
        <f t="shared" si="110"/>
        <v>0.29837732209035978</v>
      </c>
      <c r="BJ83">
        <f t="shared" si="110"/>
        <v>0.31840937337241104</v>
      </c>
      <c r="BK83">
        <f t="shared" si="110"/>
        <v>0.34344943747497519</v>
      </c>
      <c r="BL83">
        <f t="shared" si="110"/>
        <v>0.37474951760318032</v>
      </c>
      <c r="BM83">
        <f t="shared" si="110"/>
        <v>0.4138746177634367</v>
      </c>
      <c r="BN83">
        <f t="shared" si="110"/>
        <v>0.46278099296375713</v>
      </c>
      <c r="BO83">
        <f t="shared" si="110"/>
        <v>0.52391396196415785</v>
      </c>
      <c r="BP83">
        <f t="shared" si="110"/>
        <v>0.60033017321465865</v>
      </c>
      <c r="BQ83">
        <f t="shared" si="110"/>
        <v>0.69585043727778451</v>
      </c>
      <c r="BR83">
        <f t="shared" si="110"/>
        <v>0.81525076735669177</v>
      </c>
      <c r="BS83">
        <f t="shared" si="110"/>
        <v>0.96450117995532625</v>
      </c>
      <c r="BT83">
        <f t="shared" si="110"/>
        <v>1.1510641957036192</v>
      </c>
      <c r="BU83">
        <f t="shared" si="110"/>
        <v>1.3842679653889851</v>
      </c>
      <c r="BV83">
        <v>30</v>
      </c>
    </row>
    <row r="84" spans="23:74">
      <c r="W84">
        <f t="shared" si="112"/>
        <v>11.326157014421755</v>
      </c>
      <c r="X84">
        <f t="shared" si="58"/>
        <v>11.326157014421755</v>
      </c>
      <c r="Y84">
        <f t="shared" si="113"/>
        <v>11.372315009616569</v>
      </c>
      <c r="AA84">
        <f t="shared" si="111"/>
        <v>4.6157995194814561E-2</v>
      </c>
      <c r="AB84">
        <f t="shared" si="54"/>
        <v>4.6157995194814561E-2</v>
      </c>
      <c r="AC84">
        <v>3</v>
      </c>
    </row>
    <row r="85" spans="23:74">
      <c r="W85">
        <f t="shared" si="112"/>
        <v>10.672662258177567</v>
      </c>
      <c r="X85">
        <f t="shared" si="58"/>
        <v>10.672662258177567</v>
      </c>
      <c r="Y85">
        <f t="shared" si="113"/>
        <v>10.568723962259009</v>
      </c>
      <c r="AA85">
        <f t="shared" si="111"/>
        <v>-0.10393829591855841</v>
      </c>
      <c r="AB85">
        <f t="shared" si="54"/>
        <v>-0.10393829591855841</v>
      </c>
      <c r="AC85">
        <v>3</v>
      </c>
    </row>
    <row r="86" spans="23:74">
      <c r="W86">
        <f t="shared" si="112"/>
        <v>9.9547060078987872</v>
      </c>
      <c r="X86">
        <f t="shared" si="58"/>
        <v>9.9547060078987872</v>
      </c>
      <c r="Y86">
        <f t="shared" si="113"/>
        <v>9.7109770751795175</v>
      </c>
      <c r="AA86">
        <f t="shared" si="111"/>
        <v>-0.24372893271926976</v>
      </c>
      <c r="AB86">
        <f t="shared" ref="AB86:AB149" si="114">IFERROR(AA86,"")</f>
        <v>-0.24372893271926976</v>
      </c>
      <c r="AC86">
        <v>3</v>
      </c>
    </row>
    <row r="87" spans="23:74">
      <c r="W87">
        <f t="shared" si="112"/>
        <v>9.1825607021848228</v>
      </c>
      <c r="X87">
        <f t="shared" si="58"/>
        <v>9.1825607021848228</v>
      </c>
      <c r="Y87">
        <f t="shared" si="113"/>
        <v>8.8165493527430918</v>
      </c>
      <c r="AA87">
        <f t="shared" si="111"/>
        <v>-0.36601134944173097</v>
      </c>
      <c r="AB87">
        <f t="shared" si="114"/>
        <v>-0.36601134944173097</v>
      </c>
      <c r="AC87">
        <v>3</v>
      </c>
    </row>
    <row r="88" spans="23:74">
      <c r="W88">
        <f t="shared" si="112"/>
        <v>8.3709370648423036</v>
      </c>
      <c r="X88">
        <f t="shared" si="58"/>
        <v>8.3709370648423036</v>
      </c>
      <c r="Y88">
        <f t="shared" si="113"/>
        <v>7.9062901394336427</v>
      </c>
      <c r="AA88">
        <f t="shared" si="111"/>
        <v>-0.46464692540866093</v>
      </c>
      <c r="AB88">
        <f t="shared" si="114"/>
        <v>-0.46464692540866093</v>
      </c>
      <c r="AC88">
        <v>3</v>
      </c>
    </row>
    <row r="89" spans="23:74">
      <c r="W89">
        <f t="shared" si="112"/>
        <v>7.5380952660151577</v>
      </c>
      <c r="X89">
        <f t="shared" ref="X89:X152" si="115">IFERROR(W89, NA())</f>
        <v>7.5380952660151577</v>
      </c>
      <c r="Y89">
        <f t="shared" si="113"/>
        <v>7.002570089026614</v>
      </c>
      <c r="AA89">
        <f t="shared" si="111"/>
        <v>-0.53552517698854363</v>
      </c>
      <c r="AB89">
        <f t="shared" si="114"/>
        <v>-0.53552517698854363</v>
      </c>
      <c r="AC89">
        <v>3</v>
      </c>
    </row>
    <row r="90" spans="23:74">
      <c r="W90">
        <f t="shared" si="112"/>
        <v>6.7043128673042691</v>
      </c>
      <c r="X90">
        <f t="shared" si="115"/>
        <v>6.7043128673042691</v>
      </c>
      <c r="Y90">
        <f t="shared" si="113"/>
        <v>6.1271267411219696</v>
      </c>
      <c r="AA90">
        <f t="shared" si="111"/>
        <v>-0.57718612618229947</v>
      </c>
      <c r="AB90">
        <f t="shared" si="114"/>
        <v>-0.57718612618229947</v>
      </c>
      <c r="AC90">
        <v>3</v>
      </c>
    </row>
    <row r="91" spans="23:74">
      <c r="W91">
        <f t="shared" si="112"/>
        <v>5.8899586332103793</v>
      </c>
      <c r="X91">
        <f t="shared" si="115"/>
        <v>5.8899586332103793</v>
      </c>
      <c r="Y91">
        <f t="shared" si="113"/>
        <v>5.2990367637696165</v>
      </c>
      <c r="AA91">
        <f t="shared" si="111"/>
        <v>-0.59092186944076275</v>
      </c>
      <c r="AB91">
        <f t="shared" si="114"/>
        <v>-0.59092186944076275</v>
      </c>
      <c r="AC91">
        <v>3</v>
      </c>
    </row>
    <row r="92" spans="23:74">
      <c r="W92">
        <f t="shared" si="112"/>
        <v>5.113548060505801</v>
      </c>
      <c r="X92">
        <f t="shared" si="115"/>
        <v>5.113548060505801</v>
      </c>
      <c r="Y92">
        <f t="shared" si="113"/>
        <v>4.5332009854404181</v>
      </c>
      <c r="AA92">
        <f t="shared" si="111"/>
        <v>-0.58034707506538297</v>
      </c>
      <c r="AB92">
        <f t="shared" si="114"/>
        <v>-0.58034707506538297</v>
      </c>
      <c r="AC92">
        <v>3</v>
      </c>
    </row>
    <row r="93" spans="23:74">
      <c r="W93">
        <f t="shared" si="112"/>
        <v>4.3901625438930338</v>
      </c>
      <c r="X93">
        <f t="shared" si="115"/>
        <v>4.3901625438930338</v>
      </c>
      <c r="Y93">
        <f t="shared" si="113"/>
        <v>3.839566162781523</v>
      </c>
      <c r="AA93">
        <f t="shared" si="111"/>
        <v>-0.55059638111151088</v>
      </c>
      <c r="AB93">
        <f t="shared" si="114"/>
        <v>-0.55059638111151088</v>
      </c>
      <c r="AC93">
        <v>3</v>
      </c>
    </row>
    <row r="94" spans="23:74">
      <c r="W94">
        <f t="shared" si="112"/>
        <v>3.7304965161168209</v>
      </c>
      <c r="X94">
        <f t="shared" si="115"/>
        <v>3.7304965161168209</v>
      </c>
      <c r="Y94">
        <f t="shared" si="113"/>
        <v>3.2230994482605428</v>
      </c>
      <c r="AA94">
        <f t="shared" si="111"/>
        <v>-0.50739706785627803</v>
      </c>
      <c r="AB94">
        <f t="shared" si="114"/>
        <v>-0.50739706785627803</v>
      </c>
      <c r="AC94">
        <v>3</v>
      </c>
    </row>
    <row r="95" spans="23:74">
      <c r="W95">
        <f t="shared" si="112"/>
        <v>3.1406110611900919</v>
      </c>
      <c r="X95">
        <f t="shared" si="115"/>
        <v>3.1406110611900919</v>
      </c>
      <c r="Y95">
        <f t="shared" si="113"/>
        <v>2.684360546372154</v>
      </c>
      <c r="AA95">
        <f t="shared" si="111"/>
        <v>-0.45625051481793788</v>
      </c>
      <c r="AB95">
        <f t="shared" si="114"/>
        <v>-0.45625051481793788</v>
      </c>
      <c r="AC95">
        <v>3</v>
      </c>
    </row>
    <row r="96" spans="23:74">
      <c r="W96">
        <f>H4*H20</f>
        <v>12.683964790899816</v>
      </c>
      <c r="X96">
        <f t="shared" si="115"/>
        <v>12.683964790899816</v>
      </c>
      <c r="Y96">
        <f>AT20</f>
        <v>12.935263141724695</v>
      </c>
      <c r="AA96">
        <f t="shared" ref="AA96:AA110" si="116">AC4-H4</f>
        <v>0.25129835082487872</v>
      </c>
      <c r="AB96">
        <f t="shared" si="114"/>
        <v>0.25129835082487872</v>
      </c>
      <c r="AC96">
        <v>3</v>
      </c>
    </row>
    <row r="97" spans="23:29">
      <c r="W97">
        <f t="shared" ref="W97:W110" si="117">H5*H21</f>
        <v>12.212553075630407</v>
      </c>
      <c r="X97">
        <f t="shared" si="115"/>
        <v>12.212553075630407</v>
      </c>
      <c r="Y97">
        <f t="shared" ref="Y97:Y110" si="118">AT21</f>
        <v>12.386775134250421</v>
      </c>
      <c r="AA97">
        <f t="shared" si="116"/>
        <v>0.17422205862001405</v>
      </c>
      <c r="AB97">
        <f t="shared" si="114"/>
        <v>0.17422205862001405</v>
      </c>
      <c r="AC97">
        <v>3</v>
      </c>
    </row>
    <row r="98" spans="23:29">
      <c r="W98">
        <f t="shared" si="117"/>
        <v>11.670377128416446</v>
      </c>
      <c r="X98">
        <f t="shared" si="115"/>
        <v>11.670377128416446</v>
      </c>
      <c r="Y98">
        <f t="shared" si="118"/>
        <v>11.763283752946752</v>
      </c>
      <c r="AA98">
        <f t="shared" si="116"/>
        <v>9.2906624530305848E-2</v>
      </c>
      <c r="AB98">
        <f t="shared" si="114"/>
        <v>9.2906624530305848E-2</v>
      </c>
      <c r="AC98">
        <v>3</v>
      </c>
    </row>
    <row r="99" spans="23:29">
      <c r="W99">
        <f t="shared" si="117"/>
        <v>11.056794529234148</v>
      </c>
      <c r="X99">
        <f t="shared" si="115"/>
        <v>11.056794529234148</v>
      </c>
      <c r="Y99">
        <f t="shared" si="118"/>
        <v>11.066960989420501</v>
      </c>
      <c r="AA99">
        <f t="shared" si="116"/>
        <v>1.0166460186352921E-2</v>
      </c>
      <c r="AB99">
        <f t="shared" si="114"/>
        <v>1.0166460186352921E-2</v>
      </c>
      <c r="AC99">
        <v>3</v>
      </c>
    </row>
    <row r="100" spans="23:29">
      <c r="W100">
        <f t="shared" si="117"/>
        <v>10.374951753980362</v>
      </c>
      <c r="X100">
        <f t="shared" si="115"/>
        <v>10.374951753980362</v>
      </c>
      <c r="Y100">
        <f t="shared" si="118"/>
        <v>10.304497829070881</v>
      </c>
      <c r="AA100">
        <f t="shared" si="116"/>
        <v>-7.0453924909481103E-2</v>
      </c>
      <c r="AB100">
        <f t="shared" si="114"/>
        <v>-7.0453924909481103E-2</v>
      </c>
      <c r="AC100">
        <v>3</v>
      </c>
    </row>
    <row r="101" spans="23:29">
      <c r="W101">
        <f t="shared" si="117"/>
        <v>9.6324431800662129</v>
      </c>
      <c r="X101">
        <f t="shared" si="115"/>
        <v>9.6324431800662129</v>
      </c>
      <c r="Y101">
        <f t="shared" si="118"/>
        <v>9.4874456374932326</v>
      </c>
      <c r="AA101">
        <f t="shared" si="116"/>
        <v>-0.14499754257298036</v>
      </c>
      <c r="AB101">
        <f t="shared" si="114"/>
        <v>-0.14499754257298036</v>
      </c>
      <c r="AC101">
        <v>3</v>
      </c>
    </row>
    <row r="102" spans="23:29">
      <c r="W102">
        <f t="shared" si="117"/>
        <v>8.8414898601155656</v>
      </c>
      <c r="X102">
        <f t="shared" si="115"/>
        <v>8.8414898601155656</v>
      </c>
      <c r="Y102">
        <f t="shared" si="118"/>
        <v>8.6319068117512394</v>
      </c>
      <c r="AA102">
        <f t="shared" si="116"/>
        <v>-0.20958304836432617</v>
      </c>
      <c r="AB102">
        <f t="shared" si="114"/>
        <v>-0.20958304836432617</v>
      </c>
      <c r="AC102">
        <v>3</v>
      </c>
    </row>
    <row r="103" spans="23:29">
      <c r="W103">
        <f t="shared" si="117"/>
        <v>8.0184603686702793</v>
      </c>
      <c r="X103">
        <f t="shared" si="115"/>
        <v>8.0184603686702793</v>
      </c>
      <c r="Y103">
        <f t="shared" si="118"/>
        <v>7.7574842794941787</v>
      </c>
      <c r="AA103">
        <f t="shared" si="116"/>
        <v>-0.2609760891761006</v>
      </c>
      <c r="AB103">
        <f t="shared" si="114"/>
        <v>-0.2609760891761006</v>
      </c>
      <c r="AC103">
        <v>3</v>
      </c>
    </row>
    <row r="104" spans="23:29">
      <c r="W104">
        <f t="shared" si="117"/>
        <v>7.1826898092856775</v>
      </c>
      <c r="X104">
        <f t="shared" si="115"/>
        <v>7.1826898092856775</v>
      </c>
      <c r="Y104">
        <f t="shared" si="118"/>
        <v>6.8855865414100759</v>
      </c>
      <c r="AA104">
        <f t="shared" si="116"/>
        <v>-0.2971032678756016</v>
      </c>
      <c r="AB104">
        <f t="shared" si="114"/>
        <v>-0.2971032678756016</v>
      </c>
      <c r="AC104">
        <v>3</v>
      </c>
    </row>
    <row r="105" spans="23:29">
      <c r="W105">
        <f t="shared" si="117"/>
        <v>6.3547402181714467</v>
      </c>
      <c r="X105">
        <f t="shared" si="115"/>
        <v>6.3547402181714467</v>
      </c>
      <c r="Y105">
        <f t="shared" si="118"/>
        <v>6.0373773385620781</v>
      </c>
      <c r="AA105">
        <f t="shared" si="116"/>
        <v>-0.3173628796093686</v>
      </c>
      <c r="AB105">
        <f t="shared" si="114"/>
        <v>-0.3173628796093686</v>
      </c>
      <c r="AC105">
        <v>3</v>
      </c>
    </row>
    <row r="106" spans="23:29">
      <c r="W106">
        <f t="shared" si="117"/>
        <v>5.5544172212633773</v>
      </c>
      <c r="X106">
        <f t="shared" si="115"/>
        <v>5.5544172212633773</v>
      </c>
      <c r="Y106">
        <f t="shared" si="118"/>
        <v>5.2317743697770167</v>
      </c>
      <c r="AA106">
        <f t="shared" si="116"/>
        <v>-0.32264285148636063</v>
      </c>
      <c r="AB106">
        <f t="shared" si="114"/>
        <v>-0.32264285148636063</v>
      </c>
      <c r="AC106">
        <v>3</v>
      </c>
    </row>
    <row r="107" spans="23:29">
      <c r="W107">
        <f t="shared" si="117"/>
        <v>4.7989378149166351</v>
      </c>
      <c r="X107">
        <f t="shared" si="115"/>
        <v>4.7989378149166351</v>
      </c>
      <c r="Y107">
        <f t="shared" si="118"/>
        <v>4.483885212684366</v>
      </c>
      <c r="AA107">
        <f t="shared" si="116"/>
        <v>-0.31505260223226905</v>
      </c>
      <c r="AB107">
        <f t="shared" si="114"/>
        <v>-0.31505260223226905</v>
      </c>
      <c r="AC107">
        <v>3</v>
      </c>
    </row>
    <row r="108" spans="23:29">
      <c r="W108">
        <f t="shared" si="117"/>
        <v>4.1015941914933034</v>
      </c>
      <c r="X108">
        <f t="shared" si="115"/>
        <v>4.1015941914933034</v>
      </c>
      <c r="Y108">
        <f t="shared" si="118"/>
        <v>3.8041286095304723</v>
      </c>
      <c r="AA108">
        <f t="shared" si="116"/>
        <v>-0.29746558196283113</v>
      </c>
      <c r="AB108">
        <f t="shared" si="114"/>
        <v>-0.29746558196283113</v>
      </c>
      <c r="AC108">
        <v>3</v>
      </c>
    </row>
    <row r="109" spans="23:29">
      <c r="W109">
        <f t="shared" si="117"/>
        <v>3.4711027516513022</v>
      </c>
      <c r="X109">
        <f t="shared" si="115"/>
        <v>3.4711027516513022</v>
      </c>
      <c r="Y109">
        <f t="shared" si="118"/>
        <v>3.1980907623140933</v>
      </c>
      <c r="AA109">
        <f t="shared" si="116"/>
        <v>-0.27301198933720894</v>
      </c>
      <c r="AB109">
        <f t="shared" si="114"/>
        <v>-0.27301198933720894</v>
      </c>
      <c r="AC109">
        <v>3</v>
      </c>
    </row>
    <row r="110" spans="23:29">
      <c r="W110">
        <f t="shared" si="117"/>
        <v>2.9116367385893978</v>
      </c>
      <c r="X110">
        <f t="shared" si="115"/>
        <v>2.9116367385893978</v>
      </c>
      <c r="Y110">
        <f t="shared" si="118"/>
        <v>2.666990987965399</v>
      </c>
      <c r="AA110">
        <f t="shared" si="116"/>
        <v>-0.24464575062399874</v>
      </c>
      <c r="AB110">
        <f t="shared" si="114"/>
        <v>-0.24464575062399874</v>
      </c>
      <c r="AC110">
        <v>3</v>
      </c>
    </row>
    <row r="111" spans="23:29">
      <c r="W111">
        <f>I4*I20</f>
        <v>12.466295229202256</v>
      </c>
      <c r="X111">
        <f t="shared" si="115"/>
        <v>12.466295229202256</v>
      </c>
      <c r="Y111">
        <f>AU20</f>
        <v>12.446975754152355</v>
      </c>
      <c r="AA111">
        <f t="shared" ref="AA111:AA125" si="119">AD4-I4</f>
        <v>-1.9319475049901058E-2</v>
      </c>
      <c r="AB111">
        <f t="shared" si="114"/>
        <v>-1.9319475049901058E-2</v>
      </c>
      <c r="AC111">
        <v>3</v>
      </c>
    </row>
    <row r="112" spans="23:29">
      <c r="W112">
        <f t="shared" ref="W112:W125" si="120">I5*I21</f>
        <v>11.961193031720541</v>
      </c>
      <c r="X112">
        <f t="shared" si="115"/>
        <v>11.961193031720541</v>
      </c>
      <c r="Y112">
        <f t="shared" ref="Y112:Y125" si="121">AU21</f>
        <v>11.938301225850228</v>
      </c>
      <c r="AA112">
        <f t="shared" si="119"/>
        <v>-2.2891805870312254E-2</v>
      </c>
      <c r="AB112">
        <f t="shared" si="114"/>
        <v>-2.2891805870312254E-2</v>
      </c>
      <c r="AC112">
        <v>3</v>
      </c>
    </row>
    <row r="113" spans="23:29">
      <c r="W113">
        <f t="shared" si="120"/>
        <v>11.38459968419704</v>
      </c>
      <c r="X113">
        <f t="shared" si="115"/>
        <v>11.38459968419704</v>
      </c>
      <c r="Y113">
        <f t="shared" si="121"/>
        <v>11.358083213923566</v>
      </c>
      <c r="AA113">
        <f t="shared" si="119"/>
        <v>-2.6516470273474368E-2</v>
      </c>
      <c r="AB113">
        <f t="shared" si="114"/>
        <v>-2.6516470273474368E-2</v>
      </c>
      <c r="AC113">
        <v>3</v>
      </c>
    </row>
    <row r="114" spans="23:29">
      <c r="W114">
        <f t="shared" si="120"/>
        <v>10.737588345917187</v>
      </c>
      <c r="X114">
        <f t="shared" si="115"/>
        <v>10.737588345917187</v>
      </c>
      <c r="Y114">
        <f t="shared" si="121"/>
        <v>10.707579197779468</v>
      </c>
      <c r="AA114">
        <f t="shared" si="119"/>
        <v>-3.0009148137718711E-2</v>
      </c>
      <c r="AB114">
        <f t="shared" si="114"/>
        <v>-3.0009148137718711E-2</v>
      </c>
      <c r="AC114">
        <v>3</v>
      </c>
    </row>
    <row r="115" spans="23:29">
      <c r="W115">
        <f t="shared" si="120"/>
        <v>10.025383177696218</v>
      </c>
      <c r="X115">
        <f t="shared" si="115"/>
        <v>10.025383177696218</v>
      </c>
      <c r="Y115">
        <f t="shared" si="121"/>
        <v>9.9922311119555616</v>
      </c>
      <c r="AA115">
        <f t="shared" si="119"/>
        <v>-3.3152065740656766E-2</v>
      </c>
      <c r="AB115">
        <f t="shared" si="114"/>
        <v>-3.3152065740656766E-2</v>
      </c>
      <c r="AC115">
        <v>3</v>
      </c>
    </row>
    <row r="116" spans="23:29">
      <c r="W116">
        <f t="shared" si="120"/>
        <v>9.257815129665973</v>
      </c>
      <c r="X116">
        <f t="shared" si="115"/>
        <v>9.257815129665973</v>
      </c>
      <c r="Y116">
        <f t="shared" si="121"/>
        <v>9.222097879296026</v>
      </c>
      <c r="AA116">
        <f t="shared" si="119"/>
        <v>-3.5717250369946996E-2</v>
      </c>
      <c r="AB116">
        <f t="shared" si="114"/>
        <v>-3.5717250369946996E-2</v>
      </c>
      <c r="AC116">
        <v>3</v>
      </c>
    </row>
    <row r="117" spans="23:29">
      <c r="W117">
        <f t="shared" si="120"/>
        <v>8.4492005989081775</v>
      </c>
      <c r="X117">
        <f t="shared" si="115"/>
        <v>8.4492005989081775</v>
      </c>
      <c r="Y117">
        <f t="shared" si="121"/>
        <v>8.4117018951442954</v>
      </c>
      <c r="AA117">
        <f t="shared" si="119"/>
        <v>-3.7498703763882091E-2</v>
      </c>
      <c r="AB117">
        <f t="shared" si="114"/>
        <v>-3.7498703763882091E-2</v>
      </c>
      <c r="AC117">
        <v>3</v>
      </c>
    </row>
    <row r="118" spans="23:29">
      <c r="W118">
        <f t="shared" si="120"/>
        <v>7.6175198569616844</v>
      </c>
      <c r="X118">
        <f t="shared" si="115"/>
        <v>7.6175198569616844</v>
      </c>
      <c r="Y118">
        <f t="shared" si="121"/>
        <v>7.5791728783962009</v>
      </c>
      <c r="AA118">
        <f t="shared" si="119"/>
        <v>-3.8346978565483525E-2</v>
      </c>
      <c r="AB118">
        <f t="shared" si="114"/>
        <v>-3.8346978565483525E-2</v>
      </c>
      <c r="AC118">
        <v>3</v>
      </c>
    </row>
    <row r="119" spans="23:29">
      <c r="W119">
        <f t="shared" si="120"/>
        <v>6.7829380938113442</v>
      </c>
      <c r="X119">
        <f t="shared" si="115"/>
        <v>6.7829380938113442</v>
      </c>
      <c r="Y119">
        <f t="shared" si="121"/>
        <v>6.7447411556950296</v>
      </c>
      <c r="AA119">
        <f t="shared" si="119"/>
        <v>-3.8196938116314527E-2</v>
      </c>
      <c r="AB119">
        <f t="shared" si="114"/>
        <v>-3.8196938116314527E-2</v>
      </c>
      <c r="AC119">
        <v>3</v>
      </c>
    </row>
    <row r="120" spans="23:29">
      <c r="W120">
        <f t="shared" si="120"/>
        <v>5.965901700491731</v>
      </c>
      <c r="X120">
        <f t="shared" si="115"/>
        <v>5.965901700491731</v>
      </c>
      <c r="Y120">
        <f t="shared" si="121"/>
        <v>5.9288215235558086</v>
      </c>
      <c r="AA120">
        <f t="shared" si="119"/>
        <v>-3.708017693592236E-2</v>
      </c>
      <c r="AB120">
        <f t="shared" si="114"/>
        <v>-3.708017693592236E-2</v>
      </c>
      <c r="AC120">
        <v>3</v>
      </c>
    </row>
    <row r="121" spans="23:29">
      <c r="W121">
        <f t="shared" si="120"/>
        <v>5.1851782068116563</v>
      </c>
      <c r="X121">
        <f t="shared" si="115"/>
        <v>5.1851782068116563</v>
      </c>
      <c r="Y121">
        <f t="shared" si="121"/>
        <v>5.1500601381300228</v>
      </c>
      <c r="AA121">
        <f t="shared" si="119"/>
        <v>-3.5118068681633474E-2</v>
      </c>
      <c r="AB121">
        <f t="shared" si="114"/>
        <v>-3.5118068681633474E-2</v>
      </c>
      <c r="AC121">
        <v>3</v>
      </c>
    </row>
    <row r="122" spans="23:29">
      <c r="W122">
        <f t="shared" si="120"/>
        <v>4.4562269789973694</v>
      </c>
      <c r="X122">
        <f t="shared" si="115"/>
        <v>4.4562269789973694</v>
      </c>
      <c r="Y122">
        <f t="shared" si="121"/>
        <v>4.4237291490796924</v>
      </c>
      <c r="AA122">
        <f t="shared" si="119"/>
        <v>-3.2497829917677024E-2</v>
      </c>
      <c r="AB122">
        <f t="shared" si="114"/>
        <v>-3.2497829917677024E-2</v>
      </c>
      <c r="AC122">
        <v>3</v>
      </c>
    </row>
    <row r="123" spans="23:29">
      <c r="W123">
        <f t="shared" si="120"/>
        <v>3.7901802992623943</v>
      </c>
      <c r="X123">
        <f t="shared" si="115"/>
        <v>3.7901802992623943</v>
      </c>
      <c r="Y123">
        <f t="shared" si="121"/>
        <v>3.7607410703226485</v>
      </c>
      <c r="AA123">
        <f t="shared" si="119"/>
        <v>-2.9439228939745821E-2</v>
      </c>
      <c r="AB123">
        <f t="shared" si="114"/>
        <v>-2.9439228939745821E-2</v>
      </c>
      <c r="AC123">
        <v>3</v>
      </c>
    </row>
    <row r="124" spans="23:29">
      <c r="W124">
        <f t="shared" si="120"/>
        <v>3.1935317195219377</v>
      </c>
      <c r="X124">
        <f t="shared" si="115"/>
        <v>3.1935317195219377</v>
      </c>
      <c r="Y124">
        <f t="shared" si="121"/>
        <v>3.1673704209911655</v>
      </c>
      <c r="AA124">
        <f t="shared" si="119"/>
        <v>-2.6161298530772203E-2</v>
      </c>
      <c r="AB124">
        <f t="shared" si="114"/>
        <v>-2.6161298530772203E-2</v>
      </c>
      <c r="AC124">
        <v>3</v>
      </c>
    </row>
    <row r="125" spans="23:29">
      <c r="W125">
        <f t="shared" si="120"/>
        <v>2.6684490653805009</v>
      </c>
      <c r="X125">
        <f t="shared" si="115"/>
        <v>2.6684490653805009</v>
      </c>
      <c r="Y125">
        <f t="shared" si="121"/>
        <v>2.6455926071792462</v>
      </c>
      <c r="AA125">
        <f t="shared" si="119"/>
        <v>-2.2856458201254704E-2</v>
      </c>
      <c r="AB125">
        <f t="shared" si="114"/>
        <v>-2.2856458201254704E-2</v>
      </c>
      <c r="AC125">
        <v>3</v>
      </c>
    </row>
    <row r="126" spans="23:29">
      <c r="W126">
        <f>J4*J20</f>
        <v>12.204493536800637</v>
      </c>
      <c r="X126">
        <f t="shared" si="115"/>
        <v>12.204493536800637</v>
      </c>
      <c r="Y126">
        <f>AV20</f>
        <v>11.886121008484265</v>
      </c>
      <c r="AA126">
        <f t="shared" ref="AA126:AA140" si="122">AE4-J4</f>
        <v>-0.31837252831637208</v>
      </c>
      <c r="AB126">
        <f t="shared" si="114"/>
        <v>-0.31837252831637208</v>
      </c>
      <c r="AC126">
        <v>3</v>
      </c>
    </row>
    <row r="127" spans="23:29">
      <c r="W127">
        <f t="shared" ref="W127:W140" si="123">J5*J21</f>
        <v>11.661178537307874</v>
      </c>
      <c r="X127">
        <f t="shared" si="115"/>
        <v>11.661178537307874</v>
      </c>
      <c r="Y127">
        <f t="shared" ref="Y127:Y139" si="124">AV21</f>
        <v>11.421399179715316</v>
      </c>
      <c r="AA127">
        <f t="shared" si="122"/>
        <v>-0.23977935759255864</v>
      </c>
      <c r="AB127">
        <f t="shared" si="114"/>
        <v>-0.23977935759255864</v>
      </c>
      <c r="AC127">
        <v>3</v>
      </c>
    </row>
    <row r="128" spans="23:29">
      <c r="W128">
        <f t="shared" si="123"/>
        <v>11.046475069805222</v>
      </c>
      <c r="X128">
        <f t="shared" si="115"/>
        <v>11.046475069805222</v>
      </c>
      <c r="Y128">
        <f t="shared" si="124"/>
        <v>10.889217861394698</v>
      </c>
      <c r="AA128">
        <f t="shared" si="122"/>
        <v>-0.15725720841052393</v>
      </c>
      <c r="AB128">
        <f t="shared" si="114"/>
        <v>-0.15725720841052393</v>
      </c>
      <c r="AC128">
        <v>3</v>
      </c>
    </row>
    <row r="129" spans="23:29">
      <c r="W129">
        <f t="shared" si="123"/>
        <v>10.363596141287701</v>
      </c>
      <c r="X129">
        <f t="shared" si="115"/>
        <v>10.363596141287701</v>
      </c>
      <c r="Y129">
        <f t="shared" si="124"/>
        <v>10.289894443965339</v>
      </c>
      <c r="AA129">
        <f t="shared" si="122"/>
        <v>-7.3701697322361426E-2</v>
      </c>
      <c r="AB129">
        <f t="shared" si="114"/>
        <v>-7.3701697322361426E-2</v>
      </c>
      <c r="AC129">
        <v>3</v>
      </c>
    </row>
    <row r="130" spans="23:29">
      <c r="W130">
        <f t="shared" si="123"/>
        <v>9.6202098408271493</v>
      </c>
      <c r="X130">
        <f t="shared" si="115"/>
        <v>9.6202098408271493</v>
      </c>
      <c r="Y130">
        <f t="shared" si="124"/>
        <v>9.6275407839587963</v>
      </c>
      <c r="AA130">
        <f t="shared" si="122"/>
        <v>7.3309431316470608E-3</v>
      </c>
      <c r="AB130">
        <f t="shared" si="114"/>
        <v>7.3309431316470608E-3</v>
      </c>
      <c r="AC130">
        <v>3</v>
      </c>
    </row>
    <row r="131" spans="23:29">
      <c r="W131">
        <f t="shared" si="123"/>
        <v>8.8286087955368817</v>
      </c>
      <c r="X131">
        <f t="shared" si="115"/>
        <v>8.8286087955368817</v>
      </c>
      <c r="Y131">
        <f t="shared" si="124"/>
        <v>8.9105806019761378</v>
      </c>
      <c r="AA131">
        <f t="shared" si="122"/>
        <v>8.1971806439256056E-2</v>
      </c>
      <c r="AB131">
        <f t="shared" si="114"/>
        <v>8.1971806439256056E-2</v>
      </c>
      <c r="AC131">
        <v>3</v>
      </c>
    </row>
    <row r="132" spans="23:29">
      <c r="W132">
        <f t="shared" si="123"/>
        <v>8.0052197496564759</v>
      </c>
      <c r="X132">
        <f t="shared" si="115"/>
        <v>8.0052197496564759</v>
      </c>
      <c r="Y132">
        <f t="shared" si="124"/>
        <v>8.1517568762899799</v>
      </c>
      <c r="AA132">
        <f t="shared" si="122"/>
        <v>0.14653712663350404</v>
      </c>
      <c r="AB132">
        <f t="shared" si="114"/>
        <v>0.14653712663350404</v>
      </c>
      <c r="AC132">
        <v>3</v>
      </c>
    </row>
    <row r="133" spans="23:29">
      <c r="W133">
        <f t="shared" si="123"/>
        <v>7.1694120524699487</v>
      </c>
      <c r="X133">
        <f t="shared" si="115"/>
        <v>7.1694120524699487</v>
      </c>
      <c r="Y133">
        <f t="shared" si="124"/>
        <v>7.3674890314742161</v>
      </c>
      <c r="AA133">
        <f t="shared" si="122"/>
        <v>0.19807697900426735</v>
      </c>
      <c r="AB133">
        <f t="shared" si="114"/>
        <v>0.19807697900426735</v>
      </c>
      <c r="AC133">
        <v>3</v>
      </c>
    </row>
    <row r="134" spans="23:29">
      <c r="W134">
        <f t="shared" si="123"/>
        <v>6.3417513567912511</v>
      </c>
      <c r="X134">
        <f t="shared" si="115"/>
        <v>6.3417513567912511</v>
      </c>
      <c r="Y134">
        <f t="shared" si="124"/>
        <v>6.5765852405591598</v>
      </c>
      <c r="AA134">
        <f t="shared" si="122"/>
        <v>0.2348338837679087</v>
      </c>
      <c r="AB134">
        <f t="shared" si="114"/>
        <v>0.2348338837679087</v>
      </c>
      <c r="AC134">
        <v>3</v>
      </c>
    </row>
    <row r="135" spans="23:29">
      <c r="W135">
        <f t="shared" si="123"/>
        <v>5.5420155469566028</v>
      </c>
      <c r="X135">
        <f t="shared" si="115"/>
        <v>5.5420155469566028</v>
      </c>
      <c r="Y135">
        <f t="shared" si="124"/>
        <v>5.798495803774987</v>
      </c>
      <c r="AA135">
        <f t="shared" si="122"/>
        <v>0.25648025681838416</v>
      </c>
      <c r="AB135">
        <f t="shared" si="114"/>
        <v>0.25648025681838416</v>
      </c>
      <c r="AC135">
        <v>3</v>
      </c>
    </row>
    <row r="136" spans="23:29">
      <c r="W136">
        <f t="shared" si="123"/>
        <v>4.7873680101125702</v>
      </c>
      <c r="X136">
        <f t="shared" si="115"/>
        <v>4.7873680101125702</v>
      </c>
      <c r="Y136">
        <f t="shared" si="124"/>
        <v>5.0514381511006263</v>
      </c>
      <c r="AA136">
        <f t="shared" si="122"/>
        <v>0.26407014098805615</v>
      </c>
      <c r="AB136">
        <f t="shared" si="114"/>
        <v>0.26407014098805615</v>
      </c>
      <c r="AC136">
        <v>3</v>
      </c>
    </row>
    <row r="137" spans="23:29">
      <c r="W137">
        <f t="shared" si="123"/>
        <v>4.0910313780592231</v>
      </c>
      <c r="X137">
        <f t="shared" si="115"/>
        <v>4.0910313780592231</v>
      </c>
      <c r="Y137">
        <f t="shared" si="124"/>
        <v>4.3507664803486366</v>
      </c>
      <c r="AA137">
        <f t="shared" si="122"/>
        <v>0.25973510228941343</v>
      </c>
      <c r="AB137">
        <f t="shared" si="114"/>
        <v>0.25973510228941343</v>
      </c>
      <c r="AC137">
        <v>3</v>
      </c>
    </row>
    <row r="138" spans="23:29">
      <c r="W138">
        <f t="shared" si="123"/>
        <v>3.4616479051086091</v>
      </c>
      <c r="X138">
        <f t="shared" si="115"/>
        <v>3.4616479051086091</v>
      </c>
      <c r="Y138">
        <f t="shared" si="124"/>
        <v>3.7078788528418514</v>
      </c>
      <c r="AA138">
        <f t="shared" si="122"/>
        <v>0.24623094773324228</v>
      </c>
      <c r="AB138">
        <f t="shared" si="114"/>
        <v>0.24623094773324228</v>
      </c>
      <c r="AC138">
        <v>3</v>
      </c>
    </row>
    <row r="139" spans="23:29">
      <c r="W139">
        <f t="shared" si="123"/>
        <v>2.9033220394987054</v>
      </c>
      <c r="X139">
        <f t="shared" si="115"/>
        <v>2.9033220394987054</v>
      </c>
      <c r="Y139">
        <f t="shared" si="124"/>
        <v>3.1297901006890938</v>
      </c>
      <c r="AA139">
        <f t="shared" si="122"/>
        <v>0.22646806119038843</v>
      </c>
      <c r="AB139">
        <f t="shared" si="114"/>
        <v>0.22646806119038843</v>
      </c>
      <c r="AC139">
        <v>3</v>
      </c>
    </row>
    <row r="140" spans="23:29">
      <c r="W140">
        <f t="shared" si="123"/>
        <v>2.4161906941864748</v>
      </c>
      <c r="X140">
        <f t="shared" si="115"/>
        <v>2.4161906941864748</v>
      </c>
      <c r="Y140">
        <f>AV34</f>
        <v>2.6193227092923697</v>
      </c>
      <c r="AA140">
        <f t="shared" si="122"/>
        <v>0.20313201510589485</v>
      </c>
      <c r="AB140">
        <f t="shared" si="114"/>
        <v>0.20313201510589485</v>
      </c>
      <c r="AC140">
        <v>3</v>
      </c>
    </row>
    <row r="141" spans="23:29">
      <c r="W141">
        <f>K4*K20</f>
        <v>11.892309103434544</v>
      </c>
      <c r="X141">
        <f t="shared" si="115"/>
        <v>11.892309103434544</v>
      </c>
      <c r="Y141">
        <f>AW20</f>
        <v>11.252339732656607</v>
      </c>
      <c r="AA141">
        <f t="shared" ref="AA141:AA155" si="125">AF4-K4</f>
        <v>-0.63996937077793703</v>
      </c>
      <c r="AB141">
        <f t="shared" si="114"/>
        <v>-0.63996937077793703</v>
      </c>
      <c r="AC141">
        <v>3</v>
      </c>
    </row>
    <row r="142" spans="23:29">
      <c r="W142">
        <f t="shared" ref="W142:W155" si="126">K5*K21</f>
        <v>11.306681262915706</v>
      </c>
      <c r="X142">
        <f t="shared" si="115"/>
        <v>11.306681262915706</v>
      </c>
      <c r="Y142">
        <f t="shared" ref="Y142:Y155" si="127">AW21</f>
        <v>10.834985534400495</v>
      </c>
      <c r="AA142">
        <f t="shared" si="125"/>
        <v>-0.47169572851521124</v>
      </c>
      <c r="AB142">
        <f t="shared" si="114"/>
        <v>-0.47169572851521124</v>
      </c>
      <c r="AC142">
        <v>3</v>
      </c>
    </row>
    <row r="143" spans="23:29">
      <c r="W143">
        <f t="shared" si="126"/>
        <v>10.651052405908873</v>
      </c>
      <c r="X143">
        <f t="shared" si="115"/>
        <v>10.651052405908873</v>
      </c>
      <c r="Y143">
        <f t="shared" si="127"/>
        <v>10.354900789823335</v>
      </c>
      <c r="AA143">
        <f t="shared" si="125"/>
        <v>-0.29615161608553819</v>
      </c>
      <c r="AB143">
        <f t="shared" si="114"/>
        <v>-0.29615161608553819</v>
      </c>
      <c r="AC143">
        <v>3</v>
      </c>
    </row>
    <row r="144" spans="23:29">
      <c r="W144">
        <f t="shared" si="126"/>
        <v>9.9312136134020434</v>
      </c>
      <c r="X144">
        <f t="shared" si="115"/>
        <v>9.9312136134020434</v>
      </c>
      <c r="Y144">
        <f t="shared" si="127"/>
        <v>9.8114825412716211</v>
      </c>
      <c r="AA144">
        <f t="shared" si="125"/>
        <v>-0.11973107213042233</v>
      </c>
      <c r="AB144">
        <f t="shared" si="114"/>
        <v>-0.11973107213042233</v>
      </c>
      <c r="AC144">
        <v>3</v>
      </c>
    </row>
    <row r="145" spans="23:29">
      <c r="W145">
        <f t="shared" si="126"/>
        <v>9.1575830731469257</v>
      </c>
      <c r="X145">
        <f t="shared" si="115"/>
        <v>9.1575830731469257</v>
      </c>
      <c r="Y145">
        <f t="shared" si="127"/>
        <v>9.2074795987647082</v>
      </c>
      <c r="AA145">
        <f t="shared" si="125"/>
        <v>4.9896525617782572E-2</v>
      </c>
      <c r="AB145">
        <f t="shared" si="114"/>
        <v>4.9896525617782572E-2</v>
      </c>
      <c r="AC145">
        <v>3</v>
      </c>
    </row>
    <row r="146" spans="23:29">
      <c r="W146">
        <f t="shared" si="126"/>
        <v>8.345000229855275</v>
      </c>
      <c r="X146">
        <f t="shared" si="115"/>
        <v>8.345000229855275</v>
      </c>
      <c r="Y146">
        <f t="shared" si="127"/>
        <v>8.5495805754696139</v>
      </c>
      <c r="AA146">
        <f t="shared" si="125"/>
        <v>0.20458034561433891</v>
      </c>
      <c r="AB146">
        <f t="shared" si="114"/>
        <v>0.20458034561433891</v>
      </c>
      <c r="AC146">
        <v>3</v>
      </c>
    </row>
    <row r="147" spans="23:29">
      <c r="W147">
        <f t="shared" si="126"/>
        <v>7.5118148003592626</v>
      </c>
      <c r="X147">
        <f t="shared" si="115"/>
        <v>7.5118148003592626</v>
      </c>
      <c r="Y147">
        <f t="shared" si="127"/>
        <v>7.8485782155314432</v>
      </c>
      <c r="AA147">
        <f t="shared" si="125"/>
        <v>0.33676341517218056</v>
      </c>
      <c r="AB147">
        <f t="shared" si="114"/>
        <v>0.33676341517218056</v>
      </c>
      <c r="AC147">
        <v>3</v>
      </c>
    </row>
    <row r="148" spans="23:29">
      <c r="W148">
        <f t="shared" si="126"/>
        <v>6.6783376481125929</v>
      </c>
      <c r="X148">
        <f t="shared" si="115"/>
        <v>6.6783376481125929</v>
      </c>
      <c r="Y148">
        <f t="shared" si="127"/>
        <v>7.1189515150882787</v>
      </c>
      <c r="AA148">
        <f t="shared" si="125"/>
        <v>0.44061386697568583</v>
      </c>
      <c r="AB148">
        <f t="shared" si="114"/>
        <v>0.44061386697568583</v>
      </c>
      <c r="AC148">
        <v>3</v>
      </c>
    </row>
    <row r="149" spans="23:29">
      <c r="W149">
        <f t="shared" si="126"/>
        <v>5.8649079236826571</v>
      </c>
      <c r="X149">
        <f t="shared" si="115"/>
        <v>5.8649079236826571</v>
      </c>
      <c r="Y149">
        <f t="shared" si="127"/>
        <v>6.3778250180161153</v>
      </c>
      <c r="AA149">
        <f t="shared" si="125"/>
        <v>0.51291709433345822</v>
      </c>
      <c r="AB149">
        <f t="shared" si="114"/>
        <v>0.51291709433345822</v>
      </c>
      <c r="AC149">
        <v>3</v>
      </c>
    </row>
    <row r="150" spans="23:29">
      <c r="W150">
        <f t="shared" si="126"/>
        <v>5.0899545347029793</v>
      </c>
      <c r="X150">
        <f t="shared" si="115"/>
        <v>5.0899545347029793</v>
      </c>
      <c r="Y150">
        <f t="shared" si="127"/>
        <v>5.6434303905312246</v>
      </c>
      <c r="AA150">
        <f t="shared" si="125"/>
        <v>0.55347585582824532</v>
      </c>
      <c r="AB150">
        <f t="shared" ref="AB150:AB213" si="128">IFERROR(AA150,"")</f>
        <v>0.55347585582824532</v>
      </c>
      <c r="AC150">
        <v>3</v>
      </c>
    </row>
    <row r="151" spans="23:29">
      <c r="W151">
        <f t="shared" si="126"/>
        <v>4.3684318905753869</v>
      </c>
      <c r="X151">
        <f t="shared" si="115"/>
        <v>4.3684318905753869</v>
      </c>
      <c r="Y151">
        <f t="shared" si="127"/>
        <v>4.933348123603829</v>
      </c>
      <c r="AA151">
        <f t="shared" si="125"/>
        <v>0.56491623302844207</v>
      </c>
      <c r="AB151">
        <f t="shared" si="128"/>
        <v>0.56491623302844207</v>
      </c>
      <c r="AC151">
        <v>3</v>
      </c>
    </row>
    <row r="152" spans="23:29">
      <c r="W152">
        <f t="shared" si="126"/>
        <v>3.7108890606599685</v>
      </c>
      <c r="X152">
        <f t="shared" si="115"/>
        <v>3.7108890606599685</v>
      </c>
      <c r="Y152">
        <f t="shared" si="127"/>
        <v>4.262879359531504</v>
      </c>
      <c r="AA152">
        <f t="shared" si="125"/>
        <v>0.5519902988715355</v>
      </c>
      <c r="AB152">
        <f t="shared" si="128"/>
        <v>0.5519902988715355</v>
      </c>
      <c r="AC152">
        <v>3</v>
      </c>
    </row>
    <row r="153" spans="23:29">
      <c r="W153">
        <f t="shared" si="126"/>
        <v>3.1232447803852406</v>
      </c>
      <c r="X153">
        <f t="shared" ref="X153:X216" si="129">IFERROR(W153, NA())</f>
        <v>3.1232447803852406</v>
      </c>
      <c r="Y153">
        <f t="shared" si="127"/>
        <v>3.6438548206119772</v>
      </c>
      <c r="AA153">
        <f t="shared" si="125"/>
        <v>0.52061004022673663</v>
      </c>
      <c r="AB153">
        <f t="shared" si="128"/>
        <v>0.52061004022673663</v>
      </c>
      <c r="AC153">
        <v>3</v>
      </c>
    </row>
    <row r="154" spans="23:29">
      <c r="W154">
        <f t="shared" si="126"/>
        <v>2.6071667571879411</v>
      </c>
      <c r="X154">
        <f t="shared" si="129"/>
        <v>2.6071667571879411</v>
      </c>
      <c r="Y154">
        <f t="shared" si="127"/>
        <v>3.0840504226182754</v>
      </c>
      <c r="AA154">
        <f t="shared" si="125"/>
        <v>0.47688366543033434</v>
      </c>
      <c r="AB154">
        <f t="shared" si="128"/>
        <v>0.47688366543033434</v>
      </c>
      <c r="AC154">
        <v>3</v>
      </c>
    </row>
    <row r="155" spans="23:29">
      <c r="W155">
        <f t="shared" si="126"/>
        <v>2.1608493330630703</v>
      </c>
      <c r="X155">
        <f t="shared" si="129"/>
        <v>2.1608493330630703</v>
      </c>
      <c r="Y155">
        <f t="shared" si="127"/>
        <v>2.5872099881126287</v>
      </c>
      <c r="AA155">
        <f t="shared" si="125"/>
        <v>0.42636065504955845</v>
      </c>
      <c r="AB155">
        <f t="shared" si="128"/>
        <v>0.42636065504955845</v>
      </c>
      <c r="AC155">
        <v>3</v>
      </c>
    </row>
    <row r="156" spans="23:29">
      <c r="W156">
        <f>L4*L20</f>
        <v>11.52384194252971</v>
      </c>
      <c r="X156">
        <f t="shared" si="129"/>
        <v>11.52384194252971</v>
      </c>
      <c r="Y156">
        <f>AX20</f>
        <v>10.549219494222436</v>
      </c>
      <c r="AA156">
        <f t="shared" ref="AA156:AA170" si="130">AG4-L4</f>
        <v>-0.97462244830727407</v>
      </c>
      <c r="AB156">
        <f t="shared" si="128"/>
        <v>-0.97462244830727407</v>
      </c>
      <c r="AC156">
        <v>3</v>
      </c>
    </row>
    <row r="157" spans="23:29">
      <c r="W157">
        <f t="shared" ref="W157:W170" si="131">L5*L21</f>
        <v>10.892759387324176</v>
      </c>
      <c r="X157">
        <f t="shared" si="129"/>
        <v>10.892759387324176</v>
      </c>
      <c r="Y157">
        <f t="shared" ref="Y157:Y170" si="132">AX21</f>
        <v>10.181541629670379</v>
      </c>
      <c r="AA157">
        <f t="shared" si="130"/>
        <v>-0.71121775765379702</v>
      </c>
      <c r="AB157">
        <f t="shared" si="128"/>
        <v>-0.71121775765379702</v>
      </c>
      <c r="AC157">
        <v>3</v>
      </c>
    </row>
    <row r="158" spans="23:29">
      <c r="W158">
        <f t="shared" si="131"/>
        <v>10.194879033839154</v>
      </c>
      <c r="X158">
        <f t="shared" si="129"/>
        <v>10.194879033839154</v>
      </c>
      <c r="Y158">
        <f t="shared" si="132"/>
        <v>9.756481477455198</v>
      </c>
      <c r="AA158">
        <f t="shared" si="130"/>
        <v>-0.43839755638395594</v>
      </c>
      <c r="AB158">
        <f t="shared" si="128"/>
        <v>-0.43839755638395594</v>
      </c>
      <c r="AC158">
        <v>3</v>
      </c>
    </row>
    <row r="159" spans="23:29">
      <c r="W159">
        <f t="shared" si="131"/>
        <v>9.4389568742531242</v>
      </c>
      <c r="X159">
        <f t="shared" si="129"/>
        <v>9.4389568742531242</v>
      </c>
      <c r="Y159">
        <f t="shared" si="132"/>
        <v>9.2725900537593375</v>
      </c>
      <c r="AA159">
        <f t="shared" si="130"/>
        <v>-0.1663668204937867</v>
      </c>
      <c r="AB159">
        <f t="shared" si="128"/>
        <v>-0.1663668204937867</v>
      </c>
      <c r="AC159">
        <v>3</v>
      </c>
    </row>
    <row r="160" spans="23:29">
      <c r="W160">
        <f t="shared" si="131"/>
        <v>8.6383221720396577</v>
      </c>
      <c r="X160">
        <f t="shared" si="129"/>
        <v>8.6383221720396577</v>
      </c>
      <c r="Y160">
        <f t="shared" si="132"/>
        <v>8.7312840656595405</v>
      </c>
      <c r="AA160">
        <f t="shared" si="130"/>
        <v>9.2961893619882829E-2</v>
      </c>
      <c r="AB160">
        <f t="shared" si="128"/>
        <v>9.2961893619882829E-2</v>
      </c>
      <c r="AC160">
        <v>3</v>
      </c>
    </row>
    <row r="161" spans="23:29">
      <c r="W161">
        <f t="shared" si="131"/>
        <v>7.8102204056089004</v>
      </c>
      <c r="X161">
        <f t="shared" si="129"/>
        <v>7.8102204056089004</v>
      </c>
      <c r="Y161">
        <f t="shared" si="132"/>
        <v>8.1374818451756958</v>
      </c>
      <c r="AA161">
        <f t="shared" si="130"/>
        <v>0.32726143956679543</v>
      </c>
      <c r="AB161">
        <f t="shared" si="128"/>
        <v>0.32726143956679543</v>
      </c>
      <c r="AC161">
        <v>3</v>
      </c>
    </row>
    <row r="162" spans="23:29">
      <c r="W162">
        <f t="shared" si="131"/>
        <v>6.9744718194559026</v>
      </c>
      <c r="X162">
        <f t="shared" si="129"/>
        <v>6.9744718194559026</v>
      </c>
      <c r="Y162">
        <f t="shared" si="132"/>
        <v>7.4999091426865512</v>
      </c>
      <c r="AA162">
        <f t="shared" si="130"/>
        <v>0.52543732323064862</v>
      </c>
      <c r="AB162">
        <f t="shared" si="128"/>
        <v>0.52543732323064862</v>
      </c>
      <c r="AC162">
        <v>3</v>
      </c>
    </row>
    <row r="163" spans="23:29">
      <c r="W163">
        <f t="shared" si="131"/>
        <v>6.1516363100733695</v>
      </c>
      <c r="X163">
        <f t="shared" si="129"/>
        <v>6.1516363100733695</v>
      </c>
      <c r="Y163">
        <f t="shared" si="132"/>
        <v>6.8309062159496259</v>
      </c>
      <c r="AA163">
        <f t="shared" si="130"/>
        <v>0.67926990587625635</v>
      </c>
      <c r="AB163">
        <f t="shared" si="128"/>
        <v>0.67926990587625635</v>
      </c>
      <c r="AC163">
        <v>3</v>
      </c>
    </row>
    <row r="164" spans="23:29">
      <c r="W164">
        <f t="shared" si="131"/>
        <v>5.3610305143447556</v>
      </c>
      <c r="X164">
        <f t="shared" si="129"/>
        <v>5.3610305143447556</v>
      </c>
      <c r="Y164">
        <f t="shared" si="132"/>
        <v>6.1456544460752873</v>
      </c>
      <c r="AA164">
        <f t="shared" si="130"/>
        <v>0.78462393173053169</v>
      </c>
      <c r="AB164">
        <f t="shared" si="128"/>
        <v>0.78462393173053169</v>
      </c>
      <c r="AC164">
        <v>3</v>
      </c>
    </row>
    <row r="165" spans="23:29">
      <c r="W165">
        <f t="shared" si="131"/>
        <v>4.6189918265080525</v>
      </c>
      <c r="X165">
        <f t="shared" si="129"/>
        <v>4.6189918265080525</v>
      </c>
      <c r="Y165">
        <f t="shared" si="132"/>
        <v>5.4608842814965062</v>
      </c>
      <c r="AA165">
        <f t="shared" si="130"/>
        <v>0.84189245498845366</v>
      </c>
      <c r="AB165">
        <f t="shared" si="128"/>
        <v>0.84189245498845366</v>
      </c>
      <c r="AC165">
        <v>3</v>
      </c>
    </row>
    <row r="166" spans="23:29">
      <c r="W166">
        <f t="shared" si="131"/>
        <v>3.9377030364118033</v>
      </c>
      <c r="X166">
        <f t="shared" si="129"/>
        <v>3.9377030364118033</v>
      </c>
      <c r="Y166">
        <f t="shared" si="132"/>
        <v>4.7932794719373755</v>
      </c>
      <c r="AA166">
        <f t="shared" si="130"/>
        <v>0.85557643552557217</v>
      </c>
      <c r="AB166">
        <f t="shared" si="128"/>
        <v>0.85557643552557217</v>
      </c>
      <c r="AC166">
        <v>3</v>
      </c>
    </row>
    <row r="167" spans="23:29">
      <c r="W167">
        <f t="shared" si="131"/>
        <v>3.3247191869658712</v>
      </c>
      <c r="X167">
        <f t="shared" si="129"/>
        <v>3.3247191869658712</v>
      </c>
      <c r="Y167">
        <f t="shared" si="132"/>
        <v>4.157890663645734</v>
      </c>
      <c r="AA167">
        <f t="shared" si="130"/>
        <v>0.8331714766798628</v>
      </c>
      <c r="AB167">
        <f t="shared" si="128"/>
        <v>0.8331714766798628</v>
      </c>
      <c r="AC167">
        <v>3</v>
      </c>
    </row>
    <row r="168" spans="23:29">
      <c r="W168">
        <f t="shared" si="131"/>
        <v>2.7831513034222577</v>
      </c>
      <c r="X168">
        <f t="shared" si="129"/>
        <v>2.7831513034222577</v>
      </c>
      <c r="Y168">
        <f t="shared" si="132"/>
        <v>3.5668683205871838</v>
      </c>
      <c r="AA168">
        <f t="shared" si="130"/>
        <v>0.78371701716492614</v>
      </c>
      <c r="AB168">
        <f t="shared" si="128"/>
        <v>0.78371701716492614</v>
      </c>
      <c r="AC168">
        <v>3</v>
      </c>
    </row>
    <row r="169" spans="23:29">
      <c r="W169">
        <f t="shared" si="131"/>
        <v>2.3123285108568972</v>
      </c>
      <c r="X169">
        <f t="shared" si="129"/>
        <v>2.3123285108568972</v>
      </c>
      <c r="Y169">
        <f t="shared" si="132"/>
        <v>3.0287221216957048</v>
      </c>
      <c r="AA169">
        <f t="shared" si="130"/>
        <v>0.71639361083880759</v>
      </c>
      <c r="AB169">
        <f t="shared" si="128"/>
        <v>0.71639361083880759</v>
      </c>
      <c r="AC169">
        <v>3</v>
      </c>
    </row>
    <row r="170" spans="23:29">
      <c r="W170">
        <f t="shared" si="131"/>
        <v>1.9087103467351616</v>
      </c>
      <c r="X170">
        <f t="shared" si="129"/>
        <v>1.9087103467351616</v>
      </c>
      <c r="Y170">
        <f t="shared" si="132"/>
        <v>2.5481596545014931</v>
      </c>
      <c r="AA170">
        <f t="shared" si="130"/>
        <v>0.63944930776633147</v>
      </c>
      <c r="AB170">
        <f t="shared" si="128"/>
        <v>0.63944930776633147</v>
      </c>
      <c r="AC170">
        <v>3</v>
      </c>
    </row>
    <row r="171" spans="23:29">
      <c r="W171">
        <f>M4*M20</f>
        <v>11.094169587183101</v>
      </c>
      <c r="X171">
        <f t="shared" si="129"/>
        <v>11.094169587183101</v>
      </c>
      <c r="Y171">
        <f>AY20</f>
        <v>9.7849355352761869</v>
      </c>
      <c r="AA171">
        <f t="shared" ref="AA171:AA185" si="133">AH4-M4</f>
        <v>-1.3092340519069143</v>
      </c>
      <c r="AB171">
        <f t="shared" si="128"/>
        <v>-1.3092340519069143</v>
      </c>
      <c r="AC171">
        <v>3</v>
      </c>
    </row>
    <row r="172" spans="23:29">
      <c r="W172">
        <f t="shared" ref="W172:W185" si="134">M5*M21</f>
        <v>10.416110250520802</v>
      </c>
      <c r="X172">
        <f t="shared" si="129"/>
        <v>10.416110250520802</v>
      </c>
      <c r="Y172">
        <f t="shared" ref="Y172:Y185" si="135">AY21</f>
        <v>9.4678030022230075</v>
      </c>
      <c r="AA172">
        <f t="shared" si="133"/>
        <v>-0.94830724829779456</v>
      </c>
      <c r="AB172">
        <f t="shared" si="128"/>
        <v>-0.94830724829779456</v>
      </c>
      <c r="AC172">
        <v>3</v>
      </c>
    </row>
    <row r="173" spans="23:29">
      <c r="W173">
        <f t="shared" si="134"/>
        <v>9.6768190558898297</v>
      </c>
      <c r="X173">
        <f t="shared" si="129"/>
        <v>9.6768190558898297</v>
      </c>
      <c r="Y173">
        <f t="shared" si="135"/>
        <v>9.099169668457618</v>
      </c>
      <c r="AA173">
        <f t="shared" si="133"/>
        <v>-0.57764938743221173</v>
      </c>
      <c r="AB173">
        <f t="shared" si="128"/>
        <v>-0.57764938743221173</v>
      </c>
      <c r="AC173">
        <v>3</v>
      </c>
    </row>
    <row r="174" spans="23:29">
      <c r="W174">
        <f t="shared" si="134"/>
        <v>8.888255822234882</v>
      </c>
      <c r="X174">
        <f t="shared" si="129"/>
        <v>8.888255822234882</v>
      </c>
      <c r="Y174">
        <f t="shared" si="135"/>
        <v>8.676872082412002</v>
      </c>
      <c r="AA174">
        <f t="shared" si="133"/>
        <v>-0.21138373982287995</v>
      </c>
      <c r="AB174">
        <f t="shared" si="128"/>
        <v>-0.21138373982287995</v>
      </c>
      <c r="AC174">
        <v>3</v>
      </c>
    </row>
    <row r="175" spans="23:29">
      <c r="W175">
        <f t="shared" si="134"/>
        <v>8.0665750989739013</v>
      </c>
      <c r="X175">
        <f t="shared" si="129"/>
        <v>8.0665750989739013</v>
      </c>
      <c r="Y175">
        <f t="shared" si="135"/>
        <v>8.2010999984661801</v>
      </c>
      <c r="AA175">
        <f t="shared" si="133"/>
        <v>0.13452489949227875</v>
      </c>
      <c r="AB175">
        <f t="shared" si="128"/>
        <v>0.13452489949227875</v>
      </c>
      <c r="AC175">
        <v>3</v>
      </c>
    </row>
    <row r="176" spans="23:29">
      <c r="W176">
        <f t="shared" si="134"/>
        <v>7.2309837223197952</v>
      </c>
      <c r="X176">
        <f t="shared" si="129"/>
        <v>7.2309837223197952</v>
      </c>
      <c r="Y176">
        <f t="shared" si="135"/>
        <v>7.6750500409351243</v>
      </c>
      <c r="AA176">
        <f t="shared" si="133"/>
        <v>0.44406631861532908</v>
      </c>
      <c r="AB176">
        <f t="shared" si="128"/>
        <v>0.44406631861532908</v>
      </c>
      <c r="AC176">
        <v>3</v>
      </c>
    </row>
    <row r="177" spans="23:29">
      <c r="W177">
        <f t="shared" si="134"/>
        <v>6.4020262823569949</v>
      </c>
      <c r="X177">
        <f t="shared" si="129"/>
        <v>6.4020262823569949</v>
      </c>
      <c r="Y177">
        <f t="shared" si="135"/>
        <v>7.1053449961588289</v>
      </c>
      <c r="AA177">
        <f t="shared" si="133"/>
        <v>0.70331871380183397</v>
      </c>
      <c r="AB177">
        <f t="shared" si="128"/>
        <v>0.70331871380183397</v>
      </c>
      <c r="AC177">
        <v>3</v>
      </c>
    </row>
    <row r="178" spans="23:29">
      <c r="W178">
        <f t="shared" si="134"/>
        <v>5.5996052962512781</v>
      </c>
      <c r="X178">
        <f t="shared" si="129"/>
        <v>5.5996052962512781</v>
      </c>
      <c r="Y178">
        <f t="shared" si="135"/>
        <v>6.5020507066712732</v>
      </c>
      <c r="AA178">
        <f t="shared" si="133"/>
        <v>0.90244541041999504</v>
      </c>
      <c r="AB178">
        <f t="shared" si="128"/>
        <v>0.90244541041999504</v>
      </c>
      <c r="AC178">
        <v>3</v>
      </c>
    </row>
    <row r="179" spans="23:29">
      <c r="W179">
        <f t="shared" si="134"/>
        <v>4.8411297833285749</v>
      </c>
      <c r="X179">
        <f t="shared" si="129"/>
        <v>4.8411297833285749</v>
      </c>
      <c r="Y179">
        <f t="shared" si="135"/>
        <v>5.8781769553481498</v>
      </c>
      <c r="AA179">
        <f t="shared" si="133"/>
        <v>1.0370471720195749</v>
      </c>
      <c r="AB179">
        <f t="shared" si="128"/>
        <v>1.0370471720195749</v>
      </c>
      <c r="AC179">
        <v>3</v>
      </c>
    </row>
    <row r="180" spans="23:29">
      <c r="W180">
        <f t="shared" si="134"/>
        <v>4.1401434501819043</v>
      </c>
      <c r="X180">
        <f t="shared" si="129"/>
        <v>4.1401434501819043</v>
      </c>
      <c r="Y180">
        <f t="shared" si="135"/>
        <v>5.2486633864626686</v>
      </c>
      <c r="AA180">
        <f t="shared" si="133"/>
        <v>1.1085199362807643</v>
      </c>
      <c r="AB180">
        <f t="shared" si="128"/>
        <v>1.1085199362807643</v>
      </c>
      <c r="AC180">
        <v>3</v>
      </c>
    </row>
    <row r="181" spans="23:29">
      <c r="W181">
        <f t="shared" si="134"/>
        <v>3.5056323722059806</v>
      </c>
      <c r="X181">
        <f t="shared" si="129"/>
        <v>3.5056323722059806</v>
      </c>
      <c r="Y181">
        <f t="shared" si="135"/>
        <v>4.6289952214168899</v>
      </c>
      <c r="AA181">
        <f t="shared" si="133"/>
        <v>1.1233628492109093</v>
      </c>
      <c r="AB181">
        <f t="shared" si="128"/>
        <v>1.1233628492109093</v>
      </c>
      <c r="AC181">
        <v>3</v>
      </c>
    </row>
    <row r="182" spans="23:29">
      <c r="W182">
        <f t="shared" si="134"/>
        <v>2.9420211593086147</v>
      </c>
      <c r="X182">
        <f t="shared" si="129"/>
        <v>2.9420211593086147</v>
      </c>
      <c r="Y182">
        <f t="shared" si="135"/>
        <v>4.0337099424927656</v>
      </c>
      <c r="AA182">
        <f t="shared" si="133"/>
        <v>1.0916887831841509</v>
      </c>
      <c r="AB182">
        <f t="shared" si="128"/>
        <v>1.0916887831841509</v>
      </c>
      <c r="AC182">
        <v>3</v>
      </c>
    </row>
    <row r="183" spans="23:29">
      <c r="W183">
        <f t="shared" si="134"/>
        <v>2.4497116405218229</v>
      </c>
      <c r="X183">
        <f t="shared" si="129"/>
        <v>2.4497116405218229</v>
      </c>
      <c r="Y183">
        <f t="shared" si="135"/>
        <v>3.4750921671777379</v>
      </c>
      <c r="AA183">
        <f t="shared" si="133"/>
        <v>1.0253805266559151</v>
      </c>
      <c r="AB183">
        <f t="shared" si="128"/>
        <v>1.0253805266559151</v>
      </c>
      <c r="AC183">
        <v>3</v>
      </c>
    </row>
    <row r="184" spans="23:29">
      <c r="W184">
        <f t="shared" si="134"/>
        <v>2.025942305053666</v>
      </c>
      <c r="X184">
        <f t="shared" si="129"/>
        <v>2.025942305053666</v>
      </c>
      <c r="Y184">
        <f t="shared" si="135"/>
        <v>2.9622921953229926</v>
      </c>
      <c r="AA184">
        <f t="shared" si="133"/>
        <v>0.93634989026932658</v>
      </c>
      <c r="AB184">
        <f t="shared" si="128"/>
        <v>0.93634989026932658</v>
      </c>
      <c r="AC184">
        <v>3</v>
      </c>
    </row>
    <row r="185" spans="23:29">
      <c r="W185">
        <f t="shared" si="134"/>
        <v>1.6657500232666673</v>
      </c>
      <c r="X185">
        <f t="shared" si="129"/>
        <v>1.6657500232666673</v>
      </c>
      <c r="Y185">
        <f t="shared" si="135"/>
        <v>2.5009737573260562</v>
      </c>
      <c r="AA185">
        <f t="shared" si="133"/>
        <v>0.83522373405938888</v>
      </c>
      <c r="AB185">
        <f t="shared" si="128"/>
        <v>0.83522373405938888</v>
      </c>
      <c r="AC185">
        <v>3</v>
      </c>
    </row>
    <row r="186" spans="23:29">
      <c r="W186">
        <f>N4*N20</f>
        <v>10.60013046314416</v>
      </c>
      <c r="X186">
        <f t="shared" si="129"/>
        <v>10.60013046314416</v>
      </c>
      <c r="Y186">
        <f>AZ20</f>
        <v>8.972381656594191</v>
      </c>
      <c r="AA186">
        <f t="shared" ref="AA186:AA200" si="136">AI4-N4</f>
        <v>-1.6277488065499686</v>
      </c>
      <c r="AB186">
        <f t="shared" si="128"/>
        <v>-1.6277488065499686</v>
      </c>
      <c r="AC186">
        <v>3</v>
      </c>
    </row>
    <row r="187" spans="23:29">
      <c r="W187">
        <f t="shared" ref="W187:W200" si="137">N5*N21</f>
        <v>9.8759179539123814</v>
      </c>
      <c r="X187">
        <f t="shared" si="129"/>
        <v>9.8759179539123814</v>
      </c>
      <c r="Y187">
        <f t="shared" ref="Y187:Y200" si="138">AZ21</f>
        <v>8.7050128306047672</v>
      </c>
      <c r="AA187">
        <f t="shared" si="136"/>
        <v>-1.1709051233076142</v>
      </c>
      <c r="AB187">
        <f t="shared" si="128"/>
        <v>-1.1709051233076142</v>
      </c>
      <c r="AC187">
        <v>3</v>
      </c>
    </row>
    <row r="188" spans="23:29">
      <c r="W188">
        <f t="shared" si="137"/>
        <v>9.0988626421697276</v>
      </c>
      <c r="X188">
        <f t="shared" si="129"/>
        <v>9.0988626421697276</v>
      </c>
      <c r="Y188">
        <f t="shared" si="138"/>
        <v>8.392405260560313</v>
      </c>
      <c r="AA188">
        <f t="shared" si="136"/>
        <v>-0.70645738160941463</v>
      </c>
      <c r="AB188">
        <f t="shared" si="128"/>
        <v>-0.70645738160941463</v>
      </c>
      <c r="AC188">
        <v>3</v>
      </c>
    </row>
    <row r="189" spans="23:29">
      <c r="W189">
        <f t="shared" si="137"/>
        <v>8.2841022236973085</v>
      </c>
      <c r="X189">
        <f t="shared" si="129"/>
        <v>8.2841022236973085</v>
      </c>
      <c r="Y189">
        <f t="shared" si="138"/>
        <v>8.0318628389309747</v>
      </c>
      <c r="AA189">
        <f t="shared" si="136"/>
        <v>-0.25223938476633379</v>
      </c>
      <c r="AB189">
        <f t="shared" si="128"/>
        <v>-0.25223938476633379</v>
      </c>
      <c r="AC189">
        <v>3</v>
      </c>
    </row>
    <row r="190" spans="23:29">
      <c r="W190">
        <f t="shared" si="137"/>
        <v>7.4501902843071397</v>
      </c>
      <c r="X190">
        <f t="shared" si="129"/>
        <v>7.4501902843071397</v>
      </c>
      <c r="Y190">
        <f t="shared" si="138"/>
        <v>7.6225277710643669</v>
      </c>
      <c r="AA190">
        <f t="shared" si="136"/>
        <v>0.17233748675722715</v>
      </c>
      <c r="AB190">
        <f t="shared" si="128"/>
        <v>0.17233748675722715</v>
      </c>
      <c r="AC190">
        <v>3</v>
      </c>
    </row>
    <row r="191" spans="23:29">
      <c r="W191">
        <f t="shared" si="137"/>
        <v>6.6175081608643058</v>
      </c>
      <c r="X191">
        <f t="shared" si="129"/>
        <v>6.6175081608643058</v>
      </c>
      <c r="Y191">
        <f t="shared" si="138"/>
        <v>7.1660175066872167</v>
      </c>
      <c r="AA191">
        <f t="shared" si="136"/>
        <v>0.54850934582291089</v>
      </c>
      <c r="AB191">
        <f t="shared" si="128"/>
        <v>0.54850934582291089</v>
      </c>
      <c r="AC191">
        <v>3</v>
      </c>
    </row>
    <row r="192" spans="23:29">
      <c r="W192">
        <f t="shared" si="137"/>
        <v>5.8063179473758808</v>
      </c>
      <c r="X192">
        <f t="shared" si="129"/>
        <v>5.8063179473758808</v>
      </c>
      <c r="Y192">
        <f t="shared" si="138"/>
        <v>6.66691851589301</v>
      </c>
      <c r="AA192">
        <f t="shared" si="136"/>
        <v>0.86060056851712918</v>
      </c>
      <c r="AB192">
        <f t="shared" si="128"/>
        <v>0.86060056851712918</v>
      </c>
      <c r="AC192">
        <v>3</v>
      </c>
    </row>
    <row r="193" spans="23:29">
      <c r="W193">
        <f t="shared" si="137"/>
        <v>5.0348394030772763</v>
      </c>
      <c r="X193">
        <f t="shared" si="129"/>
        <v>5.0348394030772763</v>
      </c>
      <c r="Y193">
        <f t="shared" si="138"/>
        <v>6.1329809745556556</v>
      </c>
      <c r="AA193">
        <f t="shared" si="136"/>
        <v>1.0981415714783793</v>
      </c>
      <c r="AB193">
        <f t="shared" si="128"/>
        <v>1.0981415714783793</v>
      </c>
      <c r="AC193">
        <v>3</v>
      </c>
    </row>
    <row r="194" spans="23:29">
      <c r="W194">
        <f t="shared" si="137"/>
        <v>4.3177255880968195</v>
      </c>
      <c r="X194">
        <f t="shared" si="129"/>
        <v>4.3177255880968195</v>
      </c>
      <c r="Y194">
        <f t="shared" si="138"/>
        <v>5.5748822592951184</v>
      </c>
      <c r="AA194">
        <f t="shared" si="136"/>
        <v>1.2571566711982989</v>
      </c>
      <c r="AB194">
        <f t="shared" si="128"/>
        <v>1.2571566711982989</v>
      </c>
      <c r="AC194">
        <v>3</v>
      </c>
    </row>
    <row r="195" spans="23:29">
      <c r="W195">
        <f t="shared" si="137"/>
        <v>3.6651839155048727</v>
      </c>
      <c r="X195">
        <f t="shared" si="129"/>
        <v>3.6651839155048727</v>
      </c>
      <c r="Y195">
        <f t="shared" si="138"/>
        <v>5.0055082956730672</v>
      </c>
      <c r="AA195">
        <f t="shared" si="136"/>
        <v>1.3403243801681946</v>
      </c>
      <c r="AB195">
        <f t="shared" si="128"/>
        <v>1.3403243801681946</v>
      </c>
      <c r="AC195">
        <v>3</v>
      </c>
    </row>
    <row r="196" spans="23:29">
      <c r="W196">
        <f t="shared" si="137"/>
        <v>3.0828008958460162</v>
      </c>
      <c r="X196">
        <f t="shared" si="129"/>
        <v>3.0828008958460162</v>
      </c>
      <c r="Y196">
        <f t="shared" si="138"/>
        <v>4.4388255442677318</v>
      </c>
      <c r="AA196">
        <f t="shared" si="136"/>
        <v>1.3560246484217156</v>
      </c>
      <c r="AB196">
        <f t="shared" si="128"/>
        <v>1.3560246484217156</v>
      </c>
      <c r="AC196">
        <v>3</v>
      </c>
    </row>
    <row r="197" spans="23:29">
      <c r="W197">
        <f t="shared" si="137"/>
        <v>2.5719585308499187</v>
      </c>
      <c r="X197">
        <f t="shared" si="129"/>
        <v>2.5719585308499187</v>
      </c>
      <c r="Y197">
        <f t="shared" si="138"/>
        <v>3.8885396804497336</v>
      </c>
      <c r="AA197">
        <f t="shared" si="136"/>
        <v>1.316581149599815</v>
      </c>
      <c r="AB197">
        <f t="shared" si="128"/>
        <v>1.316581149599815</v>
      </c>
      <c r="AC197">
        <v>3</v>
      </c>
    </row>
    <row r="198" spans="23:29">
      <c r="W198">
        <f t="shared" si="137"/>
        <v>2.1306321242543191</v>
      </c>
      <c r="X198">
        <f t="shared" si="129"/>
        <v>2.1306321242543191</v>
      </c>
      <c r="Y198">
        <f t="shared" si="138"/>
        <v>3.3668065077480196</v>
      </c>
      <c r="AA198">
        <f t="shared" si="136"/>
        <v>1.2361743834937005</v>
      </c>
      <c r="AB198">
        <f t="shared" si="128"/>
        <v>1.2361743834937005</v>
      </c>
      <c r="AC198">
        <v>3</v>
      </c>
    </row>
    <row r="199" spans="23:29">
      <c r="W199">
        <f t="shared" si="137"/>
        <v>1.7543438509476841</v>
      </c>
      <c r="X199">
        <f t="shared" si="129"/>
        <v>1.7543438509476841</v>
      </c>
      <c r="Y199">
        <f t="shared" si="138"/>
        <v>2.8832433282134056</v>
      </c>
      <c r="AA199">
        <f t="shared" si="136"/>
        <v>1.1288994772657215</v>
      </c>
      <c r="AB199">
        <f t="shared" si="128"/>
        <v>1.1288994772657215</v>
      </c>
      <c r="AC199">
        <v>3</v>
      </c>
    </row>
    <row r="200" spans="23:29">
      <c r="W200">
        <f t="shared" si="137"/>
        <v>1.437090424074561</v>
      </c>
      <c r="X200">
        <f t="shared" si="129"/>
        <v>1.437090424074561</v>
      </c>
      <c r="Y200">
        <f t="shared" si="138"/>
        <v>2.4443932712151621</v>
      </c>
      <c r="AA200">
        <f t="shared" si="136"/>
        <v>1.0073028471406011</v>
      </c>
      <c r="AB200">
        <f t="shared" si="128"/>
        <v>1.0073028471406011</v>
      </c>
      <c r="AC200">
        <v>3</v>
      </c>
    </row>
    <row r="201" spans="23:29">
      <c r="W201">
        <f>O4*O20</f>
        <v>10.041194644696187</v>
      </c>
      <c r="X201">
        <f t="shared" si="129"/>
        <v>10.041194644696187</v>
      </c>
      <c r="Y201">
        <f>BA20</f>
        <v>8.1286178038542491</v>
      </c>
      <c r="AA201">
        <f t="shared" ref="AA201:AA215" si="139">AJ4-O4</f>
        <v>-1.9125768408419379</v>
      </c>
      <c r="AB201">
        <f t="shared" si="128"/>
        <v>-1.9125768408419379</v>
      </c>
      <c r="AC201">
        <v>3</v>
      </c>
    </row>
    <row r="202" spans="23:29">
      <c r="W202">
        <f t="shared" ref="W202:W215" si="140">O5*O21</f>
        <v>9.2746730083234237</v>
      </c>
      <c r="X202">
        <f t="shared" si="129"/>
        <v>9.2746730083234237</v>
      </c>
      <c r="Y202">
        <f t="shared" ref="Y202:Y215" si="141">BA21</f>
        <v>7.908554597709716</v>
      </c>
      <c r="AA202">
        <f t="shared" si="139"/>
        <v>-1.3661184106137076</v>
      </c>
      <c r="AB202">
        <f t="shared" si="128"/>
        <v>-1.3661184106137076</v>
      </c>
      <c r="AC202">
        <v>3</v>
      </c>
    </row>
    <row r="203" spans="23:29">
      <c r="W203">
        <f t="shared" si="140"/>
        <v>8.4667571234735401</v>
      </c>
      <c r="X203">
        <f t="shared" si="129"/>
        <v>8.4667571234735401</v>
      </c>
      <c r="Y203">
        <f t="shared" si="141"/>
        <v>7.6496831272468233</v>
      </c>
      <c r="AA203">
        <f t="shared" si="139"/>
        <v>-0.81707399622671684</v>
      </c>
      <c r="AB203">
        <f t="shared" si="128"/>
        <v>-0.81707399622671684</v>
      </c>
      <c r="AC203">
        <v>3</v>
      </c>
    </row>
    <row r="204" spans="23:29">
      <c r="W204">
        <f t="shared" si="140"/>
        <v>7.6353624961761986</v>
      </c>
      <c r="X204">
        <f t="shared" si="129"/>
        <v>7.6353624961761986</v>
      </c>
      <c r="Y204">
        <f t="shared" si="141"/>
        <v>7.3489891744970883</v>
      </c>
      <c r="AA204">
        <f t="shared" si="139"/>
        <v>-0.28637332167911023</v>
      </c>
      <c r="AB204">
        <f t="shared" si="128"/>
        <v>-0.28637332167911023</v>
      </c>
      <c r="AC204">
        <v>3</v>
      </c>
    </row>
    <row r="205" spans="23:29">
      <c r="W205">
        <f t="shared" si="140"/>
        <v>6.8006266603092422</v>
      </c>
      <c r="X205">
        <f t="shared" si="129"/>
        <v>6.8006266603092422</v>
      </c>
      <c r="Y205">
        <f t="shared" si="141"/>
        <v>7.0048077091850818</v>
      </c>
      <c r="AA205">
        <f t="shared" si="139"/>
        <v>0.20418104887583954</v>
      </c>
      <c r="AB205">
        <f t="shared" si="128"/>
        <v>0.20418104887583954</v>
      </c>
      <c r="AC205">
        <v>3</v>
      </c>
    </row>
    <row r="206" spans="23:29">
      <c r="W206">
        <f t="shared" si="140"/>
        <v>5.9830109814379249</v>
      </c>
      <c r="X206">
        <f t="shared" si="129"/>
        <v>5.9830109814379249</v>
      </c>
      <c r="Y206">
        <f t="shared" si="141"/>
        <v>6.617409258673784</v>
      </c>
      <c r="AA206">
        <f t="shared" si="139"/>
        <v>0.63439827723585918</v>
      </c>
      <c r="AB206">
        <f t="shared" si="128"/>
        <v>0.63439827723585918</v>
      </c>
      <c r="AC206">
        <v>3</v>
      </c>
    </row>
    <row r="207" spans="23:29">
      <c r="W207">
        <f t="shared" si="140"/>
        <v>5.2013375835582716</v>
      </c>
      <c r="X207">
        <f t="shared" si="129"/>
        <v>5.2013375835582716</v>
      </c>
      <c r="Y207">
        <f t="shared" si="141"/>
        <v>6.1895225244937837</v>
      </c>
      <c r="AA207">
        <f t="shared" si="139"/>
        <v>0.98818494093551212</v>
      </c>
      <c r="AB207">
        <f t="shared" si="128"/>
        <v>0.98818494093551212</v>
      </c>
      <c r="AC207">
        <v>3</v>
      </c>
    </row>
    <row r="208" spans="23:29">
      <c r="W208">
        <f t="shared" si="140"/>
        <v>4.4711495064407263</v>
      </c>
      <c r="X208">
        <f t="shared" si="129"/>
        <v>4.4711495064407263</v>
      </c>
      <c r="Y208">
        <f t="shared" si="141"/>
        <v>5.7266597830938624</v>
      </c>
      <c r="AA208">
        <f t="shared" si="139"/>
        <v>1.2555102766531361</v>
      </c>
      <c r="AB208">
        <f t="shared" si="128"/>
        <v>1.2555102766531361</v>
      </c>
      <c r="AC208">
        <v>3</v>
      </c>
    </row>
    <row r="209" spans="23:29">
      <c r="W209">
        <f t="shared" si="140"/>
        <v>3.8036770556886084</v>
      </c>
      <c r="X209">
        <f t="shared" si="129"/>
        <v>3.8036770556886084</v>
      </c>
      <c r="Y209">
        <f t="shared" si="141"/>
        <v>5.2371100804958939</v>
      </c>
      <c r="AA209">
        <f t="shared" si="139"/>
        <v>1.4334330248072855</v>
      </c>
      <c r="AB209">
        <f t="shared" si="128"/>
        <v>1.4334330248072855</v>
      </c>
      <c r="AC209">
        <v>3</v>
      </c>
    </row>
    <row r="210" spans="23:29">
      <c r="W210">
        <f t="shared" si="140"/>
        <v>3.2055113790051624</v>
      </c>
      <c r="X210">
        <f t="shared" si="129"/>
        <v>3.2055113790051624</v>
      </c>
      <c r="Y210">
        <f t="shared" si="141"/>
        <v>4.7315120518153915</v>
      </c>
      <c r="AA210">
        <f t="shared" si="139"/>
        <v>1.5260006728102291</v>
      </c>
      <c r="AB210">
        <f t="shared" si="128"/>
        <v>1.5260006728102291</v>
      </c>
      <c r="AC210">
        <v>3</v>
      </c>
    </row>
    <row r="211" spans="23:29">
      <c r="W211">
        <f t="shared" si="140"/>
        <v>2.6789059499487342</v>
      </c>
      <c r="X211">
        <f t="shared" si="129"/>
        <v>2.6789059499487342</v>
      </c>
      <c r="Y211">
        <f t="shared" si="141"/>
        <v>4.2220131376591166</v>
      </c>
      <c r="AA211">
        <f t="shared" si="139"/>
        <v>1.5431071877103824</v>
      </c>
      <c r="AB211">
        <f t="shared" si="128"/>
        <v>1.5431071877103824</v>
      </c>
      <c r="AC211">
        <v>3</v>
      </c>
    </row>
    <row r="212" spans="23:29">
      <c r="W212">
        <f t="shared" si="140"/>
        <v>2.2225100312459962</v>
      </c>
      <c r="X212">
        <f t="shared" si="129"/>
        <v>2.2225100312459962</v>
      </c>
      <c r="Y212">
        <f t="shared" si="141"/>
        <v>3.7211383794914998</v>
      </c>
      <c r="AA212">
        <f t="shared" si="139"/>
        <v>1.4986283482455036</v>
      </c>
      <c r="AB212">
        <f t="shared" si="128"/>
        <v>1.4986283482455036</v>
      </c>
      <c r="AC212">
        <v>3</v>
      </c>
    </row>
    <row r="213" spans="23:29">
      <c r="W213">
        <f t="shared" si="140"/>
        <v>1.832305592457393</v>
      </c>
      <c r="X213">
        <f t="shared" si="129"/>
        <v>1.832305592457393</v>
      </c>
      <c r="Y213">
        <f t="shared" si="141"/>
        <v>3.2405836894499842</v>
      </c>
      <c r="AA213">
        <f t="shared" si="139"/>
        <v>1.4082780969925912</v>
      </c>
      <c r="AB213">
        <f t="shared" si="128"/>
        <v>1.4082780969925912</v>
      </c>
      <c r="AC213">
        <v>3</v>
      </c>
    </row>
    <row r="214" spans="23:29">
      <c r="W214">
        <f t="shared" si="140"/>
        <v>1.5025529564330569</v>
      </c>
      <c r="X214">
        <f t="shared" si="129"/>
        <v>1.5025529564330569</v>
      </c>
      <c r="Y214">
        <f t="shared" si="141"/>
        <v>2.7901734862692917</v>
      </c>
      <c r="AA214">
        <f t="shared" si="139"/>
        <v>1.2876205298362349</v>
      </c>
      <c r="AB214">
        <f t="shared" ref="AB214:AB260" si="142">IFERROR(AA214,"")</f>
        <v>1.2876205298362349</v>
      </c>
      <c r="AC214">
        <v>3</v>
      </c>
    </row>
    <row r="215" spans="23:29">
      <c r="W215">
        <f t="shared" si="140"/>
        <v>1.2266164474059011</v>
      </c>
      <c r="X215">
        <f t="shared" si="129"/>
        <v>1.2266164474059011</v>
      </c>
      <c r="Y215">
        <f t="shared" si="141"/>
        <v>2.3771687729827202</v>
      </c>
      <c r="AA215">
        <f t="shared" si="139"/>
        <v>1.1505523255768191</v>
      </c>
      <c r="AB215">
        <f t="shared" si="142"/>
        <v>1.1505523255768191</v>
      </c>
      <c r="AC215">
        <v>3</v>
      </c>
    </row>
    <row r="216" spans="23:29">
      <c r="W216">
        <f>P4*P20</f>
        <v>9.4202898550724612</v>
      </c>
      <c r="X216">
        <f t="shared" si="129"/>
        <v>9.4202898550724612</v>
      </c>
      <c r="Y216">
        <f>BB20</f>
        <v>7.2736044988394077</v>
      </c>
      <c r="AA216">
        <f t="shared" ref="AA216:AA230" si="143">AK4-P4</f>
        <v>-2.1466853562330535</v>
      </c>
      <c r="AB216">
        <f t="shared" si="142"/>
        <v>-2.1466853562330535</v>
      </c>
      <c r="AC216">
        <v>3</v>
      </c>
    </row>
    <row r="217" spans="23:29">
      <c r="W217">
        <f t="shared" ref="W217:W230" si="144">P5*P21</f>
        <v>8.6187845303867388</v>
      </c>
      <c r="X217">
        <f t="shared" ref="X217:X260" si="145">IFERROR(W217, NA())</f>
        <v>8.6187845303867388</v>
      </c>
      <c r="Y217">
        <f t="shared" ref="Y217:Y230" si="146">BB21</f>
        <v>7.0968982625576089</v>
      </c>
      <c r="AA217">
        <f t="shared" si="143"/>
        <v>-1.5218862678291298</v>
      </c>
      <c r="AB217">
        <f t="shared" si="142"/>
        <v>-1.5218862678291298</v>
      </c>
      <c r="AC217">
        <v>3</v>
      </c>
    </row>
    <row r="218" spans="23:29">
      <c r="W218">
        <f t="shared" si="144"/>
        <v>7.7902621722846428</v>
      </c>
      <c r="X218">
        <f t="shared" si="145"/>
        <v>7.7902621722846428</v>
      </c>
      <c r="Y218">
        <f t="shared" si="146"/>
        <v>6.8877334905018675</v>
      </c>
      <c r="AA218">
        <f t="shared" si="143"/>
        <v>-0.90252868178277534</v>
      </c>
      <c r="AB218">
        <f t="shared" si="142"/>
        <v>-0.90252868178277534</v>
      </c>
      <c r="AC218">
        <v>3</v>
      </c>
    </row>
    <row r="219" spans="23:29">
      <c r="W219">
        <f t="shared" si="144"/>
        <v>6.9545834494288092</v>
      </c>
      <c r="X219">
        <f t="shared" si="145"/>
        <v>6.9545834494288092</v>
      </c>
      <c r="Y219">
        <f t="shared" si="146"/>
        <v>6.6429995525595267</v>
      </c>
      <c r="AA219">
        <f t="shared" si="143"/>
        <v>-0.31158389686928256</v>
      </c>
      <c r="AB219">
        <f t="shared" si="142"/>
        <v>-0.31158389686928256</v>
      </c>
      <c r="AC219">
        <v>3</v>
      </c>
    </row>
    <row r="220" spans="23:29">
      <c r="W220">
        <f t="shared" si="144"/>
        <v>6.1323014556845381</v>
      </c>
      <c r="X220">
        <f t="shared" si="145"/>
        <v>6.1323014556845381</v>
      </c>
      <c r="Y220">
        <f t="shared" si="146"/>
        <v>6.3604991470065961</v>
      </c>
      <c r="AA220">
        <f t="shared" si="143"/>
        <v>0.22819769132205803</v>
      </c>
      <c r="AB220">
        <f t="shared" si="142"/>
        <v>0.22819769132205803</v>
      </c>
      <c r="AC220">
        <v>3</v>
      </c>
    </row>
    <row r="221" spans="23:29">
      <c r="W221">
        <f t="shared" si="144"/>
        <v>5.3426801696343764</v>
      </c>
      <c r="X221">
        <f t="shared" si="145"/>
        <v>5.3426801696343764</v>
      </c>
      <c r="Y221">
        <f t="shared" si="146"/>
        <v>6.0394565031740051</v>
      </c>
      <c r="AA221">
        <f t="shared" si="143"/>
        <v>0.69677633353962865</v>
      </c>
      <c r="AB221">
        <f t="shared" si="142"/>
        <v>0.69677633353962865</v>
      </c>
      <c r="AC221">
        <v>3</v>
      </c>
    </row>
    <row r="222" spans="23:29">
      <c r="W222">
        <f t="shared" si="144"/>
        <v>4.6019687659346449</v>
      </c>
      <c r="X222">
        <f t="shared" si="145"/>
        <v>4.6019687659346449</v>
      </c>
      <c r="Y222">
        <f t="shared" si="146"/>
        <v>5.6810233973355739</v>
      </c>
      <c r="AA222">
        <f t="shared" si="143"/>
        <v>1.0790546314009291</v>
      </c>
      <c r="AB222">
        <f t="shared" si="142"/>
        <v>1.0790546314009291</v>
      </c>
      <c r="AC222">
        <v>3</v>
      </c>
    </row>
    <row r="223" spans="23:29">
      <c r="W223">
        <f t="shared" si="144"/>
        <v>3.9222421581367484</v>
      </c>
      <c r="X223">
        <f t="shared" si="145"/>
        <v>3.9222421581367484</v>
      </c>
      <c r="Y223">
        <f t="shared" si="146"/>
        <v>5.2886789803131498</v>
      </c>
      <c r="AA223">
        <f t="shared" si="143"/>
        <v>1.3664368221764014</v>
      </c>
      <c r="AB223">
        <f t="shared" si="142"/>
        <v>1.3664368221764014</v>
      </c>
      <c r="AC223">
        <v>3</v>
      </c>
    </row>
    <row r="224" spans="23:29">
      <c r="W224">
        <f t="shared" si="144"/>
        <v>3.3109447545009361</v>
      </c>
      <c r="X224">
        <f t="shared" si="145"/>
        <v>3.3109447545009361</v>
      </c>
      <c r="Y224">
        <f t="shared" si="146"/>
        <v>4.8684004489667139</v>
      </c>
      <c r="AA224">
        <f t="shared" si="143"/>
        <v>1.5574556944657778</v>
      </c>
      <c r="AB224">
        <f t="shared" si="142"/>
        <v>1.5574556944657778</v>
      </c>
      <c r="AC224">
        <v>3</v>
      </c>
    </row>
    <row r="225" spans="23:29">
      <c r="W225">
        <f t="shared" si="144"/>
        <v>2.7710880634394832</v>
      </c>
      <c r="X225">
        <f t="shared" si="145"/>
        <v>2.7710880634394832</v>
      </c>
      <c r="Y225">
        <f t="shared" si="146"/>
        <v>4.428497921027243</v>
      </c>
      <c r="AA225">
        <f t="shared" si="143"/>
        <v>1.6574098575877598</v>
      </c>
      <c r="AB225">
        <f t="shared" si="142"/>
        <v>1.6574098575877598</v>
      </c>
      <c r="AC225">
        <v>3</v>
      </c>
    </row>
    <row r="226" spans="23:29">
      <c r="W226">
        <f t="shared" si="144"/>
        <v>2.3019214792049163</v>
      </c>
      <c r="X226">
        <f t="shared" si="145"/>
        <v>2.3019214792049163</v>
      </c>
      <c r="Y226">
        <f t="shared" si="146"/>
        <v>3.9790684132778047</v>
      </c>
      <c r="AA226">
        <f t="shared" si="143"/>
        <v>1.6771469340728884</v>
      </c>
      <c r="AB226">
        <f t="shared" si="142"/>
        <v>1.6771469340728884</v>
      </c>
      <c r="AC226">
        <v>3</v>
      </c>
    </row>
    <row r="227" spans="23:29">
      <c r="W227">
        <f t="shared" si="144"/>
        <v>1.8998478579153575</v>
      </c>
      <c r="X227">
        <f t="shared" si="145"/>
        <v>1.8998478579153575</v>
      </c>
      <c r="Y227">
        <f t="shared" si="146"/>
        <v>3.531120343201446</v>
      </c>
      <c r="AA227">
        <f t="shared" si="143"/>
        <v>1.6312724852860885</v>
      </c>
      <c r="AB227">
        <f t="shared" si="142"/>
        <v>1.6312724852860885</v>
      </c>
      <c r="AC227">
        <v>3</v>
      </c>
    </row>
    <row r="228" spans="23:29">
      <c r="W228">
        <f t="shared" si="144"/>
        <v>1.5593794011995707</v>
      </c>
      <c r="X228">
        <f t="shared" si="145"/>
        <v>1.5593794011995707</v>
      </c>
      <c r="Y228">
        <f t="shared" si="146"/>
        <v>3.0955185248066859</v>
      </c>
      <c r="AA228">
        <f t="shared" si="143"/>
        <v>1.5361391236071151</v>
      </c>
      <c r="AB228">
        <f t="shared" si="142"/>
        <v>1.5361391236071151</v>
      </c>
      <c r="AC228">
        <v>3</v>
      </c>
    </row>
    <row r="229" spans="23:29">
      <c r="W229">
        <f t="shared" si="144"/>
        <v>1.2739920129910025</v>
      </c>
      <c r="X229">
        <f t="shared" si="145"/>
        <v>1.2739920129910025</v>
      </c>
      <c r="Y229">
        <f>BB33</f>
        <v>2.6819579399397262</v>
      </c>
      <c r="AA229">
        <f t="shared" si="143"/>
        <v>1.4079659269487237</v>
      </c>
      <c r="AB229">
        <f t="shared" si="142"/>
        <v>1.4079659269487237</v>
      </c>
      <c r="AC229">
        <v>3</v>
      </c>
    </row>
    <row r="230" spans="23:29">
      <c r="W230">
        <f t="shared" si="144"/>
        <v>1.0368053671498028</v>
      </c>
      <c r="X230">
        <f t="shared" si="145"/>
        <v>1.0368053671498028</v>
      </c>
      <c r="Y230">
        <f t="shared" si="146"/>
        <v>2.2981650216949867</v>
      </c>
      <c r="AA230">
        <f t="shared" si="143"/>
        <v>1.261359654545184</v>
      </c>
      <c r="AB230">
        <f t="shared" si="142"/>
        <v>1.261359654545184</v>
      </c>
      <c r="AC230">
        <v>3</v>
      </c>
    </row>
    <row r="231" spans="23:29">
      <c r="W231">
        <f>Q4*Q20</f>
        <v>8.7443946188340789</v>
      </c>
      <c r="X231">
        <f t="shared" si="145"/>
        <v>8.7443946188340789</v>
      </c>
      <c r="Y231">
        <f>BC20</f>
        <v>6.4283874882599656</v>
      </c>
      <c r="AA231">
        <f t="shared" ref="AA231:AA245" si="147">AL4-Q4</f>
        <v>-2.3160071305741132</v>
      </c>
      <c r="AB231">
        <f t="shared" si="142"/>
        <v>-2.3160071305741132</v>
      </c>
      <c r="AC231">
        <v>3</v>
      </c>
    </row>
    <row r="232" spans="23:29">
      <c r="W232">
        <f t="shared" ref="W232:W245" si="148">Q5*Q21</f>
        <v>7.9187817258883229</v>
      </c>
      <c r="X232">
        <f t="shared" si="145"/>
        <v>7.9187817258883229</v>
      </c>
      <c r="Y232">
        <f t="shared" ref="Y232:Y245" si="149">BC21</f>
        <v>6.2899720982392342</v>
      </c>
      <c r="AA232">
        <f t="shared" si="147"/>
        <v>-1.6288096276490887</v>
      </c>
      <c r="AB232">
        <f t="shared" si="142"/>
        <v>-1.6288096276490887</v>
      </c>
      <c r="AC232">
        <v>3</v>
      </c>
    </row>
    <row r="233" spans="23:29">
      <c r="W233">
        <f t="shared" si="148"/>
        <v>7.0828603859250832</v>
      </c>
      <c r="X233">
        <f t="shared" si="145"/>
        <v>7.0828603859250832</v>
      </c>
      <c r="Y233">
        <f t="shared" si="149"/>
        <v>6.1251153909187082</v>
      </c>
      <c r="AA233">
        <f t="shared" si="147"/>
        <v>-0.957744995006375</v>
      </c>
      <c r="AB233">
        <f t="shared" si="142"/>
        <v>-0.957744995006375</v>
      </c>
      <c r="AC233">
        <v>3</v>
      </c>
    </row>
    <row r="234" spans="23:29">
      <c r="W234">
        <f t="shared" si="148"/>
        <v>6.257207320130358</v>
      </c>
      <c r="X234">
        <f t="shared" si="145"/>
        <v>6.257207320130358</v>
      </c>
      <c r="Y234">
        <f t="shared" si="149"/>
        <v>5.9308112664612311</v>
      </c>
      <c r="AA234">
        <f t="shared" si="147"/>
        <v>-0.32639605366912683</v>
      </c>
      <c r="AB234">
        <f t="shared" si="142"/>
        <v>-0.32639605366912683</v>
      </c>
      <c r="AC234">
        <v>3</v>
      </c>
    </row>
    <row r="235" spans="23:29">
      <c r="W235">
        <f t="shared" si="148"/>
        <v>5.4614080192549626</v>
      </c>
      <c r="X235">
        <f t="shared" si="145"/>
        <v>5.4614080192549626</v>
      </c>
      <c r="Y235">
        <f t="shared" si="149"/>
        <v>5.7046056492385198</v>
      </c>
      <c r="AA235">
        <f t="shared" si="147"/>
        <v>0.24319762998355721</v>
      </c>
      <c r="AB235">
        <f t="shared" si="142"/>
        <v>0.24319762998355721</v>
      </c>
      <c r="AC235">
        <v>3</v>
      </c>
    </row>
    <row r="236" spans="23:29">
      <c r="W236">
        <f t="shared" si="148"/>
        <v>4.7122679913627294</v>
      </c>
      <c r="X236">
        <f t="shared" si="145"/>
        <v>4.7122679913627294</v>
      </c>
      <c r="Y236">
        <f t="shared" si="149"/>
        <v>5.4450096767454612</v>
      </c>
      <c r="AA236">
        <f t="shared" si="147"/>
        <v>0.73274168538273177</v>
      </c>
      <c r="AB236">
        <f t="shared" si="142"/>
        <v>0.73274168538273177</v>
      </c>
      <c r="AC236">
        <v>3</v>
      </c>
    </row>
    <row r="237" spans="23:29">
      <c r="W237">
        <f t="shared" si="148"/>
        <v>4.0225523203255422</v>
      </c>
      <c r="X237">
        <f t="shared" si="145"/>
        <v>4.0225523203255422</v>
      </c>
      <c r="Y237">
        <f t="shared" si="149"/>
        <v>5.1519513350945125</v>
      </c>
      <c r="AA237">
        <f t="shared" si="147"/>
        <v>1.1293990147689703</v>
      </c>
      <c r="AB237">
        <f t="shared" si="142"/>
        <v>1.1293990147689703</v>
      </c>
      <c r="AC237">
        <v>3</v>
      </c>
    </row>
    <row r="238" spans="23:29">
      <c r="W238">
        <f t="shared" si="148"/>
        <v>3.4004200927141537</v>
      </c>
      <c r="X238">
        <f t="shared" si="145"/>
        <v>3.4004200927141537</v>
      </c>
      <c r="Y238">
        <f t="shared" si="149"/>
        <v>4.8271931390269822</v>
      </c>
      <c r="AA238">
        <f t="shared" si="147"/>
        <v>1.4267730463128285</v>
      </c>
      <c r="AB238">
        <f t="shared" si="142"/>
        <v>1.4267730463128285</v>
      </c>
      <c r="AC238">
        <v>3</v>
      </c>
    </row>
    <row r="239" spans="23:29">
      <c r="W239">
        <f t="shared" si="148"/>
        <v>2.8495307629882891</v>
      </c>
      <c r="X239">
        <f t="shared" si="145"/>
        <v>2.8495307629882891</v>
      </c>
      <c r="Y239">
        <f t="shared" si="149"/>
        <v>4.4746159976277431</v>
      </c>
      <c r="AA239">
        <f t="shared" si="147"/>
        <v>1.625085234639454</v>
      </c>
      <c r="AB239">
        <f t="shared" si="142"/>
        <v>1.625085234639454</v>
      </c>
      <c r="AC239">
        <v>3</v>
      </c>
    </row>
    <row r="240" spans="23:29">
      <c r="W240">
        <f t="shared" si="148"/>
        <v>2.3696567407990226</v>
      </c>
      <c r="X240">
        <f t="shared" si="145"/>
        <v>2.3696567407990226</v>
      </c>
      <c r="Y240">
        <f t="shared" si="149"/>
        <v>4.1002630877608155</v>
      </c>
      <c r="AA240">
        <f t="shared" si="147"/>
        <v>1.7306063469617929</v>
      </c>
      <c r="AB240">
        <f t="shared" si="142"/>
        <v>1.7306063469617929</v>
      </c>
      <c r="AC240">
        <v>3</v>
      </c>
    </row>
    <row r="241" spans="23:29">
      <c r="W241">
        <f t="shared" si="148"/>
        <v>1.9575758294372341</v>
      </c>
      <c r="X241">
        <f t="shared" si="145"/>
        <v>1.9575758294372341</v>
      </c>
      <c r="Y241">
        <f t="shared" si="149"/>
        <v>3.7120669131365251</v>
      </c>
      <c r="AA241">
        <f t="shared" si="147"/>
        <v>1.7544910836992911</v>
      </c>
      <c r="AB241">
        <f t="shared" si="142"/>
        <v>1.7544910836992911</v>
      </c>
      <c r="AC241">
        <v>3</v>
      </c>
    </row>
    <row r="242" spans="23:29">
      <c r="W242">
        <f t="shared" si="148"/>
        <v>1.6080319225435848</v>
      </c>
      <c r="X242">
        <f t="shared" si="145"/>
        <v>1.6080319225435848</v>
      </c>
      <c r="Y242">
        <f t="shared" si="149"/>
        <v>3.3192505448479368</v>
      </c>
      <c r="AA242">
        <f t="shared" si="147"/>
        <v>1.711218622304352</v>
      </c>
      <c r="AB242">
        <f t="shared" si="142"/>
        <v>1.711218622304352</v>
      </c>
      <c r="AC242">
        <v>3</v>
      </c>
    </row>
    <row r="243" spans="23:29">
      <c r="W243">
        <f t="shared" si="148"/>
        <v>1.3146113652489879</v>
      </c>
      <c r="X243">
        <f t="shared" si="145"/>
        <v>1.3146113652489879</v>
      </c>
      <c r="Y243">
        <f t="shared" si="149"/>
        <v>2.9314832238874562</v>
      </c>
      <c r="AA243">
        <f t="shared" si="147"/>
        <v>1.6168718586384683</v>
      </c>
      <c r="AB243">
        <f t="shared" si="142"/>
        <v>1.6168718586384683</v>
      </c>
      <c r="AC243">
        <v>3</v>
      </c>
    </row>
    <row r="244" spans="23:29">
      <c r="W244">
        <f t="shared" si="148"/>
        <v>1.0704521395133142</v>
      </c>
      <c r="X244">
        <f t="shared" si="145"/>
        <v>1.0704521395133142</v>
      </c>
      <c r="Y244">
        <f t="shared" si="149"/>
        <v>2.5579469988098609</v>
      </c>
      <c r="AA244">
        <f t="shared" si="147"/>
        <v>1.4874948592965467</v>
      </c>
      <c r="AB244">
        <f t="shared" si="142"/>
        <v>1.4874948592965467</v>
      </c>
      <c r="AC244">
        <v>3</v>
      </c>
    </row>
    <row r="245" spans="23:29">
      <c r="W245">
        <f t="shared" si="148"/>
        <v>0.86876127650614909</v>
      </c>
      <c r="X245">
        <f t="shared" si="145"/>
        <v>0.86876127650614909</v>
      </c>
      <c r="Y245">
        <f t="shared" si="149"/>
        <v>2.2065004061626459</v>
      </c>
      <c r="AA245">
        <f t="shared" si="147"/>
        <v>1.3377391296564967</v>
      </c>
      <c r="AB245">
        <f t="shared" si="142"/>
        <v>1.3377391296564967</v>
      </c>
      <c r="AC245">
        <v>3</v>
      </c>
    </row>
    <row r="246" spans="23:29">
      <c r="W246">
        <f>R4*R20</f>
        <v>8.0246913580246897</v>
      </c>
      <c r="X246">
        <f t="shared" si="145"/>
        <v>8.0246913580246897</v>
      </c>
      <c r="Y246">
        <f>BD20</f>
        <v>5.6130662958090687</v>
      </c>
      <c r="AA246">
        <f t="shared" ref="AA246:AA260" si="150">AM4-R4</f>
        <v>-2.411625062215621</v>
      </c>
      <c r="AB246">
        <f t="shared" si="142"/>
        <v>-2.411625062215621</v>
      </c>
      <c r="AC246">
        <v>3</v>
      </c>
    </row>
    <row r="247" spans="23:29">
      <c r="W247">
        <f t="shared" ref="W247:W260" si="151">R5*R21</f>
        <v>7.1889400921658977</v>
      </c>
      <c r="X247">
        <f t="shared" si="145"/>
        <v>7.1889400921658977</v>
      </c>
      <c r="Y247">
        <f t="shared" ref="Y247:Y260" si="152">BD21</f>
        <v>5.5072461694184067</v>
      </c>
      <c r="AA247">
        <f t="shared" si="150"/>
        <v>-1.681693922747491</v>
      </c>
      <c r="AB247">
        <f t="shared" si="142"/>
        <v>-1.681693922747491</v>
      </c>
      <c r="AC247">
        <v>3</v>
      </c>
    </row>
    <row r="248" spans="23:29">
      <c r="W248">
        <f t="shared" si="151"/>
        <v>6.3608562691131487</v>
      </c>
      <c r="X248">
        <f t="shared" si="145"/>
        <v>6.3608562691131487</v>
      </c>
      <c r="Y248">
        <f t="shared" si="152"/>
        <v>5.3804526858633182</v>
      </c>
      <c r="AA248">
        <f t="shared" si="150"/>
        <v>-0.98040358324983057</v>
      </c>
      <c r="AB248">
        <f t="shared" si="142"/>
        <v>-0.98040358324983057</v>
      </c>
      <c r="AC248">
        <v>3</v>
      </c>
    </row>
    <row r="249" spans="23:29">
      <c r="W249">
        <f t="shared" si="151"/>
        <v>5.5602584094453107</v>
      </c>
      <c r="X249">
        <f t="shared" si="145"/>
        <v>5.5602584094453107</v>
      </c>
      <c r="Y249">
        <f t="shared" si="152"/>
        <v>5.2299413278834068</v>
      </c>
      <c r="AA249">
        <f t="shared" si="150"/>
        <v>-0.33031708156190387</v>
      </c>
      <c r="AB249">
        <f t="shared" si="142"/>
        <v>-0.33031708156190387</v>
      </c>
      <c r="AC249">
        <v>3</v>
      </c>
    </row>
    <row r="250" spans="23:29">
      <c r="W250">
        <f t="shared" si="151"/>
        <v>4.8043886242240506</v>
      </c>
      <c r="X250">
        <f t="shared" si="145"/>
        <v>4.8043886242240506</v>
      </c>
      <c r="Y250">
        <f t="shared" si="152"/>
        <v>5.0532437021850978</v>
      </c>
      <c r="AA250">
        <f t="shared" si="150"/>
        <v>0.24885507796104722</v>
      </c>
      <c r="AB250">
        <f t="shared" si="142"/>
        <v>0.24885507796104722</v>
      </c>
      <c r="AC250">
        <v>3</v>
      </c>
    </row>
    <row r="251" spans="23:29">
      <c r="W251">
        <f t="shared" si="151"/>
        <v>4.1065717899412855</v>
      </c>
      <c r="X251">
        <f t="shared" si="145"/>
        <v>4.1065717899412855</v>
      </c>
      <c r="Y251">
        <f t="shared" si="152"/>
        <v>4.8484815627394502</v>
      </c>
      <c r="AA251">
        <f t="shared" si="150"/>
        <v>0.74190977279816472</v>
      </c>
      <c r="AB251">
        <f t="shared" si="142"/>
        <v>0.74190977279816472</v>
      </c>
      <c r="AC251">
        <v>3</v>
      </c>
    </row>
    <row r="252" spans="23:29">
      <c r="W252">
        <f t="shared" si="151"/>
        <v>3.4755592107410234</v>
      </c>
      <c r="X252">
        <f t="shared" si="145"/>
        <v>3.4755592107410234</v>
      </c>
      <c r="Y252">
        <f t="shared" si="152"/>
        <v>4.61473963000432</v>
      </c>
      <c r="AA252">
        <f t="shared" si="150"/>
        <v>1.1391804192632966</v>
      </c>
      <c r="AB252">
        <f t="shared" si="142"/>
        <v>1.1391804192632966</v>
      </c>
      <c r="AC252">
        <v>3</v>
      </c>
    </row>
    <row r="253" spans="23:29">
      <c r="W253">
        <f t="shared" si="151"/>
        <v>2.9155565614121866</v>
      </c>
      <c r="X253">
        <f t="shared" si="145"/>
        <v>2.9155565614121866</v>
      </c>
      <c r="Y253">
        <f t="shared" si="152"/>
        <v>4.3524536651443908</v>
      </c>
      <c r="AA253">
        <f t="shared" si="150"/>
        <v>1.4368971037322043</v>
      </c>
      <c r="AB253">
        <f t="shared" si="142"/>
        <v>1.4368971037322043</v>
      </c>
      <c r="AC253">
        <v>3</v>
      </c>
    </row>
    <row r="254" spans="23:29">
      <c r="W254">
        <f t="shared" si="151"/>
        <v>2.4267842732775669</v>
      </c>
      <c r="X254">
        <f t="shared" si="145"/>
        <v>2.4267842732775669</v>
      </c>
      <c r="Y254">
        <f t="shared" si="152"/>
        <v>4.0637422121398075</v>
      </c>
      <c r="AA254">
        <f t="shared" si="150"/>
        <v>1.6369579388622406</v>
      </c>
      <c r="AB254">
        <f t="shared" si="142"/>
        <v>1.6369579388622406</v>
      </c>
      <c r="AC254">
        <v>3</v>
      </c>
    </row>
    <row r="255" spans="23:29">
      <c r="W255">
        <f t="shared" si="151"/>
        <v>2.0063470377961976</v>
      </c>
      <c r="X255">
        <f t="shared" si="145"/>
        <v>2.0063470377961976</v>
      </c>
      <c r="Y255">
        <f t="shared" si="152"/>
        <v>3.7525912617069492</v>
      </c>
      <c r="AA255">
        <f t="shared" si="150"/>
        <v>1.7462442239107516</v>
      </c>
      <c r="AB255">
        <f t="shared" si="142"/>
        <v>1.7462442239107516</v>
      </c>
      <c r="AC255">
        <v>3</v>
      </c>
    </row>
    <row r="256" spans="23:29">
      <c r="W256">
        <f t="shared" si="151"/>
        <v>1.6491957503497627</v>
      </c>
      <c r="X256">
        <f t="shared" si="145"/>
        <v>1.6491957503497627</v>
      </c>
      <c r="Y256">
        <f t="shared" si="152"/>
        <v>3.4248049336942237</v>
      </c>
      <c r="AA256">
        <f t="shared" si="150"/>
        <v>1.7756091833444609</v>
      </c>
      <c r="AB256">
        <f t="shared" si="142"/>
        <v>1.7756091833444609</v>
      </c>
      <c r="AC256">
        <v>3</v>
      </c>
    </row>
    <row r="257" spans="23:29">
      <c r="W257">
        <f t="shared" si="151"/>
        <v>1.3490205872072305</v>
      </c>
      <c r="X257">
        <f t="shared" si="145"/>
        <v>1.3490205872072305</v>
      </c>
      <c r="Y257">
        <f t="shared" si="152"/>
        <v>3.0876723044644958</v>
      </c>
      <c r="AA257">
        <f t="shared" si="150"/>
        <v>1.7386517172572653</v>
      </c>
      <c r="AB257">
        <f t="shared" si="142"/>
        <v>1.7386517172572653</v>
      </c>
      <c r="AC257">
        <v>3</v>
      </c>
    </row>
    <row r="258" spans="23:29">
      <c r="W258">
        <f t="shared" si="151"/>
        <v>1.0989838272045407</v>
      </c>
      <c r="X258">
        <f t="shared" si="145"/>
        <v>1.0989838272045407</v>
      </c>
      <c r="Y258">
        <f t="shared" si="152"/>
        <v>2.7493677849369136</v>
      </c>
      <c r="AA258">
        <f t="shared" si="150"/>
        <v>1.6503839577323729</v>
      </c>
      <c r="AB258">
        <f t="shared" si="142"/>
        <v>1.6503839577323729</v>
      </c>
      <c r="AC258">
        <v>3</v>
      </c>
    </row>
    <row r="259" spans="23:29">
      <c r="W259">
        <f t="shared" si="151"/>
        <v>0.89226147416016199</v>
      </c>
      <c r="X259">
        <f t="shared" si="145"/>
        <v>0.89226147416016199</v>
      </c>
      <c r="Y259">
        <f t="shared" si="152"/>
        <v>2.4181793796810975</v>
      </c>
      <c r="AA259">
        <f t="shared" si="150"/>
        <v>1.5259179055209355</v>
      </c>
      <c r="AB259">
        <f t="shared" si="142"/>
        <v>1.5259179055209355</v>
      </c>
      <c r="AC259">
        <v>3</v>
      </c>
    </row>
    <row r="260" spans="23:29">
      <c r="W260">
        <f t="shared" si="151"/>
        <v>0.72240348328728088</v>
      </c>
      <c r="X260">
        <f t="shared" si="145"/>
        <v>0.72240348328728088</v>
      </c>
      <c r="Y260">
        <f t="shared" si="152"/>
        <v>2.1017141849266285</v>
      </c>
      <c r="AA260">
        <f t="shared" si="150"/>
        <v>1.3793107016393478</v>
      </c>
      <c r="AB260">
        <f t="shared" si="142"/>
        <v>1.3793107016393478</v>
      </c>
      <c r="AC260">
        <v>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C260"/>
  <sheetViews>
    <sheetView topLeftCell="AP60" zoomScale="80" zoomScaleNormal="80" workbookViewId="0">
      <selection activeCell="BK73" sqref="BK73"/>
    </sheetView>
  </sheetViews>
  <sheetFormatPr defaultRowHeight="14.5"/>
  <cols>
    <col min="3" max="3" width="10.81640625" customWidth="1"/>
  </cols>
  <sheetData>
    <row r="1" spans="1:107" ht="16.5">
      <c r="X1" t="s">
        <v>34</v>
      </c>
      <c r="BF1" t="s">
        <v>36</v>
      </c>
      <c r="BI1" t="s">
        <v>37</v>
      </c>
      <c r="BJ1">
        <f>SUM(BF4:BU18)</f>
        <v>1.9090150909071142E-7</v>
      </c>
      <c r="BW1" t="s">
        <v>38</v>
      </c>
      <c r="CN1" t="s">
        <v>35</v>
      </c>
      <c r="CQ1" t="s">
        <v>40</v>
      </c>
      <c r="CR1">
        <f>SUM(CN4:DC18)</f>
        <v>1.1490070478839196E-3</v>
      </c>
    </row>
    <row r="2" spans="1:107"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T2" s="3"/>
      <c r="X2" s="2" t="s">
        <v>0</v>
      </c>
      <c r="Y2" s="2" t="s">
        <v>1</v>
      </c>
      <c r="Z2" s="2" t="s">
        <v>2</v>
      </c>
      <c r="AA2" s="2" t="s">
        <v>3</v>
      </c>
      <c r="AB2" s="2" t="s">
        <v>4</v>
      </c>
      <c r="AC2" s="2" t="s">
        <v>5</v>
      </c>
      <c r="AD2" s="2" t="s">
        <v>6</v>
      </c>
      <c r="AE2" s="2" t="s">
        <v>7</v>
      </c>
      <c r="AF2" s="2" t="s">
        <v>8</v>
      </c>
      <c r="AG2" s="2" t="s">
        <v>9</v>
      </c>
      <c r="AH2" s="2" t="s">
        <v>10</v>
      </c>
      <c r="AI2" s="2" t="s">
        <v>11</v>
      </c>
      <c r="AJ2" s="2" t="s">
        <v>12</v>
      </c>
      <c r="AK2" s="2" t="s">
        <v>13</v>
      </c>
      <c r="AL2" s="2" t="s">
        <v>14</v>
      </c>
      <c r="AM2" s="2" t="s">
        <v>15</v>
      </c>
      <c r="BF2" s="2" t="s">
        <v>0</v>
      </c>
      <c r="BG2" s="2" t="s">
        <v>1</v>
      </c>
      <c r="BH2" s="2" t="s">
        <v>2</v>
      </c>
      <c r="BI2" s="2" t="s">
        <v>3</v>
      </c>
      <c r="BJ2" s="2" t="s">
        <v>4</v>
      </c>
      <c r="BK2" s="2" t="s">
        <v>5</v>
      </c>
      <c r="BL2" s="2" t="s">
        <v>6</v>
      </c>
      <c r="BM2" s="2" t="s">
        <v>7</v>
      </c>
      <c r="BN2" s="2" t="s">
        <v>8</v>
      </c>
      <c r="BO2" s="2" t="s">
        <v>9</v>
      </c>
      <c r="BP2" s="2" t="s">
        <v>10</v>
      </c>
      <c r="BQ2" s="2" t="s">
        <v>11</v>
      </c>
      <c r="BR2" s="2" t="s">
        <v>12</v>
      </c>
      <c r="BS2" s="2" t="s">
        <v>13</v>
      </c>
      <c r="BT2" s="2" t="s">
        <v>14</v>
      </c>
      <c r="BU2" s="2" t="s">
        <v>15</v>
      </c>
      <c r="BW2" s="2" t="s">
        <v>0</v>
      </c>
      <c r="BX2" s="2" t="s">
        <v>1</v>
      </c>
      <c r="BY2" s="2" t="s">
        <v>2</v>
      </c>
      <c r="BZ2" s="2" t="s">
        <v>3</v>
      </c>
      <c r="CA2" s="2" t="s">
        <v>4</v>
      </c>
      <c r="CB2" s="2" t="s">
        <v>5</v>
      </c>
      <c r="CC2" s="2" t="s">
        <v>6</v>
      </c>
      <c r="CD2" s="2" t="s">
        <v>7</v>
      </c>
      <c r="CE2" s="2" t="s">
        <v>8</v>
      </c>
      <c r="CF2" s="2" t="s">
        <v>9</v>
      </c>
      <c r="CG2" s="2" t="s">
        <v>10</v>
      </c>
      <c r="CH2" s="2" t="s">
        <v>11</v>
      </c>
      <c r="CI2" s="2" t="s">
        <v>12</v>
      </c>
      <c r="CJ2" s="2" t="s">
        <v>13</v>
      </c>
      <c r="CK2" s="2" t="s">
        <v>14</v>
      </c>
      <c r="CL2" s="2" t="s">
        <v>15</v>
      </c>
      <c r="CN2" s="2" t="s">
        <v>0</v>
      </c>
      <c r="CO2" s="2" t="s">
        <v>1</v>
      </c>
      <c r="CP2" s="2" t="s">
        <v>2</v>
      </c>
      <c r="CQ2" s="2" t="s">
        <v>3</v>
      </c>
      <c r="CR2" s="2" t="s">
        <v>4</v>
      </c>
      <c r="CS2" s="2" t="s">
        <v>5</v>
      </c>
      <c r="CT2" s="2" t="s">
        <v>6</v>
      </c>
      <c r="CU2" s="2" t="s">
        <v>7</v>
      </c>
      <c r="CV2" s="2" t="s">
        <v>8</v>
      </c>
      <c r="CW2" s="2" t="s">
        <v>9</v>
      </c>
      <c r="CX2" s="2" t="s">
        <v>10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</row>
    <row r="3" spans="1:107">
      <c r="C3" s="2">
        <f>'Raw data and fitting summary'!C5</f>
        <v>0</v>
      </c>
      <c r="D3" s="2">
        <f>'Raw data and fitting summary'!D5</f>
        <v>4.3980465111040035E-2</v>
      </c>
      <c r="E3" s="2">
        <f>'Raw data and fitting summary'!E5</f>
        <v>5.4975581388800036E-2</v>
      </c>
      <c r="F3" s="2">
        <f>'Raw data and fitting summary'!F5</f>
        <v>6.871947673600004E-2</v>
      </c>
      <c r="G3" s="2">
        <f>'Raw data and fitting summary'!G5</f>
        <v>8.589934592000005E-2</v>
      </c>
      <c r="H3" s="2">
        <f>'Raw data and fitting summary'!H5</f>
        <v>0.10737418240000006</v>
      </c>
      <c r="I3" s="2">
        <f>'Raw data and fitting summary'!I5</f>
        <v>0.13421772800000006</v>
      </c>
      <c r="J3" s="2">
        <f>'Raw data and fitting summary'!J5</f>
        <v>0.16777216000000009</v>
      </c>
      <c r="K3" s="2">
        <f>'Raw data and fitting summary'!K5</f>
        <v>0.2097152000000001</v>
      </c>
      <c r="L3" s="2">
        <f>'Raw data and fitting summary'!L5</f>
        <v>0.2621440000000001</v>
      </c>
      <c r="M3" s="2">
        <f>'Raw data and fitting summary'!M5</f>
        <v>0.32768000000000014</v>
      </c>
      <c r="N3" s="2">
        <f>'Raw data and fitting summary'!N5</f>
        <v>0.40960000000000013</v>
      </c>
      <c r="O3" s="2">
        <f>'Raw data and fitting summary'!O5</f>
        <v>0.51200000000000012</v>
      </c>
      <c r="P3" s="2">
        <f>'Raw data and fitting summary'!P5</f>
        <v>0.64000000000000012</v>
      </c>
      <c r="Q3" s="2">
        <f>'Raw data and fitting summary'!Q5</f>
        <v>0.8</v>
      </c>
      <c r="R3" s="2">
        <f>'Raw data and fitting summary'!R5</f>
        <v>1</v>
      </c>
      <c r="S3" t="s">
        <v>32</v>
      </c>
      <c r="T3" t="s">
        <v>33</v>
      </c>
      <c r="U3" t="s">
        <v>31</v>
      </c>
      <c r="V3" s="5" t="s">
        <v>41</v>
      </c>
      <c r="X3" s="2">
        <f>C3</f>
        <v>0</v>
      </c>
      <c r="Y3" s="2">
        <f t="shared" ref="Y3:AM3" si="0">D3</f>
        <v>4.3980465111040035E-2</v>
      </c>
      <c r="Z3" s="2">
        <f t="shared" si="0"/>
        <v>5.4975581388800036E-2</v>
      </c>
      <c r="AA3" s="2">
        <f t="shared" si="0"/>
        <v>6.871947673600004E-2</v>
      </c>
      <c r="AB3" s="2">
        <f t="shared" si="0"/>
        <v>8.589934592000005E-2</v>
      </c>
      <c r="AC3" s="2">
        <f t="shared" si="0"/>
        <v>0.10737418240000006</v>
      </c>
      <c r="AD3" s="2">
        <f t="shared" si="0"/>
        <v>0.13421772800000006</v>
      </c>
      <c r="AE3" s="2">
        <f t="shared" si="0"/>
        <v>0.16777216000000009</v>
      </c>
      <c r="AF3" s="2">
        <f t="shared" si="0"/>
        <v>0.2097152000000001</v>
      </c>
      <c r="AG3" s="2">
        <f t="shared" si="0"/>
        <v>0.2621440000000001</v>
      </c>
      <c r="AH3" s="2">
        <f t="shared" si="0"/>
        <v>0.32768000000000014</v>
      </c>
      <c r="AI3" s="2">
        <f t="shared" si="0"/>
        <v>0.40960000000000013</v>
      </c>
      <c r="AJ3" s="2">
        <f t="shared" si="0"/>
        <v>0.51200000000000012</v>
      </c>
      <c r="AK3" s="2">
        <f t="shared" si="0"/>
        <v>0.64000000000000012</v>
      </c>
      <c r="AL3" s="2">
        <f t="shared" si="0"/>
        <v>0.8</v>
      </c>
      <c r="AM3" s="2">
        <f t="shared" si="0"/>
        <v>1</v>
      </c>
      <c r="BF3" s="2">
        <f t="shared" ref="BF3:BU3" si="1">X3</f>
        <v>0</v>
      </c>
      <c r="BG3" s="2">
        <f t="shared" si="1"/>
        <v>4.3980465111040035E-2</v>
      </c>
      <c r="BH3" s="2">
        <f t="shared" si="1"/>
        <v>5.4975581388800036E-2</v>
      </c>
      <c r="BI3" s="2">
        <f t="shared" si="1"/>
        <v>6.871947673600004E-2</v>
      </c>
      <c r="BJ3" s="2">
        <f t="shared" si="1"/>
        <v>8.589934592000005E-2</v>
      </c>
      <c r="BK3" s="2">
        <f t="shared" si="1"/>
        <v>0.10737418240000006</v>
      </c>
      <c r="BL3" s="2">
        <f t="shared" si="1"/>
        <v>0.13421772800000006</v>
      </c>
      <c r="BM3" s="2">
        <f t="shared" si="1"/>
        <v>0.16777216000000009</v>
      </c>
      <c r="BN3" s="2">
        <f t="shared" si="1"/>
        <v>0.2097152000000001</v>
      </c>
      <c r="BO3" s="2">
        <f t="shared" si="1"/>
        <v>0.2621440000000001</v>
      </c>
      <c r="BP3" s="2">
        <f t="shared" si="1"/>
        <v>0.32768000000000014</v>
      </c>
      <c r="BQ3" s="2">
        <f t="shared" si="1"/>
        <v>0.40960000000000013</v>
      </c>
      <c r="BR3" s="2">
        <f t="shared" si="1"/>
        <v>0.51200000000000012</v>
      </c>
      <c r="BS3" s="2">
        <f t="shared" si="1"/>
        <v>0.64000000000000012</v>
      </c>
      <c r="BT3" s="2">
        <f t="shared" si="1"/>
        <v>0.8</v>
      </c>
      <c r="BU3" s="2">
        <f t="shared" si="1"/>
        <v>1</v>
      </c>
      <c r="BW3" s="2">
        <f t="shared" ref="BW3:CL3" si="2">AO3</f>
        <v>0</v>
      </c>
      <c r="BX3" s="2">
        <f t="shared" si="2"/>
        <v>0</v>
      </c>
      <c r="BY3" s="2">
        <f t="shared" si="2"/>
        <v>0</v>
      </c>
      <c r="BZ3" s="2">
        <f t="shared" si="2"/>
        <v>0</v>
      </c>
      <c r="CA3" s="2">
        <f t="shared" si="2"/>
        <v>0</v>
      </c>
      <c r="CB3" s="2">
        <f t="shared" si="2"/>
        <v>0</v>
      </c>
      <c r="CC3" s="2">
        <f t="shared" si="2"/>
        <v>0</v>
      </c>
      <c r="CD3" s="2">
        <f t="shared" si="2"/>
        <v>0</v>
      </c>
      <c r="CE3" s="2">
        <f t="shared" si="2"/>
        <v>0</v>
      </c>
      <c r="CF3" s="2">
        <f t="shared" si="2"/>
        <v>0</v>
      </c>
      <c r="CG3" s="2">
        <f t="shared" si="2"/>
        <v>0</v>
      </c>
      <c r="CH3" s="2">
        <f t="shared" si="2"/>
        <v>0</v>
      </c>
      <c r="CI3" s="2">
        <f t="shared" si="2"/>
        <v>0</v>
      </c>
      <c r="CJ3" s="2">
        <f t="shared" si="2"/>
        <v>0</v>
      </c>
      <c r="CK3" s="2">
        <f t="shared" si="2"/>
        <v>0</v>
      </c>
      <c r="CL3" s="2">
        <f t="shared" si="2"/>
        <v>0</v>
      </c>
      <c r="CN3" s="2">
        <f t="shared" ref="CN3:DC3" si="3">BF3</f>
        <v>0</v>
      </c>
      <c r="CO3" s="2">
        <f t="shared" si="3"/>
        <v>4.3980465111040035E-2</v>
      </c>
      <c r="CP3" s="2">
        <f t="shared" si="3"/>
        <v>5.4975581388800036E-2</v>
      </c>
      <c r="CQ3" s="2">
        <f t="shared" si="3"/>
        <v>6.871947673600004E-2</v>
      </c>
      <c r="CR3" s="2">
        <f t="shared" si="3"/>
        <v>8.589934592000005E-2</v>
      </c>
      <c r="CS3" s="2">
        <f t="shared" si="3"/>
        <v>0.10737418240000006</v>
      </c>
      <c r="CT3" s="2">
        <f t="shared" si="3"/>
        <v>0.13421772800000006</v>
      </c>
      <c r="CU3" s="2">
        <f t="shared" si="3"/>
        <v>0.16777216000000009</v>
      </c>
      <c r="CV3" s="2">
        <f t="shared" si="3"/>
        <v>0.2097152000000001</v>
      </c>
      <c r="CW3" s="2">
        <f t="shared" si="3"/>
        <v>0.2621440000000001</v>
      </c>
      <c r="CX3" s="2">
        <f t="shared" si="3"/>
        <v>0.32768000000000014</v>
      </c>
      <c r="CY3" s="2">
        <f t="shared" si="3"/>
        <v>0.40960000000000013</v>
      </c>
      <c r="CZ3" s="2">
        <f t="shared" si="3"/>
        <v>0.51200000000000012</v>
      </c>
      <c r="DA3" s="2">
        <f t="shared" si="3"/>
        <v>0.64000000000000012</v>
      </c>
      <c r="DB3" s="2">
        <f t="shared" si="3"/>
        <v>0.8</v>
      </c>
      <c r="DC3" s="2">
        <f t="shared" si="3"/>
        <v>1</v>
      </c>
    </row>
    <row r="4" spans="1:107">
      <c r="A4" s="1" t="s">
        <v>16</v>
      </c>
      <c r="B4" s="1">
        <f>'Raw data and fitting summary'!B6</f>
        <v>1</v>
      </c>
      <c r="C4">
        <f>'Raw data and fitting summary'!C6</f>
        <v>13.636363636363631</v>
      </c>
      <c r="D4">
        <f>'Raw data and fitting summary'!D6</f>
        <v>13.229483335473507</v>
      </c>
      <c r="E4">
        <f>'Raw data and fitting summary'!E6</f>
        <v>13.131529059732367</v>
      </c>
      <c r="F4">
        <f>'Raw data and fitting summary'!F6</f>
        <v>13.011107350435086</v>
      </c>
      <c r="G4">
        <f>'Raw data and fitting summary'!G6</f>
        <v>12.863650909596135</v>
      </c>
      <c r="H4">
        <f>'Raw data and fitting summary'!H6</f>
        <v>12.683964790899816</v>
      </c>
      <c r="I4">
        <f>'Raw data and fitting summary'!I6</f>
        <v>12.466295229202256</v>
      </c>
      <c r="J4">
        <f>'Raw data and fitting summary'!J6</f>
        <v>12.204493536800637</v>
      </c>
      <c r="K4">
        <f>'Raw data and fitting summary'!K6</f>
        <v>11.892309103434544</v>
      </c>
      <c r="L4">
        <f>'Raw data and fitting summary'!L6</f>
        <v>11.52384194252971</v>
      </c>
      <c r="M4">
        <f>'Raw data and fitting summary'!M6</f>
        <v>11.094169587183101</v>
      </c>
      <c r="N4">
        <f>'Raw data and fitting summary'!N6</f>
        <v>10.60013046314416</v>
      </c>
      <c r="O4">
        <f>'Raw data and fitting summary'!O6</f>
        <v>10.041194644696187</v>
      </c>
      <c r="P4">
        <f>'Raw data and fitting summary'!P6</f>
        <v>9.4202898550724612</v>
      </c>
      <c r="Q4">
        <f>'Raw data and fitting summary'!Q6</f>
        <v>8.7443946188340789</v>
      </c>
      <c r="R4">
        <f>'Raw data and fitting summary'!R6</f>
        <v>8.0246913580246897</v>
      </c>
      <c r="S4">
        <f>'Raw data and fitting summary'!D43</f>
        <v>9.9998617501571435E-2</v>
      </c>
      <c r="T4">
        <f>'Raw data and fitting summary'!F43</f>
        <v>14.999967258198108</v>
      </c>
      <c r="U4">
        <f>'Raw data and fitting summary'!H43</f>
        <v>0.13000030773162138</v>
      </c>
      <c r="V4">
        <f>'Raw data and fitting summary'!I43</f>
        <v>31267.630638066723</v>
      </c>
      <c r="X4">
        <f>($T$4*B4/((B4*(1+$C$3/$V$4))+$S$4*(1+$C$3/$U$4)))*C20</f>
        <v>13.63635100948359</v>
      </c>
      <c r="Y4">
        <f>($T$4*B4/((B4*(1+$D$3/$V$4))+$S$4*(1+$D$3/$U$4)))*D20</f>
        <v>13.229460568995581</v>
      </c>
      <c r="Z4">
        <f>($T$4*B4/((B4*(1+$E$3/$V$4))+$S$4*(1+$E$3/$U$4)))*E20</f>
        <v>13.131503948813847</v>
      </c>
      <c r="AA4">
        <f>($T$4*B4/((B4*(1+$F$3/$V$4))+$S$4*(1+$F$3/$U$4)))*F20</f>
        <v>13.01107940871761</v>
      </c>
      <c r="AB4">
        <f>($T$4*B4/((B4*(1+$G$3/$V$4))+$S$4*(1+$G$3/$U$4)))*G20</f>
        <v>12.863619578737289</v>
      </c>
      <c r="AC4">
        <f>($T$4*B4/((B4*(1+$H$3/$V$4))+$S$4*(1+$H$3/$U$4)))*H20</f>
        <v>12.683929444978506</v>
      </c>
      <c r="AD4">
        <f>($T$4*B4/((B4*(1+$I$3/$V$4))+$S$4*(1+$I$3/$U$4)))*I20</f>
        <v>12.466255188466238</v>
      </c>
      <c r="AE4">
        <f>($T$4*B4/((B4*(1+$J$3/$V$4))+$S$4*(1+$J$3/$U$4)))*J20</f>
        <v>12.204448094629019</v>
      </c>
      <c r="AF4">
        <f>($T$4*B4/((B4*(1+$K$3/$V$4))+$S$4*(1+$K$3/$U$4)))*K20</f>
        <v>11.892257570429106</v>
      </c>
      <c r="AG4">
        <f>($T$4*B4/((B4*(1+$L$3/$V$4))+$S$4*(1+$L$3/$U$4)))*L20</f>
        <v>11.523783710583215</v>
      </c>
      <c r="AH4">
        <f>($T$4*B4/((B4*(1+$M$3/$V$4))+$S$4*(1+$M$3/$U$4)))*M20</f>
        <v>11.09410421355626</v>
      </c>
      <c r="AI4">
        <f>($T$4*B4/((B4*(1+$N$3/$V$4))+$S$4*(1+$N$3/$U$4)))*N20</f>
        <v>10.600057769559514</v>
      </c>
      <c r="AJ4">
        <f>($T$4*B4/((B4*(1+$O$3/$V$4))+$S$4*(1+$O$3/$U$4)))*O20</f>
        <v>10.041114819454879</v>
      </c>
      <c r="AK4">
        <f>($T$4*B4/((B4*(1+$P$3/$V$4))+$S$4*(1+$P$3/$U$4)))*P20</f>
        <v>9.420203538712304</v>
      </c>
      <c r="AL4">
        <f>($T$4*B4/((B4*(1+$Q$3/$V$4))+$S$4*(1+$Q$3/$U$4)))*Q20</f>
        <v>8.7443029488851547</v>
      </c>
      <c r="AM4">
        <f>($T$4*B4/((B4*(1+$R$3/$V$4))+$S$4*(1+$R$3/$U$4)))*R20</f>
        <v>8.0245959498121788</v>
      </c>
      <c r="AO4">
        <f>IFERROR(X4, 0)</f>
        <v>13.63635100948359</v>
      </c>
      <c r="AP4">
        <f t="shared" ref="AP4:BD18" si="4">IFERROR(Y4, 0)</f>
        <v>13.229460568995581</v>
      </c>
      <c r="AQ4">
        <f t="shared" si="4"/>
        <v>13.131503948813847</v>
      </c>
      <c r="AR4">
        <f t="shared" si="4"/>
        <v>13.01107940871761</v>
      </c>
      <c r="AS4">
        <f t="shared" si="4"/>
        <v>12.863619578737289</v>
      </c>
      <c r="AT4">
        <f t="shared" si="4"/>
        <v>12.683929444978506</v>
      </c>
      <c r="AU4">
        <f t="shared" si="4"/>
        <v>12.466255188466238</v>
      </c>
      <c r="AV4">
        <f t="shared" si="4"/>
        <v>12.204448094629019</v>
      </c>
      <c r="AW4">
        <f t="shared" si="4"/>
        <v>11.892257570429106</v>
      </c>
      <c r="AX4">
        <f t="shared" si="4"/>
        <v>11.523783710583215</v>
      </c>
      <c r="AY4">
        <f t="shared" si="4"/>
        <v>11.09410421355626</v>
      </c>
      <c r="AZ4">
        <f t="shared" si="4"/>
        <v>10.600057769559514</v>
      </c>
      <c r="BA4">
        <f t="shared" si="4"/>
        <v>10.041114819454879</v>
      </c>
      <c r="BB4">
        <f t="shared" si="4"/>
        <v>9.420203538712304</v>
      </c>
      <c r="BC4">
        <f t="shared" si="4"/>
        <v>8.7443029488851547</v>
      </c>
      <c r="BD4">
        <f t="shared" si="4"/>
        <v>8.0245959498121788</v>
      </c>
      <c r="BF4">
        <f>(C4-AO4)^2</f>
        <v>1.5943809957261039E-10</v>
      </c>
      <c r="BG4">
        <f>(D4-AP4)^2</f>
        <v>5.1831251715431506E-10</v>
      </c>
      <c r="BH4">
        <f t="shared" ref="BH4:BU18" si="5">(E4-AQ4)^2</f>
        <v>6.3055822890020446E-10</v>
      </c>
      <c r="BI4">
        <f t="shared" si="5"/>
        <v>7.8073957554576416E-10</v>
      </c>
      <c r="BJ4">
        <f t="shared" si="5"/>
        <v>9.8162271602737524E-10</v>
      </c>
      <c r="BK4">
        <f t="shared" si="5"/>
        <v>1.2493341532404235E-9</v>
      </c>
      <c r="BL4">
        <f t="shared" si="5"/>
        <v>1.6032605408221723E-9</v>
      </c>
      <c r="BM4">
        <f t="shared" si="5"/>
        <v>2.0649909614055553E-9</v>
      </c>
      <c r="BN4">
        <f t="shared" si="5"/>
        <v>2.6556506494761749E-9</v>
      </c>
      <c r="BO4">
        <f t="shared" si="5"/>
        <v>3.3909595925980772E-9</v>
      </c>
      <c r="BP4">
        <f t="shared" si="5"/>
        <v>4.2737110863177061E-9</v>
      </c>
      <c r="BQ4">
        <f t="shared" si="5"/>
        <v>5.2843572485576122E-9</v>
      </c>
      <c r="BR4">
        <f t="shared" si="5"/>
        <v>6.3720691498283638E-9</v>
      </c>
      <c r="BS4">
        <f t="shared" si="5"/>
        <v>7.4505140307896317E-9</v>
      </c>
      <c r="BT4">
        <f t="shared" si="5"/>
        <v>8.4033795357613847E-9</v>
      </c>
      <c r="BU4">
        <f t="shared" si="5"/>
        <v>9.1027270145176694E-9</v>
      </c>
      <c r="BW4">
        <f>ABS((AO4-C4)/AO4)</f>
        <v>9.2597206043827865E-7</v>
      </c>
      <c r="BX4">
        <f t="shared" ref="BX4:CL18" si="6">ABS((AP4-D4)/AP4)</f>
        <v>1.7208923831209892E-6</v>
      </c>
      <c r="BY4">
        <f t="shared" si="6"/>
        <v>1.9122652376700788E-6</v>
      </c>
      <c r="BZ4">
        <f t="shared" si="6"/>
        <v>2.1475326219240205E-6</v>
      </c>
      <c r="CA4">
        <f t="shared" si="6"/>
        <v>2.4356176466675241E-6</v>
      </c>
      <c r="CB4">
        <f t="shared" si="6"/>
        <v>2.7866696565250456E-6</v>
      </c>
      <c r="CC4">
        <f t="shared" si="6"/>
        <v>3.2119297585480022E-6</v>
      </c>
      <c r="CD4">
        <f t="shared" si="6"/>
        <v>3.7234106176830894E-6</v>
      </c>
      <c r="CE4">
        <f t="shared" si="6"/>
        <v>4.333324024714338E-6</v>
      </c>
      <c r="CF4">
        <f t="shared" si="6"/>
        <v>5.0531967587637125E-6</v>
      </c>
      <c r="CG4">
        <f t="shared" si="6"/>
        <v>5.8926458218139811E-6</v>
      </c>
      <c r="CH4">
        <f t="shared" si="6"/>
        <v>6.8578479688930448E-6</v>
      </c>
      <c r="CI4">
        <f t="shared" si="6"/>
        <v>7.9498385132506124E-6</v>
      </c>
      <c r="CJ4">
        <f t="shared" si="6"/>
        <v>9.1628975746113848E-6</v>
      </c>
      <c r="CK4">
        <f t="shared" si="6"/>
        <v>1.0483391238848291E-5</v>
      </c>
      <c r="CL4">
        <f t="shared" si="6"/>
        <v>1.188947245538193E-5</v>
      </c>
      <c r="CN4">
        <f>IFERROR(BW4, 0)</f>
        <v>9.2597206043827865E-7</v>
      </c>
      <c r="CO4">
        <f t="shared" ref="CO4:DC18" si="7">IFERROR(BX4, 0)</f>
        <v>1.7208923831209892E-6</v>
      </c>
      <c r="CP4">
        <f t="shared" si="7"/>
        <v>1.9122652376700788E-6</v>
      </c>
      <c r="CQ4">
        <f t="shared" si="7"/>
        <v>2.1475326219240205E-6</v>
      </c>
      <c r="CR4">
        <f t="shared" si="7"/>
        <v>2.4356176466675241E-6</v>
      </c>
      <c r="CS4">
        <f t="shared" si="7"/>
        <v>2.7866696565250456E-6</v>
      </c>
      <c r="CT4">
        <f t="shared" si="7"/>
        <v>3.2119297585480022E-6</v>
      </c>
      <c r="CU4">
        <f t="shared" si="7"/>
        <v>3.7234106176830894E-6</v>
      </c>
      <c r="CV4">
        <f t="shared" si="7"/>
        <v>4.333324024714338E-6</v>
      </c>
      <c r="CW4">
        <f t="shared" si="7"/>
        <v>5.0531967587637125E-6</v>
      </c>
      <c r="CX4">
        <f t="shared" si="7"/>
        <v>5.8926458218139811E-6</v>
      </c>
      <c r="CY4">
        <f t="shared" si="7"/>
        <v>6.8578479688930448E-6</v>
      </c>
      <c r="CZ4">
        <f t="shared" si="7"/>
        <v>7.9498385132506124E-6</v>
      </c>
      <c r="DA4">
        <f t="shared" si="7"/>
        <v>9.1628975746113848E-6</v>
      </c>
      <c r="DB4">
        <f t="shared" si="7"/>
        <v>1.0483391238848291E-5</v>
      </c>
      <c r="DC4">
        <f t="shared" si="7"/>
        <v>1.188947245538193E-5</v>
      </c>
    </row>
    <row r="5" spans="1:107">
      <c r="A5" s="1" t="s">
        <v>17</v>
      </c>
      <c r="B5" s="1">
        <f>'Raw data and fitting summary'!B7</f>
        <v>0.8</v>
      </c>
      <c r="C5">
        <f>'Raw data and fitting summary'!C7</f>
        <v>13.33333333333333</v>
      </c>
      <c r="D5">
        <f>'Raw data and fitting summary'!D7</f>
        <v>12.850289150718007</v>
      </c>
      <c r="E5">
        <f>'Raw data and fitting summary'!E7</f>
        <v>12.734947730397778</v>
      </c>
      <c r="F5">
        <f>'Raw data and fitting summary'!F7</f>
        <v>12.593650372807305</v>
      </c>
      <c r="G5">
        <f>'Raw data and fitting summary'!G7</f>
        <v>12.421377597399996</v>
      </c>
      <c r="H5">
        <f>'Raw data and fitting summary'!H7</f>
        <v>12.212553075630407</v>
      </c>
      <c r="I5">
        <f>'Raw data and fitting summary'!I7</f>
        <v>11.961193031720541</v>
      </c>
      <c r="J5">
        <f>'Raw data and fitting summary'!J7</f>
        <v>11.661178537307874</v>
      </c>
      <c r="K5">
        <f>'Raw data and fitting summary'!K7</f>
        <v>11.306681262915706</v>
      </c>
      <c r="L5">
        <f>'Raw data and fitting summary'!L7</f>
        <v>10.892759387324176</v>
      </c>
      <c r="M5">
        <f>'Raw data and fitting summary'!M7</f>
        <v>10.416110250520802</v>
      </c>
      <c r="N5">
        <f>'Raw data and fitting summary'!N7</f>
        <v>9.8759179539123814</v>
      </c>
      <c r="O5">
        <f>'Raw data and fitting summary'!O7</f>
        <v>9.2746730083234237</v>
      </c>
      <c r="P5">
        <f>'Raw data and fitting summary'!P7</f>
        <v>8.6187845303867388</v>
      </c>
      <c r="Q5">
        <f>'Raw data and fitting summary'!Q7</f>
        <v>7.9187817258883229</v>
      </c>
      <c r="R5">
        <f>'Raw data and fitting summary'!R7</f>
        <v>7.1889400921658977</v>
      </c>
      <c r="X5">
        <f t="shared" ref="X5:X18" si="8">($T$4*B5/((B5*(1+$C$3/$V$4))+$S$4*(1+$C$3/$U$4)))*C21</f>
        <v>13.333324710954384</v>
      </c>
      <c r="Y5">
        <f t="shared" ref="Y5:Y18" si="9">($T$4*B5/((B5*(1+$D$3/$V$4))+$S$4*(1+$D$3/$U$4)))*D21</f>
        <v>12.850272179151734</v>
      </c>
      <c r="Z5">
        <f t="shared" ref="Z5:Z18" si="10">($T$4*B5/((B5*(1+$E$3/$V$4))+$S$4*(1+$E$3/$U$4)))*E21</f>
        <v>12.734928861520123</v>
      </c>
      <c r="AA5">
        <f t="shared" ref="AA5:AA18" si="11">($T$4*B5/((B5*(1+$F$3/$V$4))+$S$4*(1+$F$3/$U$4)))*F21</f>
        <v>12.593629230256584</v>
      </c>
      <c r="AB5">
        <f t="shared" ref="AB5:AB18" si="12">($T$4*B5/((B5*(1+$G$3/$V$4))+$S$4*(1+$G$3/$U$4)))*G21</f>
        <v>12.421353758117966</v>
      </c>
      <c r="AC5">
        <f t="shared" ref="AC5:AC18" si="13">($T$4*B5/((B5*(1+$H$3/$V$4))+$S$4*(1+$H$3/$U$4)))*H21</f>
        <v>12.2125260784922</v>
      </c>
      <c r="AD5">
        <f t="shared" ref="AD5:AD18" si="14">($T$4*B5/((B5*(1+$I$3/$V$4))+$S$4*(1+$I$3/$U$4)))*I21</f>
        <v>11.961162394911817</v>
      </c>
      <c r="AE5">
        <f t="shared" ref="AE5:AE18" si="15">($T$4*B5/((B5*(1+$J$3/$V$4))+$S$4*(1+$J$3/$U$4)))*J21</f>
        <v>11.661143787146088</v>
      </c>
      <c r="AF5">
        <f t="shared" ref="AF5:AF18" si="16">($T$4*B5/((B5*(1+$K$3/$V$4))+$S$4*(1+$K$3/$U$4)))*K21</f>
        <v>11.306641976180556</v>
      </c>
      <c r="AG5">
        <f t="shared" ref="AG5:AG18" si="17">($T$4*B5/((B5*(1+$L$3/$V$4))+$S$4*(1+$L$3/$U$4)))*L21</f>
        <v>10.892715247378034</v>
      </c>
      <c r="AH5">
        <f t="shared" ref="AH5:AH18" si="18">($T$4*B5/((B5*(1+$M$3/$V$4))+$S$4*(1+$M$3/$U$4)))*M21</f>
        <v>10.416061114225437</v>
      </c>
      <c r="AI5">
        <f t="shared" ref="AI5:AI18" si="19">($T$4*B5/((B5*(1+$N$3/$V$4))+$S$4*(1+$N$3/$U$4)))*N21</f>
        <v>9.8758639216737993</v>
      </c>
      <c r="AJ5">
        <f t="shared" ref="AJ5:AJ18" si="20">($T$4*B5/((B5*(1+$O$3/$V$4))+$S$4*(1+$O$3/$U$4)))*O21</f>
        <v>9.2746144844403897</v>
      </c>
      <c r="AK5">
        <f t="shared" ref="AK5:AK18" si="21">($T$4*B5/((B5*(1+$P$3/$V$4))+$S$4*(1+$P$3/$U$4)))*P21</f>
        <v>8.6187222571994333</v>
      </c>
      <c r="AL5">
        <f t="shared" ref="AL5:AL18" si="22">($T$4*B5/((B5*(1+$Q$3/$V$4))+$S$4*(1+$Q$3/$U$4)))*Q21</f>
        <v>7.918716775627888</v>
      </c>
      <c r="AM5">
        <f t="shared" ref="AM5:AM18" si="23">($T$4*B5/((B5*(1+$R$3/$V$4))+$S$4*(1+$R$3/$U$4)))*R21</f>
        <v>7.1888738068884575</v>
      </c>
      <c r="AO5">
        <f t="shared" ref="AO5:AO18" si="24">IFERROR(X5, 0)</f>
        <v>13.333324710954384</v>
      </c>
      <c r="AP5">
        <f t="shared" si="4"/>
        <v>12.850272179151734</v>
      </c>
      <c r="AQ5">
        <f t="shared" si="4"/>
        <v>12.734928861520123</v>
      </c>
      <c r="AR5">
        <f t="shared" si="4"/>
        <v>12.593629230256584</v>
      </c>
      <c r="AS5">
        <f t="shared" si="4"/>
        <v>12.421353758117966</v>
      </c>
      <c r="AT5">
        <f t="shared" si="4"/>
        <v>12.2125260784922</v>
      </c>
      <c r="AU5">
        <f t="shared" si="4"/>
        <v>11.961162394911817</v>
      </c>
      <c r="AV5">
        <f t="shared" si="4"/>
        <v>11.661143787146088</v>
      </c>
      <c r="AW5">
        <f t="shared" si="4"/>
        <v>11.306641976180556</v>
      </c>
      <c r="AX5">
        <f t="shared" si="4"/>
        <v>10.892715247378034</v>
      </c>
      <c r="AY5">
        <f t="shared" si="4"/>
        <v>10.416061114225437</v>
      </c>
      <c r="AZ5">
        <f t="shared" si="4"/>
        <v>9.8758639216737993</v>
      </c>
      <c r="BA5">
        <f t="shared" si="4"/>
        <v>9.2746144844403897</v>
      </c>
      <c r="BB5">
        <f t="shared" si="4"/>
        <v>8.6187222571994333</v>
      </c>
      <c r="BC5">
        <f t="shared" si="4"/>
        <v>7.918716775627888</v>
      </c>
      <c r="BD5">
        <f t="shared" si="4"/>
        <v>7.1888738068884575</v>
      </c>
      <c r="BF5">
        <f t="shared" ref="BF5:BG18" si="25">(C5-AO5)^2</f>
        <v>7.4345418687456041E-11</v>
      </c>
      <c r="BG5">
        <f t="shared" si="25"/>
        <v>2.880340617665453E-10</v>
      </c>
      <c r="BH5">
        <f t="shared" si="5"/>
        <v>3.5603454395971459E-10</v>
      </c>
      <c r="BI5">
        <f t="shared" si="5"/>
        <v>4.4700745102050286E-10</v>
      </c>
      <c r="BJ5">
        <f t="shared" si="5"/>
        <v>5.6831136767318724E-10</v>
      </c>
      <c r="BK5">
        <f t="shared" si="5"/>
        <v>7.2884547135449151E-10</v>
      </c>
      <c r="BL5">
        <f t="shared" si="5"/>
        <v>9.38614048774261E-10</v>
      </c>
      <c r="BM5">
        <f t="shared" si="5"/>
        <v>1.2075737441764148E-9</v>
      </c>
      <c r="BN5">
        <f t="shared" si="5"/>
        <v>1.5434475587786378E-9</v>
      </c>
      <c r="BO5">
        <f t="shared" si="5"/>
        <v>1.948334845472273E-9</v>
      </c>
      <c r="BP5">
        <f t="shared" si="5"/>
        <v>2.4143755221925791E-9</v>
      </c>
      <c r="BQ5">
        <f t="shared" si="5"/>
        <v>2.9194828061848344E-9</v>
      </c>
      <c r="BR5">
        <f t="shared" si="5"/>
        <v>3.4250448853721959E-9</v>
      </c>
      <c r="BS5">
        <f t="shared" si="5"/>
        <v>3.8779498571797224E-9</v>
      </c>
      <c r="BT5">
        <f t="shared" si="5"/>
        <v>4.2185363305546355E-9</v>
      </c>
      <c r="BU5">
        <f t="shared" si="5"/>
        <v>4.3937380053291536E-9</v>
      </c>
      <c r="BW5">
        <f t="shared" ref="BW5:BW18" si="26">ABS((AO5-C5)/AO5)</f>
        <v>6.4667883913904055E-7</v>
      </c>
      <c r="BX5">
        <f t="shared" si="6"/>
        <v>1.3207164826253187E-6</v>
      </c>
      <c r="BY5">
        <f t="shared" si="6"/>
        <v>1.4816633732461331E-6</v>
      </c>
      <c r="BZ5">
        <f t="shared" si="6"/>
        <v>1.6788290599285207E-6</v>
      </c>
      <c r="CA5">
        <f t="shared" si="6"/>
        <v>1.9192177031214609E-6</v>
      </c>
      <c r="CB5">
        <f t="shared" si="6"/>
        <v>2.2106104857616472E-6</v>
      </c>
      <c r="CC5">
        <f t="shared" si="6"/>
        <v>2.5613571417406791E-6</v>
      </c>
      <c r="CD5">
        <f t="shared" si="6"/>
        <v>2.9799959953018498E-6</v>
      </c>
      <c r="CE5">
        <f t="shared" si="6"/>
        <v>3.4746598710011975E-6</v>
      </c>
      <c r="CF5">
        <f t="shared" si="6"/>
        <v>4.0522445634693468E-6</v>
      </c>
      <c r="CG5">
        <f t="shared" si="6"/>
        <v>4.7173585894051066E-6</v>
      </c>
      <c r="CH5">
        <f t="shared" si="6"/>
        <v>5.4711404501477852E-6</v>
      </c>
      <c r="CI5">
        <f t="shared" si="6"/>
        <v>6.3101148982676544E-6</v>
      </c>
      <c r="CJ5">
        <f t="shared" si="6"/>
        <v>7.2253386809665626E-6</v>
      </c>
      <c r="CK5">
        <f t="shared" si="6"/>
        <v>8.2021193932268661E-6</v>
      </c>
      <c r="CL5">
        <f t="shared" si="6"/>
        <v>9.2205370717067588E-6</v>
      </c>
      <c r="CN5">
        <f t="shared" ref="CN5:CN18" si="27">IFERROR(BW5, 0)</f>
        <v>6.4667883913904055E-7</v>
      </c>
      <c r="CO5">
        <f t="shared" si="7"/>
        <v>1.3207164826253187E-6</v>
      </c>
      <c r="CP5">
        <f t="shared" si="7"/>
        <v>1.4816633732461331E-6</v>
      </c>
      <c r="CQ5">
        <f t="shared" si="7"/>
        <v>1.6788290599285207E-6</v>
      </c>
      <c r="CR5">
        <f t="shared" si="7"/>
        <v>1.9192177031214609E-6</v>
      </c>
      <c r="CS5">
        <f t="shared" si="7"/>
        <v>2.2106104857616472E-6</v>
      </c>
      <c r="CT5">
        <f t="shared" si="7"/>
        <v>2.5613571417406791E-6</v>
      </c>
      <c r="CU5">
        <f t="shared" si="7"/>
        <v>2.9799959953018498E-6</v>
      </c>
      <c r="CV5">
        <f t="shared" si="7"/>
        <v>3.4746598710011975E-6</v>
      </c>
      <c r="CW5">
        <f t="shared" si="7"/>
        <v>4.0522445634693468E-6</v>
      </c>
      <c r="CX5">
        <f t="shared" si="7"/>
        <v>4.7173585894051066E-6</v>
      </c>
      <c r="CY5">
        <f t="shared" si="7"/>
        <v>5.4711404501477852E-6</v>
      </c>
      <c r="CZ5">
        <f t="shared" si="7"/>
        <v>6.3101148982676544E-6</v>
      </c>
      <c r="DA5">
        <f t="shared" si="7"/>
        <v>7.2253386809665626E-6</v>
      </c>
      <c r="DB5">
        <f t="shared" si="7"/>
        <v>8.2021193932268661E-6</v>
      </c>
      <c r="DC5">
        <f t="shared" si="7"/>
        <v>9.2205370717067588E-6</v>
      </c>
    </row>
    <row r="6" spans="1:107">
      <c r="A6" s="1" t="s">
        <v>18</v>
      </c>
      <c r="B6" s="1">
        <f>'Raw data and fitting summary'!B8</f>
        <v>0.64000000000000012</v>
      </c>
      <c r="C6">
        <f>'Raw data and fitting summary'!C8</f>
        <v>12.97297297297297</v>
      </c>
      <c r="D6">
        <f>'Raw data and fitting summary'!D8</f>
        <v>12.405807501065595</v>
      </c>
      <c r="E6">
        <f>'Raw data and fitting summary'!E8</f>
        <v>12.271681079064933</v>
      </c>
      <c r="F6">
        <f>'Raw data and fitting summary'!F8</f>
        <v>12.108047127935007</v>
      </c>
      <c r="G6">
        <f>'Raw data and fitting summary'!G8</f>
        <v>11.909540786136496</v>
      </c>
      <c r="H6">
        <f>'Raw data and fitting summary'!H8</f>
        <v>11.670377128416446</v>
      </c>
      <c r="I6">
        <f>'Raw data and fitting summary'!I8</f>
        <v>11.38459968419704</v>
      </c>
      <c r="J6">
        <f>'Raw data and fitting summary'!J8</f>
        <v>11.046475069805222</v>
      </c>
      <c r="K6">
        <f>'Raw data and fitting summary'!K8</f>
        <v>10.651052405908873</v>
      </c>
      <c r="L6">
        <f>'Raw data and fitting summary'!L8</f>
        <v>10.194879033839154</v>
      </c>
      <c r="M6">
        <f>'Raw data and fitting summary'!M8</f>
        <v>9.6768190558898297</v>
      </c>
      <c r="N6">
        <f>'Raw data and fitting summary'!N8</f>
        <v>9.0988626421697276</v>
      </c>
      <c r="O6">
        <f>'Raw data and fitting summary'!O8</f>
        <v>8.4667571234735401</v>
      </c>
      <c r="P6">
        <f>'Raw data and fitting summary'!P8</f>
        <v>7.7902621722846428</v>
      </c>
      <c r="Q6">
        <f>'Raw data and fitting summary'!Q8</f>
        <v>7.0828603859250832</v>
      </c>
      <c r="R6">
        <f>'Raw data and fitting summary'!R8</f>
        <v>6.3608562691131487</v>
      </c>
      <c r="X6">
        <f t="shared" si="8"/>
        <v>12.972968892372833</v>
      </c>
      <c r="Y6">
        <f t="shared" si="9"/>
        <v>12.405796935785171</v>
      </c>
      <c r="Z6">
        <f t="shared" si="10"/>
        <v>12.271669069327043</v>
      </c>
      <c r="AA6">
        <f t="shared" si="11"/>
        <v>12.108033402102874</v>
      </c>
      <c r="AB6">
        <f t="shared" si="12"/>
        <v>11.909525046565808</v>
      </c>
      <c r="AC6">
        <f t="shared" si="13"/>
        <v>11.670359061786645</v>
      </c>
      <c r="AD6">
        <f t="shared" si="14"/>
        <v>11.384578979020175</v>
      </c>
      <c r="AE6">
        <f t="shared" si="15"/>
        <v>11.046451442539578</v>
      </c>
      <c r="AF6">
        <f t="shared" si="16"/>
        <v>10.651025636065818</v>
      </c>
      <c r="AG6">
        <f t="shared" si="17"/>
        <v>10.194849006489456</v>
      </c>
      <c r="AH6">
        <f t="shared" si="18"/>
        <v>9.6767858070581418</v>
      </c>
      <c r="AI6">
        <f t="shared" si="19"/>
        <v>9.0988263992640341</v>
      </c>
      <c r="AJ6">
        <f t="shared" si="20"/>
        <v>8.4667183303099467</v>
      </c>
      <c r="AK6">
        <f t="shared" si="21"/>
        <v>7.7902214880958756</v>
      </c>
      <c r="AL6">
        <f t="shared" si="22"/>
        <v>7.0828186513793217</v>
      </c>
      <c r="AM6">
        <f t="shared" si="23"/>
        <v>6.3608144398418798</v>
      </c>
      <c r="AO6">
        <f t="shared" si="24"/>
        <v>12.972968892372833</v>
      </c>
      <c r="AP6">
        <f t="shared" si="4"/>
        <v>12.405796935785171</v>
      </c>
      <c r="AQ6">
        <f t="shared" si="4"/>
        <v>12.271669069327043</v>
      </c>
      <c r="AR6">
        <f t="shared" si="4"/>
        <v>12.108033402102874</v>
      </c>
      <c r="AS6">
        <f t="shared" si="4"/>
        <v>11.909525046565808</v>
      </c>
      <c r="AT6">
        <f t="shared" si="4"/>
        <v>11.670359061786645</v>
      </c>
      <c r="AU6">
        <f t="shared" si="4"/>
        <v>11.384578979020175</v>
      </c>
      <c r="AV6">
        <f t="shared" si="4"/>
        <v>11.046451442539578</v>
      </c>
      <c r="AW6">
        <f t="shared" si="4"/>
        <v>10.651025636065818</v>
      </c>
      <c r="AX6">
        <f t="shared" si="4"/>
        <v>10.194849006489456</v>
      </c>
      <c r="AY6">
        <f t="shared" si="4"/>
        <v>9.6767858070581418</v>
      </c>
      <c r="AZ6">
        <f t="shared" si="4"/>
        <v>9.0988263992640341</v>
      </c>
      <c r="BA6">
        <f t="shared" si="4"/>
        <v>8.4667183303099467</v>
      </c>
      <c r="BB6">
        <f t="shared" si="4"/>
        <v>7.7902214880958756</v>
      </c>
      <c r="BC6">
        <f t="shared" si="4"/>
        <v>7.0828186513793217</v>
      </c>
      <c r="BD6">
        <f t="shared" si="4"/>
        <v>6.3608144398418798</v>
      </c>
      <c r="BF6">
        <f t="shared" si="25"/>
        <v>1.6651297477284908E-11</v>
      </c>
      <c r="BG6">
        <f t="shared" si="25"/>
        <v>1.1162515045375147E-10</v>
      </c>
      <c r="BH6">
        <f t="shared" si="5"/>
        <v>1.4423380419598801E-10</v>
      </c>
      <c r="BI6">
        <f t="shared" si="5"/>
        <v>1.8839846774616765E-10</v>
      </c>
      <c r="BJ6">
        <f t="shared" si="5"/>
        <v>2.4773408546038405E-10</v>
      </c>
      <c r="BK6">
        <f t="shared" si="5"/>
        <v>3.2640311236939562E-10</v>
      </c>
      <c r="BL6">
        <f t="shared" si="5"/>
        <v>4.2870434903066159E-10</v>
      </c>
      <c r="BM6">
        <f t="shared" si="5"/>
        <v>5.5824768183205639E-10</v>
      </c>
      <c r="BN6">
        <f t="shared" si="5"/>
        <v>7.1662449719807357E-10</v>
      </c>
      <c r="BO6">
        <f t="shared" si="5"/>
        <v>9.0164172990149742E-10</v>
      </c>
      <c r="BP6">
        <f t="shared" si="5"/>
        <v>1.1054848086083721E-9</v>
      </c>
      <c r="BQ6">
        <f t="shared" si="5"/>
        <v>1.3135482131067979E-9</v>
      </c>
      <c r="BR6">
        <f t="shared" si="5"/>
        <v>1.5049095415884483E-9</v>
      </c>
      <c r="BS6">
        <f t="shared" si="5"/>
        <v>1.6552032156481828E-9</v>
      </c>
      <c r="BT6">
        <f t="shared" si="5"/>
        <v>1.7417723099193249E-9</v>
      </c>
      <c r="BU6">
        <f t="shared" si="5"/>
        <v>1.7496879348909859E-9</v>
      </c>
      <c r="BW6">
        <f t="shared" si="26"/>
        <v>3.1454635949224642E-7</v>
      </c>
      <c r="BX6">
        <f t="shared" si="6"/>
        <v>8.5164060635885487E-7</v>
      </c>
      <c r="BY6">
        <f t="shared" si="6"/>
        <v>9.7865561909693328E-7</v>
      </c>
      <c r="BZ6">
        <f t="shared" si="6"/>
        <v>1.1336136660079567E-6</v>
      </c>
      <c r="CA6">
        <f t="shared" si="6"/>
        <v>1.3215951624456414E-6</v>
      </c>
      <c r="CB6">
        <f t="shared" si="6"/>
        <v>1.5480783157941292E-6</v>
      </c>
      <c r="CC6">
        <f t="shared" si="6"/>
        <v>1.8187037837440057E-6</v>
      </c>
      <c r="CD6">
        <f t="shared" si="6"/>
        <v>2.1389009644702253E-6</v>
      </c>
      <c r="CE6">
        <f t="shared" si="6"/>
        <v>2.5133582407798324E-6</v>
      </c>
      <c r="CF6">
        <f t="shared" si="6"/>
        <v>2.945345211012413E-6</v>
      </c>
      <c r="CG6">
        <f t="shared" si="6"/>
        <v>3.4359375469093907E-6</v>
      </c>
      <c r="CH6">
        <f t="shared" si="6"/>
        <v>3.9832505977271811E-6</v>
      </c>
      <c r="CI6">
        <f t="shared" si="6"/>
        <v>4.5818417573404027E-6</v>
      </c>
      <c r="CJ6">
        <f t="shared" si="6"/>
        <v>5.2224688129093681E-6</v>
      </c>
      <c r="CK6">
        <f t="shared" si="6"/>
        <v>5.8923640171670314E-6</v>
      </c>
      <c r="CL6">
        <f t="shared" si="6"/>
        <v>6.5760873335561086E-6</v>
      </c>
      <c r="CN6">
        <f t="shared" si="27"/>
        <v>3.1454635949224642E-7</v>
      </c>
      <c r="CO6">
        <f t="shared" si="7"/>
        <v>8.5164060635885487E-7</v>
      </c>
      <c r="CP6">
        <f t="shared" si="7"/>
        <v>9.7865561909693328E-7</v>
      </c>
      <c r="CQ6">
        <f t="shared" si="7"/>
        <v>1.1336136660079567E-6</v>
      </c>
      <c r="CR6">
        <f t="shared" si="7"/>
        <v>1.3215951624456414E-6</v>
      </c>
      <c r="CS6">
        <f t="shared" si="7"/>
        <v>1.5480783157941292E-6</v>
      </c>
      <c r="CT6">
        <f t="shared" si="7"/>
        <v>1.8187037837440057E-6</v>
      </c>
      <c r="CU6">
        <f t="shared" si="7"/>
        <v>2.1389009644702253E-6</v>
      </c>
      <c r="CV6">
        <f t="shared" si="7"/>
        <v>2.5133582407798324E-6</v>
      </c>
      <c r="CW6">
        <f t="shared" si="7"/>
        <v>2.945345211012413E-6</v>
      </c>
      <c r="CX6">
        <f t="shared" si="7"/>
        <v>3.4359375469093907E-6</v>
      </c>
      <c r="CY6">
        <f t="shared" si="7"/>
        <v>3.9832505977271811E-6</v>
      </c>
      <c r="CZ6">
        <f t="shared" si="7"/>
        <v>4.5818417573404027E-6</v>
      </c>
      <c r="DA6">
        <f t="shared" si="7"/>
        <v>5.2224688129093681E-6</v>
      </c>
      <c r="DB6">
        <f t="shared" si="7"/>
        <v>5.8923640171670314E-6</v>
      </c>
      <c r="DC6">
        <f t="shared" si="7"/>
        <v>6.5760873335561086E-6</v>
      </c>
    </row>
    <row r="7" spans="1:107">
      <c r="A7" s="1" t="s">
        <v>19</v>
      </c>
      <c r="B7" s="1">
        <f>'Raw data and fitting summary'!B9</f>
        <v>0.51200000000000012</v>
      </c>
      <c r="C7">
        <f>'Raw data and fitting summary'!C9</f>
        <v>12.549019607843135</v>
      </c>
      <c r="D7">
        <f>'Raw data and fitting summary'!D9</f>
        <v>11.891653528026701</v>
      </c>
      <c r="E7">
        <f>'Raw data and fitting summary'!E9</f>
        <v>11.737933957260276</v>
      </c>
      <c r="F7">
        <f>'Raw data and fitting summary'!F9</f>
        <v>11.551284297911911</v>
      </c>
      <c r="G7">
        <f>'Raw data and fitting summary'!G9</f>
        <v>11.326157014421755</v>
      </c>
      <c r="H7">
        <f>'Raw data and fitting summary'!H9</f>
        <v>11.056794529234148</v>
      </c>
      <c r="I7">
        <f>'Raw data and fitting summary'!I9</f>
        <v>10.737588345917187</v>
      </c>
      <c r="J7">
        <f>'Raw data and fitting summary'!J9</f>
        <v>10.363596141287701</v>
      </c>
      <c r="K7">
        <f>'Raw data and fitting summary'!K9</f>
        <v>9.9312136134020434</v>
      </c>
      <c r="L7">
        <f>'Raw data and fitting summary'!L9</f>
        <v>9.4389568742531242</v>
      </c>
      <c r="M7">
        <f>'Raw data and fitting summary'!M9</f>
        <v>8.888255822234882</v>
      </c>
      <c r="N7">
        <f>'Raw data and fitting summary'!N9</f>
        <v>8.2841022236973085</v>
      </c>
      <c r="O7">
        <f>'Raw data and fitting summary'!O9</f>
        <v>7.6353624961761986</v>
      </c>
      <c r="P7">
        <f>'Raw data and fitting summary'!P9</f>
        <v>6.9545834494288092</v>
      </c>
      <c r="Q7">
        <f>'Raw data and fitting summary'!Q9</f>
        <v>6.257207320130358</v>
      </c>
      <c r="R7">
        <f>'Raw data and fitting summary'!R9</f>
        <v>5.5602584094453107</v>
      </c>
      <c r="X7">
        <f t="shared" si="8"/>
        <v>12.549020564050068</v>
      </c>
      <c r="Y7">
        <f t="shared" si="9"/>
        <v>11.891649853063681</v>
      </c>
      <c r="Z7">
        <f t="shared" si="10"/>
        <v>11.737929272403134</v>
      </c>
      <c r="AA7">
        <f t="shared" si="11"/>
        <v>11.551278424049753</v>
      </c>
      <c r="AB7">
        <f t="shared" si="12"/>
        <v>11.32614976076891</v>
      </c>
      <c r="AC7">
        <f t="shared" si="13"/>
        <v>11.056785702733499</v>
      </c>
      <c r="AD7">
        <f t="shared" si="14"/>
        <v>10.737577765624362</v>
      </c>
      <c r="AE7">
        <f t="shared" si="15"/>
        <v>10.363583658124604</v>
      </c>
      <c r="AF7">
        <f t="shared" si="16"/>
        <v>9.9311991346057091</v>
      </c>
      <c r="AG7">
        <f t="shared" si="17"/>
        <v>9.4389403902153237</v>
      </c>
      <c r="AH7">
        <f t="shared" si="18"/>
        <v>8.8882374314692978</v>
      </c>
      <c r="AI7">
        <f t="shared" si="19"/>
        <v>8.2840821500096027</v>
      </c>
      <c r="AJ7">
        <f t="shared" si="20"/>
        <v>7.6353410916924762</v>
      </c>
      <c r="AK7">
        <f t="shared" si="21"/>
        <v>6.95456117884346</v>
      </c>
      <c r="AL7">
        <f t="shared" si="22"/>
        <v>6.2571847255541426</v>
      </c>
      <c r="AM7">
        <f t="shared" si="23"/>
        <v>5.5602360605611709</v>
      </c>
      <c r="AO7">
        <f t="shared" si="24"/>
        <v>12.549020564050068</v>
      </c>
      <c r="AP7">
        <f t="shared" si="4"/>
        <v>11.891649853063681</v>
      </c>
      <c r="AQ7">
        <f t="shared" si="4"/>
        <v>11.737929272403134</v>
      </c>
      <c r="AR7">
        <f t="shared" si="4"/>
        <v>11.551278424049753</v>
      </c>
      <c r="AS7">
        <f t="shared" si="4"/>
        <v>11.32614976076891</v>
      </c>
      <c r="AT7">
        <f t="shared" si="4"/>
        <v>11.056785702733499</v>
      </c>
      <c r="AU7">
        <f t="shared" si="4"/>
        <v>10.737577765624362</v>
      </c>
      <c r="AV7">
        <f t="shared" si="4"/>
        <v>10.363583658124604</v>
      </c>
      <c r="AW7">
        <f t="shared" si="4"/>
        <v>9.9311991346057091</v>
      </c>
      <c r="AX7">
        <f t="shared" si="4"/>
        <v>9.4389403902153237</v>
      </c>
      <c r="AY7">
        <f t="shared" si="4"/>
        <v>8.8882374314692978</v>
      </c>
      <c r="AZ7">
        <f t="shared" si="4"/>
        <v>8.2840821500096027</v>
      </c>
      <c r="BA7">
        <f t="shared" si="4"/>
        <v>7.6353410916924762</v>
      </c>
      <c r="BB7">
        <f t="shared" si="4"/>
        <v>6.95456117884346</v>
      </c>
      <c r="BC7">
        <f t="shared" si="4"/>
        <v>6.2571847255541426</v>
      </c>
      <c r="BD7">
        <f t="shared" si="4"/>
        <v>5.5602360605611709</v>
      </c>
      <c r="BF7">
        <f t="shared" si="25"/>
        <v>9.1433169738054495E-13</v>
      </c>
      <c r="BG7">
        <f t="shared" si="25"/>
        <v>1.3505353199228647E-11</v>
      </c>
      <c r="BH7">
        <f t="shared" si="5"/>
        <v>2.1947886443038873E-11</v>
      </c>
      <c r="BI7">
        <f t="shared" si="5"/>
        <v>3.450225664598184E-11</v>
      </c>
      <c r="BJ7">
        <f t="shared" si="5"/>
        <v>5.2615479589923747E-11</v>
      </c>
      <c r="BK7">
        <f t="shared" si="5"/>
        <v>7.7907113699656258E-11</v>
      </c>
      <c r="BL7">
        <f t="shared" si="5"/>
        <v>1.1194259626208524E-10</v>
      </c>
      <c r="BM7">
        <f t="shared" si="5"/>
        <v>1.5582936090600148E-10</v>
      </c>
      <c r="BN7">
        <f t="shared" si="5"/>
        <v>2.0963554329060988E-10</v>
      </c>
      <c r="BO7">
        <f t="shared" si="5"/>
        <v>2.7172350220909636E-10</v>
      </c>
      <c r="BP7">
        <f t="shared" si="5"/>
        <v>3.3822025877249485E-10</v>
      </c>
      <c r="BQ7">
        <f t="shared" si="5"/>
        <v>4.0295293811183504E-10</v>
      </c>
      <c r="BR7">
        <f t="shared" si="5"/>
        <v>4.5815192342002951E-10</v>
      </c>
      <c r="BS7">
        <f t="shared" si="5"/>
        <v>4.9597897179619999E-10</v>
      </c>
      <c r="BT7">
        <f t="shared" si="5"/>
        <v>5.1051487435081307E-10</v>
      </c>
      <c r="BU7">
        <f t="shared" si="5"/>
        <v>4.9947262229271855E-10</v>
      </c>
      <c r="BW7">
        <f t="shared" si="26"/>
        <v>7.6197734111643144E-8</v>
      </c>
      <c r="BX7">
        <f t="shared" si="6"/>
        <v>3.0903727115463038E-7</v>
      </c>
      <c r="BY7">
        <f t="shared" si="6"/>
        <v>3.9912126180872505E-7</v>
      </c>
      <c r="BZ7">
        <f t="shared" si="6"/>
        <v>5.0850320994148705E-7</v>
      </c>
      <c r="CA7">
        <f t="shared" si="6"/>
        <v>6.404341279082754E-7</v>
      </c>
      <c r="CB7">
        <f t="shared" si="6"/>
        <v>7.9828811789427646E-7</v>
      </c>
      <c r="CC7">
        <f t="shared" si="6"/>
        <v>9.8535191603835003E-7</v>
      </c>
      <c r="CD7">
        <f t="shared" si="6"/>
        <v>1.2045218631686033E-6</v>
      </c>
      <c r="CE7">
        <f t="shared" si="6"/>
        <v>1.4579101816480793E-6</v>
      </c>
      <c r="CF7">
        <f t="shared" si="6"/>
        <v>1.7463864712623454E-6</v>
      </c>
      <c r="CG7">
        <f t="shared" si="6"/>
        <v>2.0691127713434918E-6</v>
      </c>
      <c r="CH7">
        <f t="shared" si="6"/>
        <v>2.423163766648884E-6</v>
      </c>
      <c r="CI7">
        <f t="shared" si="6"/>
        <v>2.8033434872518591E-6</v>
      </c>
      <c r="CJ7">
        <f t="shared" si="6"/>
        <v>3.202299149650739E-6</v>
      </c>
      <c r="CK7">
        <f t="shared" si="6"/>
        <v>3.6109811690654718E-6</v>
      </c>
      <c r="CL7">
        <f t="shared" si="6"/>
        <v>4.0194128264243497E-6</v>
      </c>
      <c r="CN7">
        <f t="shared" si="27"/>
        <v>7.6197734111643144E-8</v>
      </c>
      <c r="CO7">
        <f t="shared" si="7"/>
        <v>3.0903727115463038E-7</v>
      </c>
      <c r="CP7">
        <f t="shared" si="7"/>
        <v>3.9912126180872505E-7</v>
      </c>
      <c r="CQ7">
        <f t="shared" si="7"/>
        <v>5.0850320994148705E-7</v>
      </c>
      <c r="CR7">
        <f t="shared" si="7"/>
        <v>6.404341279082754E-7</v>
      </c>
      <c r="CS7">
        <f t="shared" si="7"/>
        <v>7.9828811789427646E-7</v>
      </c>
      <c r="CT7">
        <f t="shared" si="7"/>
        <v>9.8535191603835003E-7</v>
      </c>
      <c r="CU7">
        <f t="shared" si="7"/>
        <v>1.2045218631686033E-6</v>
      </c>
      <c r="CV7">
        <f t="shared" si="7"/>
        <v>1.4579101816480793E-6</v>
      </c>
      <c r="CW7">
        <f t="shared" si="7"/>
        <v>1.7463864712623454E-6</v>
      </c>
      <c r="CX7">
        <f t="shared" si="7"/>
        <v>2.0691127713434918E-6</v>
      </c>
      <c r="CY7">
        <f t="shared" si="7"/>
        <v>2.423163766648884E-6</v>
      </c>
      <c r="CZ7">
        <f t="shared" si="7"/>
        <v>2.8033434872518591E-6</v>
      </c>
      <c r="DA7">
        <f t="shared" si="7"/>
        <v>3.202299149650739E-6</v>
      </c>
      <c r="DB7">
        <f t="shared" si="7"/>
        <v>3.6109811690654718E-6</v>
      </c>
      <c r="DC7">
        <f t="shared" si="7"/>
        <v>4.0194128264243497E-6</v>
      </c>
    </row>
    <row r="8" spans="1:107">
      <c r="A8" s="1" t="s">
        <v>20</v>
      </c>
      <c r="B8" s="1">
        <f>'Raw data and fitting summary'!B10</f>
        <v>0.40960000000000013</v>
      </c>
      <c r="C8">
        <f>'Raw data and fitting summary'!C10</f>
        <v>12.056514913657766</v>
      </c>
      <c r="D8">
        <f>'Raw data and fitting summary'!D10</f>
        <v>11.305940522438981</v>
      </c>
      <c r="E8">
        <f>'Raw data and fitting summary'!E10</f>
        <v>11.132675258500237</v>
      </c>
      <c r="F8">
        <f>'Raw data and fitting summary'!F10</f>
        <v>10.923421383798091</v>
      </c>
      <c r="G8">
        <f>'Raw data and fitting summary'!G10</f>
        <v>10.672662258177567</v>
      </c>
      <c r="H8">
        <f>'Raw data and fitting summary'!H10</f>
        <v>10.374951753980362</v>
      </c>
      <c r="I8">
        <f>'Raw data and fitting summary'!I10</f>
        <v>10.025383177696218</v>
      </c>
      <c r="J8">
        <f>'Raw data and fitting summary'!J10</f>
        <v>9.6202098408271493</v>
      </c>
      <c r="K8">
        <f>'Raw data and fitting summary'!K10</f>
        <v>9.1575830731469257</v>
      </c>
      <c r="L8">
        <f>'Raw data and fitting summary'!L10</f>
        <v>8.6383221720396577</v>
      </c>
      <c r="M8">
        <f>'Raw data and fitting summary'!M10</f>
        <v>8.0665750989739013</v>
      </c>
      <c r="N8">
        <f>'Raw data and fitting summary'!N10</f>
        <v>7.4501902843071397</v>
      </c>
      <c r="O8">
        <f>'Raw data and fitting summary'!O10</f>
        <v>6.8006266603092422</v>
      </c>
      <c r="P8">
        <f>'Raw data and fitting summary'!P10</f>
        <v>6.1323014556845381</v>
      </c>
      <c r="Q8">
        <f>'Raw data and fitting summary'!Q10</f>
        <v>5.4614080192549626</v>
      </c>
      <c r="R8">
        <f>'Raw data and fitting summary'!R10</f>
        <v>4.8043886242240506</v>
      </c>
      <c r="X8">
        <f t="shared" si="8"/>
        <v>12.056521305101461</v>
      </c>
      <c r="Y8">
        <f t="shared" si="9"/>
        <v>11.305944016932481</v>
      </c>
      <c r="Z8">
        <f t="shared" si="10"/>
        <v>11.132678131390897</v>
      </c>
      <c r="AA8">
        <f t="shared" si="11"/>
        <v>10.923423529546278</v>
      </c>
      <c r="AB8">
        <f t="shared" si="12"/>
        <v>10.672663566526046</v>
      </c>
      <c r="AC8">
        <f t="shared" si="13"/>
        <v>10.374952116223419</v>
      </c>
      <c r="AD8">
        <f t="shared" si="14"/>
        <v>10.02538249566676</v>
      </c>
      <c r="AE8">
        <f t="shared" si="15"/>
        <v>9.6202080384725974</v>
      </c>
      <c r="AF8">
        <f t="shared" si="16"/>
        <v>9.1575801098351768</v>
      </c>
      <c r="AG8">
        <f t="shared" si="17"/>
        <v>8.6383180557971109</v>
      </c>
      <c r="AH8">
        <f t="shared" si="18"/>
        <v>8.0665698969630846</v>
      </c>
      <c r="AI8">
        <f t="shared" si="19"/>
        <v>7.4501841274303544</v>
      </c>
      <c r="AJ8">
        <f t="shared" si="20"/>
        <v>6.8006197393335714</v>
      </c>
      <c r="AK8">
        <f t="shared" si="21"/>
        <v>6.1322940079230897</v>
      </c>
      <c r="AL8">
        <f t="shared" si="22"/>
        <v>5.4614003072770565</v>
      </c>
      <c r="AM8">
        <f t="shared" si="23"/>
        <v>4.8043809104278505</v>
      </c>
      <c r="AO8">
        <f t="shared" si="24"/>
        <v>12.056521305101461</v>
      </c>
      <c r="AP8">
        <f t="shared" si="4"/>
        <v>11.305944016932481</v>
      </c>
      <c r="AQ8">
        <f t="shared" si="4"/>
        <v>11.132678131390897</v>
      </c>
      <c r="AR8">
        <f t="shared" si="4"/>
        <v>10.923423529546278</v>
      </c>
      <c r="AS8">
        <f t="shared" si="4"/>
        <v>10.672663566526046</v>
      </c>
      <c r="AT8">
        <f t="shared" si="4"/>
        <v>10.374952116223419</v>
      </c>
      <c r="AU8">
        <f t="shared" si="4"/>
        <v>10.02538249566676</v>
      </c>
      <c r="AV8">
        <f t="shared" si="4"/>
        <v>9.6202080384725974</v>
      </c>
      <c r="AW8">
        <f t="shared" si="4"/>
        <v>9.1575801098351768</v>
      </c>
      <c r="AX8">
        <f t="shared" si="4"/>
        <v>8.6383180557971109</v>
      </c>
      <c r="AY8">
        <f t="shared" si="4"/>
        <v>8.0665698969630846</v>
      </c>
      <c r="AZ8">
        <f t="shared" si="4"/>
        <v>7.4501841274303544</v>
      </c>
      <c r="BA8">
        <f t="shared" si="4"/>
        <v>6.8006197393335714</v>
      </c>
      <c r="BB8">
        <f t="shared" si="4"/>
        <v>6.1322940079230897</v>
      </c>
      <c r="BC8">
        <f t="shared" si="4"/>
        <v>5.4614003072770565</v>
      </c>
      <c r="BD8">
        <f t="shared" si="4"/>
        <v>4.8043809104278505</v>
      </c>
      <c r="BF8">
        <f t="shared" si="25"/>
        <v>4.0850552497381727E-11</v>
      </c>
      <c r="BG8">
        <f t="shared" si="25"/>
        <v>1.2211484820846052E-11</v>
      </c>
      <c r="BH8">
        <f t="shared" si="5"/>
        <v>8.2535007419521905E-12</v>
      </c>
      <c r="BI8">
        <f t="shared" si="5"/>
        <v>4.6042352825816058E-12</v>
      </c>
      <c r="BJ8">
        <f t="shared" si="5"/>
        <v>1.7117757410518697E-12</v>
      </c>
      <c r="BK8">
        <f t="shared" si="5"/>
        <v>1.3122003226061149E-13</v>
      </c>
      <c r="BL8">
        <f t="shared" si="5"/>
        <v>4.651641825173443E-13</v>
      </c>
      <c r="BM8">
        <f t="shared" si="5"/>
        <v>3.2484819304934315E-12</v>
      </c>
      <c r="BN8">
        <f t="shared" si="5"/>
        <v>8.7812165209994731E-12</v>
      </c>
      <c r="BO8">
        <f t="shared" si="5"/>
        <v>1.6943452704205255E-11</v>
      </c>
      <c r="BP8">
        <f t="shared" si="5"/>
        <v>2.7060916537832137E-11</v>
      </c>
      <c r="BQ8">
        <f t="shared" si="5"/>
        <v>3.7907131749248114E-11</v>
      </c>
      <c r="BR8">
        <f t="shared" si="5"/>
        <v>4.7899904235636007E-11</v>
      </c>
      <c r="BS8">
        <f t="shared" si="5"/>
        <v>5.546915059307174E-11</v>
      </c>
      <c r="BT8">
        <f t="shared" si="5"/>
        <v>5.9474603223484585E-11</v>
      </c>
      <c r="BU8">
        <f t="shared" si="5"/>
        <v>5.9502651815367556E-11</v>
      </c>
      <c r="BW8">
        <f t="shared" si="26"/>
        <v>5.301233691341466E-7</v>
      </c>
      <c r="BX8">
        <f t="shared" si="6"/>
        <v>3.090846279326005E-7</v>
      </c>
      <c r="BY8">
        <f t="shared" si="6"/>
        <v>2.5805925813017285E-7</v>
      </c>
      <c r="BZ8">
        <f t="shared" si="6"/>
        <v>1.9643550223319407E-7</v>
      </c>
      <c r="CA8">
        <f t="shared" si="6"/>
        <v>1.2258874931179265E-7</v>
      </c>
      <c r="CB8">
        <f t="shared" si="6"/>
        <v>3.4915154578639753E-8</v>
      </c>
      <c r="CC8">
        <f t="shared" si="6"/>
        <v>6.8030268070283631E-8</v>
      </c>
      <c r="CD8">
        <f t="shared" si="6"/>
        <v>1.8735089143807064E-7</v>
      </c>
      <c r="CE8">
        <f t="shared" si="6"/>
        <v>3.2359113579458153E-7</v>
      </c>
      <c r="CF8">
        <f t="shared" si="6"/>
        <v>4.7650972333115698E-7</v>
      </c>
      <c r="CG8">
        <f t="shared" si="6"/>
        <v>6.4488511017952148E-7</v>
      </c>
      <c r="CH8">
        <f t="shared" si="6"/>
        <v>8.2640598943344397E-7</v>
      </c>
      <c r="CI8">
        <f t="shared" si="6"/>
        <v>1.0176977887409387E-6</v>
      </c>
      <c r="CJ8">
        <f t="shared" si="6"/>
        <v>1.2145147376872171E-6</v>
      </c>
      <c r="CK8">
        <f t="shared" si="6"/>
        <v>1.4120880126255208E-6</v>
      </c>
      <c r="CL8">
        <f t="shared" si="6"/>
        <v>1.6055754828415894E-6</v>
      </c>
      <c r="CN8">
        <f t="shared" si="27"/>
        <v>5.301233691341466E-7</v>
      </c>
      <c r="CO8">
        <f t="shared" si="7"/>
        <v>3.090846279326005E-7</v>
      </c>
      <c r="CP8">
        <f t="shared" si="7"/>
        <v>2.5805925813017285E-7</v>
      </c>
      <c r="CQ8">
        <f t="shared" si="7"/>
        <v>1.9643550223319407E-7</v>
      </c>
      <c r="CR8">
        <f t="shared" si="7"/>
        <v>1.2258874931179265E-7</v>
      </c>
      <c r="CS8">
        <f t="shared" si="7"/>
        <v>3.4915154578639753E-8</v>
      </c>
      <c r="CT8">
        <f t="shared" si="7"/>
        <v>6.8030268070283631E-8</v>
      </c>
      <c r="CU8">
        <f t="shared" si="7"/>
        <v>1.8735089143807064E-7</v>
      </c>
      <c r="CV8">
        <f t="shared" si="7"/>
        <v>3.2359113579458153E-7</v>
      </c>
      <c r="CW8">
        <f t="shared" si="7"/>
        <v>4.7650972333115698E-7</v>
      </c>
      <c r="CX8">
        <f t="shared" si="7"/>
        <v>6.4488511017952148E-7</v>
      </c>
      <c r="CY8">
        <f t="shared" si="7"/>
        <v>8.2640598943344397E-7</v>
      </c>
      <c r="CZ8">
        <f t="shared" si="7"/>
        <v>1.0176977887409387E-6</v>
      </c>
      <c r="DA8">
        <f t="shared" si="7"/>
        <v>1.2145147376872171E-6</v>
      </c>
      <c r="DB8">
        <f t="shared" si="7"/>
        <v>1.4120880126255208E-6</v>
      </c>
      <c r="DC8">
        <f t="shared" si="7"/>
        <v>1.6055754828415894E-6</v>
      </c>
    </row>
    <row r="9" spans="1:107">
      <c r="A9" s="1" t="s">
        <v>21</v>
      </c>
      <c r="B9" s="1">
        <f>'Raw data and fitting summary'!B11</f>
        <v>0.32768000000000014</v>
      </c>
      <c r="C9">
        <f>'Raw data and fitting summary'!C11</f>
        <v>11.492704826038159</v>
      </c>
      <c r="D9">
        <f>'Raw data and fitting summary'!D11</f>
        <v>10.650230757945636</v>
      </c>
      <c r="E9">
        <f>'Raw data and fitting summary'!E11</f>
        <v>10.45856419089974</v>
      </c>
      <c r="F9">
        <f>'Raw data and fitting summary'!F11</f>
        <v>10.228468766310893</v>
      </c>
      <c r="G9">
        <f>'Raw data and fitting summary'!G11</f>
        <v>9.9547060078987872</v>
      </c>
      <c r="H9">
        <f>'Raw data and fitting summary'!H11</f>
        <v>9.6324431800662129</v>
      </c>
      <c r="I9">
        <f>'Raw data and fitting summary'!I11</f>
        <v>9.257815129665973</v>
      </c>
      <c r="J9">
        <f>'Raw data and fitting summary'!J11</f>
        <v>8.8286087955368817</v>
      </c>
      <c r="K9">
        <f>'Raw data and fitting summary'!K11</f>
        <v>8.345000229855275</v>
      </c>
      <c r="L9">
        <f>'Raw data and fitting summary'!L11</f>
        <v>7.8102204056089004</v>
      </c>
      <c r="M9">
        <f>'Raw data and fitting summary'!M11</f>
        <v>7.2309837223197952</v>
      </c>
      <c r="N9">
        <f>'Raw data and fitting summary'!N11</f>
        <v>6.6175081608643058</v>
      </c>
      <c r="O9">
        <f>'Raw data and fitting summary'!O11</f>
        <v>5.9830109814379249</v>
      </c>
      <c r="P9">
        <f>'Raw data and fitting summary'!P11</f>
        <v>5.3426801696343764</v>
      </c>
      <c r="Q9">
        <f>'Raw data and fitting summary'!Q11</f>
        <v>4.7122679913627294</v>
      </c>
      <c r="R9">
        <f>'Raw data and fitting summary'!R11</f>
        <v>4.1065717899412855</v>
      </c>
      <c r="U9" t="str">
        <f>BI1</f>
        <v>Sum R2</v>
      </c>
      <c r="V9">
        <f>BJ1</f>
        <v>1.9090150909071142E-7</v>
      </c>
      <c r="X9">
        <f t="shared" si="8"/>
        <v>11.492716890734659</v>
      </c>
      <c r="Y9">
        <f t="shared" si="9"/>
        <v>10.650241419650685</v>
      </c>
      <c r="Z9">
        <f t="shared" si="10"/>
        <v>10.458574544874038</v>
      </c>
      <c r="AA9">
        <f t="shared" si="11"/>
        <v>10.228478756463842</v>
      </c>
      <c r="AB9">
        <f t="shared" si="12"/>
        <v>9.954715573157058</v>
      </c>
      <c r="AC9">
        <f t="shared" si="13"/>
        <v>9.6324522562565651</v>
      </c>
      <c r="AD9">
        <f t="shared" si="14"/>
        <v>9.2578236524080317</v>
      </c>
      <c r="AE9">
        <f t="shared" si="15"/>
        <v>8.828616704141302</v>
      </c>
      <c r="AF9">
        <f t="shared" si="16"/>
        <v>8.3450074719939167</v>
      </c>
      <c r="AG9">
        <f t="shared" si="17"/>
        <v>7.8102269422392645</v>
      </c>
      <c r="AH9">
        <f t="shared" si="18"/>
        <v>7.2309895320874737</v>
      </c>
      <c r="AI9">
        <f t="shared" si="19"/>
        <v>6.6175132430943648</v>
      </c>
      <c r="AJ9">
        <f t="shared" si="20"/>
        <v>5.9830153569660594</v>
      </c>
      <c r="AK9">
        <f t="shared" si="21"/>
        <v>5.3426838791435776</v>
      </c>
      <c r="AL9">
        <f t="shared" si="22"/>
        <v>4.7122710914703481</v>
      </c>
      <c r="AM9">
        <f t="shared" si="23"/>
        <v>4.1065743478126207</v>
      </c>
      <c r="AO9">
        <f t="shared" si="24"/>
        <v>11.492716890734659</v>
      </c>
      <c r="AP9">
        <f t="shared" si="4"/>
        <v>10.650241419650685</v>
      </c>
      <c r="AQ9">
        <f t="shared" si="4"/>
        <v>10.458574544874038</v>
      </c>
      <c r="AR9">
        <f t="shared" si="4"/>
        <v>10.228478756463842</v>
      </c>
      <c r="AS9">
        <f t="shared" si="4"/>
        <v>9.954715573157058</v>
      </c>
      <c r="AT9">
        <f t="shared" si="4"/>
        <v>9.6324522562565651</v>
      </c>
      <c r="AU9">
        <f t="shared" si="4"/>
        <v>9.2578236524080317</v>
      </c>
      <c r="AV9">
        <f t="shared" si="4"/>
        <v>8.828616704141302</v>
      </c>
      <c r="AW9">
        <f t="shared" si="4"/>
        <v>8.3450074719939167</v>
      </c>
      <c r="AX9">
        <f t="shared" si="4"/>
        <v>7.8102269422392645</v>
      </c>
      <c r="AY9">
        <f t="shared" si="4"/>
        <v>7.2309895320874737</v>
      </c>
      <c r="AZ9">
        <f t="shared" si="4"/>
        <v>6.6175132430943648</v>
      </c>
      <c r="BA9">
        <f t="shared" si="4"/>
        <v>5.9830153569660594</v>
      </c>
      <c r="BB9">
        <f t="shared" si="4"/>
        <v>5.3426838791435776</v>
      </c>
      <c r="BC9">
        <f t="shared" si="4"/>
        <v>4.7122710914703481</v>
      </c>
      <c r="BD9">
        <f t="shared" si="4"/>
        <v>4.1065743478126207</v>
      </c>
      <c r="BF9">
        <f t="shared" si="25"/>
        <v>1.455569016492309E-10</v>
      </c>
      <c r="BG9">
        <f t="shared" si="25"/>
        <v>1.1367195456223865E-10</v>
      </c>
      <c r="BH9">
        <f t="shared" si="5"/>
        <v>1.0720478377156943E-10</v>
      </c>
      <c r="BI9">
        <f t="shared" si="5"/>
        <v>9.9803155933363525E-11</v>
      </c>
      <c r="BJ9">
        <f t="shared" si="5"/>
        <v>9.1494165786778881E-11</v>
      </c>
      <c r="BK9">
        <f t="shared" si="5"/>
        <v>8.2377231308918499E-11</v>
      </c>
      <c r="BL9">
        <f t="shared" si="5"/>
        <v>7.2637132200132465E-11</v>
      </c>
      <c r="BM9">
        <f t="shared" si="5"/>
        <v>6.2546023875792174E-11</v>
      </c>
      <c r="BN9">
        <f t="shared" si="5"/>
        <v>5.2448572105200404E-11</v>
      </c>
      <c r="BO9">
        <f t="shared" si="5"/>
        <v>4.27275365168177E-11</v>
      </c>
      <c r="BP9">
        <f t="shared" si="5"/>
        <v>3.3753400478138762E-11</v>
      </c>
      <c r="BQ9">
        <f t="shared" si="5"/>
        <v>2.5829062372775726E-11</v>
      </c>
      <c r="BR9">
        <f t="shared" si="5"/>
        <v>1.9145246455639146E-11</v>
      </c>
      <c r="BS9">
        <f t="shared" si="5"/>
        <v>1.3760458513372747E-11</v>
      </c>
      <c r="BT9">
        <f t="shared" si="5"/>
        <v>9.6106672469907059E-12</v>
      </c>
      <c r="BU9">
        <f t="shared" si="5"/>
        <v>6.5427057673601418E-12</v>
      </c>
      <c r="BW9">
        <f t="shared" si="26"/>
        <v>1.0497688766899586E-6</v>
      </c>
      <c r="BX9">
        <f t="shared" si="6"/>
        <v>1.0010763727678814E-6</v>
      </c>
      <c r="BY9">
        <f t="shared" si="6"/>
        <v>9.8999861347810457E-7</v>
      </c>
      <c r="BZ9">
        <f t="shared" si="6"/>
        <v>9.7669977973349458E-7</v>
      </c>
      <c r="CA9">
        <f t="shared" si="6"/>
        <v>9.6087710397026061E-7</v>
      </c>
      <c r="CB9">
        <f t="shared" si="6"/>
        <v>9.4225126797591558E-7</v>
      </c>
      <c r="CC9">
        <f t="shared" si="6"/>
        <v>9.2059887709588739E-7</v>
      </c>
      <c r="CD9">
        <f t="shared" si="6"/>
        <v>8.9579202328800299E-7</v>
      </c>
      <c r="CE9">
        <f t="shared" si="6"/>
        <v>8.6784088162616237E-7</v>
      </c>
      <c r="CF9">
        <f t="shared" si="6"/>
        <v>8.3693219319201663E-7</v>
      </c>
      <c r="CG9">
        <f t="shared" si="6"/>
        <v>8.0345402973117315E-7</v>
      </c>
      <c r="CH9">
        <f t="shared" si="6"/>
        <v>7.6799696084031045E-7</v>
      </c>
      <c r="CI9">
        <f t="shared" si="6"/>
        <v>7.3132490448767542E-7</v>
      </c>
      <c r="CJ9">
        <f t="shared" si="6"/>
        <v>6.9431568197868536E-7</v>
      </c>
      <c r="CK9">
        <f t="shared" si="6"/>
        <v>6.5787972687433665E-7</v>
      </c>
      <c r="CL9">
        <f t="shared" si="6"/>
        <v>6.228722819902851E-7</v>
      </c>
      <c r="CN9">
        <f t="shared" si="27"/>
        <v>1.0497688766899586E-6</v>
      </c>
      <c r="CO9">
        <f t="shared" si="7"/>
        <v>1.0010763727678814E-6</v>
      </c>
      <c r="CP9">
        <f t="shared" si="7"/>
        <v>9.8999861347810457E-7</v>
      </c>
      <c r="CQ9">
        <f t="shared" si="7"/>
        <v>9.7669977973349458E-7</v>
      </c>
      <c r="CR9">
        <f t="shared" si="7"/>
        <v>9.6087710397026061E-7</v>
      </c>
      <c r="CS9">
        <f t="shared" si="7"/>
        <v>9.4225126797591558E-7</v>
      </c>
      <c r="CT9">
        <f t="shared" si="7"/>
        <v>9.2059887709588739E-7</v>
      </c>
      <c r="CU9">
        <f t="shared" si="7"/>
        <v>8.9579202328800299E-7</v>
      </c>
      <c r="CV9">
        <f t="shared" si="7"/>
        <v>8.6784088162616237E-7</v>
      </c>
      <c r="CW9">
        <f t="shared" si="7"/>
        <v>8.3693219319201663E-7</v>
      </c>
      <c r="CX9">
        <f t="shared" si="7"/>
        <v>8.0345402973117315E-7</v>
      </c>
      <c r="CY9">
        <f t="shared" si="7"/>
        <v>7.6799696084031045E-7</v>
      </c>
      <c r="CZ9">
        <f t="shared" si="7"/>
        <v>7.3132490448767542E-7</v>
      </c>
      <c r="DA9">
        <f t="shared" si="7"/>
        <v>6.9431568197868536E-7</v>
      </c>
      <c r="DB9">
        <f t="shared" si="7"/>
        <v>6.5787972687433665E-7</v>
      </c>
      <c r="DC9">
        <f t="shared" si="7"/>
        <v>6.228722819902851E-7</v>
      </c>
    </row>
    <row r="10" spans="1:107">
      <c r="A10" s="1" t="s">
        <v>22</v>
      </c>
      <c r="B10" s="1">
        <f>'Raw data and fitting summary'!B12</f>
        <v>0.2621440000000001</v>
      </c>
      <c r="C10">
        <f>'Raw data and fitting summary'!C12</f>
        <v>10.858001237076961</v>
      </c>
      <c r="D10">
        <f>'Raw data and fitting summary'!D12</f>
        <v>9.9303206989454864</v>
      </c>
      <c r="E10">
        <f>'Raw data and fitting summary'!E12</f>
        <v>9.722650938693647</v>
      </c>
      <c r="F10">
        <f>'Raw data and fitting summary'!F12</f>
        <v>9.4749670771940977</v>
      </c>
      <c r="G10">
        <f>'Raw data and fitting summary'!G12</f>
        <v>9.1825607021848228</v>
      </c>
      <c r="H10">
        <f>'Raw data and fitting summary'!H12</f>
        <v>8.8414898601155656</v>
      </c>
      <c r="I10">
        <f>'Raw data and fitting summary'!I12</f>
        <v>8.4492005989081775</v>
      </c>
      <c r="J10">
        <f>'Raw data and fitting summary'!J12</f>
        <v>8.0052197496564759</v>
      </c>
      <c r="K10">
        <f>'Raw data and fitting summary'!K12</f>
        <v>7.5118148003592626</v>
      </c>
      <c r="L10">
        <f>'Raw data and fitting summary'!L12</f>
        <v>6.9744718194559026</v>
      </c>
      <c r="M10">
        <f>'Raw data and fitting summary'!M12</f>
        <v>6.4020262823569949</v>
      </c>
      <c r="N10">
        <f>'Raw data and fitting summary'!N12</f>
        <v>5.8063179473758808</v>
      </c>
      <c r="O10">
        <f>'Raw data and fitting summary'!O12</f>
        <v>5.2013375835582716</v>
      </c>
      <c r="P10">
        <f>'Raw data and fitting summary'!P12</f>
        <v>4.6019687659346449</v>
      </c>
      <c r="Q10">
        <f>'Raw data and fitting summary'!Q12</f>
        <v>4.0225523203255422</v>
      </c>
      <c r="R10">
        <f>'Raw data and fitting summary'!R12</f>
        <v>3.4755592107410234</v>
      </c>
      <c r="U10" s="4" t="s">
        <v>39</v>
      </c>
      <c r="V10">
        <f>CR1</f>
        <v>1.1490070478839196E-3</v>
      </c>
      <c r="X10">
        <f t="shared" si="8"/>
        <v>10.858018987273772</v>
      </c>
      <c r="Y10">
        <f t="shared" si="9"/>
        <v>9.9303381844911893</v>
      </c>
      <c r="Z10">
        <f t="shared" si="10"/>
        <v>9.7226683329539298</v>
      </c>
      <c r="AA10">
        <f t="shared" si="11"/>
        <v>9.4749843472533026</v>
      </c>
      <c r="AB10">
        <f t="shared" si="12"/>
        <v>9.1825778041556312</v>
      </c>
      <c r="AC10">
        <f t="shared" si="13"/>
        <v>8.8415067366620548</v>
      </c>
      <c r="AD10">
        <f t="shared" si="14"/>
        <v>8.4492171770831686</v>
      </c>
      <c r="AE10">
        <f t="shared" si="15"/>
        <v>8.0052359396879318</v>
      </c>
      <c r="AF10">
        <f t="shared" si="16"/>
        <v>7.5118304961863256</v>
      </c>
      <c r="AG10">
        <f t="shared" si="17"/>
        <v>6.9744869018022104</v>
      </c>
      <c r="AH10">
        <f t="shared" si="18"/>
        <v>6.402040624813389</v>
      </c>
      <c r="AI10">
        <f t="shared" si="19"/>
        <v>5.8063314253089713</v>
      </c>
      <c r="AJ10">
        <f t="shared" si="20"/>
        <v>5.2013500847992225</v>
      </c>
      <c r="AK10">
        <f t="shared" si="21"/>
        <v>4.6019802014475131</v>
      </c>
      <c r="AL10">
        <f t="shared" si="22"/>
        <v>4.0225626327703479</v>
      </c>
      <c r="AM10">
        <f t="shared" si="23"/>
        <v>3.4755683792332643</v>
      </c>
      <c r="AO10">
        <f t="shared" si="24"/>
        <v>10.858018987273772</v>
      </c>
      <c r="AP10">
        <f t="shared" si="4"/>
        <v>9.9303381844911893</v>
      </c>
      <c r="AQ10">
        <f t="shared" si="4"/>
        <v>9.7226683329539298</v>
      </c>
      <c r="AR10">
        <f t="shared" si="4"/>
        <v>9.4749843472533026</v>
      </c>
      <c r="AS10">
        <f t="shared" si="4"/>
        <v>9.1825778041556312</v>
      </c>
      <c r="AT10">
        <f t="shared" si="4"/>
        <v>8.8415067366620548</v>
      </c>
      <c r="AU10">
        <f t="shared" si="4"/>
        <v>8.4492171770831686</v>
      </c>
      <c r="AV10">
        <f t="shared" si="4"/>
        <v>8.0052359396879318</v>
      </c>
      <c r="AW10">
        <f t="shared" si="4"/>
        <v>7.5118304961863256</v>
      </c>
      <c r="AX10">
        <f t="shared" si="4"/>
        <v>6.9744869018022104</v>
      </c>
      <c r="AY10">
        <f t="shared" si="4"/>
        <v>6.402040624813389</v>
      </c>
      <c r="AZ10">
        <f t="shared" si="4"/>
        <v>5.8063314253089713</v>
      </c>
      <c r="BA10">
        <f t="shared" si="4"/>
        <v>5.2013500847992225</v>
      </c>
      <c r="BB10">
        <f t="shared" si="4"/>
        <v>4.6019802014475131</v>
      </c>
      <c r="BC10">
        <f t="shared" si="4"/>
        <v>4.0225626327703479</v>
      </c>
      <c r="BD10">
        <f t="shared" si="4"/>
        <v>3.4755683792332643</v>
      </c>
      <c r="BF10">
        <f t="shared" si="25"/>
        <v>3.1506948683102737E-10</v>
      </c>
      <c r="BG10">
        <f t="shared" si="25"/>
        <v>3.0574430852859121E-10</v>
      </c>
      <c r="BH10">
        <f t="shared" si="5"/>
        <v>3.0256029078576651E-10</v>
      </c>
      <c r="BI10">
        <f t="shared" si="5"/>
        <v>2.9825494494187064E-10</v>
      </c>
      <c r="BJ10">
        <f t="shared" si="5"/>
        <v>2.9247740553127963E-10</v>
      </c>
      <c r="BK10">
        <f t="shared" si="5"/>
        <v>2.8481782140166439E-10</v>
      </c>
      <c r="BL10">
        <f t="shared" si="5"/>
        <v>2.7483588603258246E-10</v>
      </c>
      <c r="BM10">
        <f t="shared" si="5"/>
        <v>2.62117118543694E-10</v>
      </c>
      <c r="BN10">
        <f t="shared" si="5"/>
        <v>2.4635898719021926E-10</v>
      </c>
      <c r="BO10">
        <f t="shared" si="5"/>
        <v>2.274771701505459E-10</v>
      </c>
      <c r="BP10">
        <f t="shared" si="5"/>
        <v>2.0570605541636476E-10</v>
      </c>
      <c r="BQ10">
        <f t="shared" si="5"/>
        <v>1.8165468039139467E-10</v>
      </c>
      <c r="BR10">
        <f t="shared" si="5"/>
        <v>1.5628102531167066E-10</v>
      </c>
      <c r="BS10">
        <f t="shared" si="5"/>
        <v>1.3077095455868637E-10</v>
      </c>
      <c r="BT10">
        <f t="shared" si="5"/>
        <v>1.0634651786955868E-10</v>
      </c>
      <c r="BU10">
        <f t="shared" si="5"/>
        <v>8.4061249972801296E-11</v>
      </c>
      <c r="BW10">
        <f t="shared" si="26"/>
        <v>1.6347546299057648E-6</v>
      </c>
      <c r="BX10">
        <f t="shared" si="6"/>
        <v>1.7608207674356237E-6</v>
      </c>
      <c r="BY10">
        <f t="shared" si="6"/>
        <v>1.7890418234100678E-6</v>
      </c>
      <c r="BZ10">
        <f t="shared" si="6"/>
        <v>1.8227005525279643E-6</v>
      </c>
      <c r="CA10">
        <f t="shared" si="6"/>
        <v>1.8624367985924259E-6</v>
      </c>
      <c r="CB10">
        <f t="shared" si="6"/>
        <v>1.9087862501089565E-6</v>
      </c>
      <c r="CC10">
        <f t="shared" si="6"/>
        <v>1.9620959721542036E-6</v>
      </c>
      <c r="CD10">
        <f t="shared" si="6"/>
        <v>2.022430266627669E-6</v>
      </c>
      <c r="CE10">
        <f t="shared" si="6"/>
        <v>2.0894809954676844E-6</v>
      </c>
      <c r="CF10">
        <f t="shared" si="6"/>
        <v>2.1625026357098153E-6</v>
      </c>
      <c r="CG10">
        <f t="shared" si="6"/>
        <v>2.2402944989915263E-6</v>
      </c>
      <c r="CH10">
        <f t="shared" si="6"/>
        <v>2.3212476352502622E-6</v>
      </c>
      <c r="CI10">
        <f t="shared" si="6"/>
        <v>2.4034607836536397E-6</v>
      </c>
      <c r="CJ10">
        <f t="shared" si="6"/>
        <v>2.4849113572021666E-6</v>
      </c>
      <c r="CK10">
        <f t="shared" si="6"/>
        <v>2.5636505250750752E-6</v>
      </c>
      <c r="CL10">
        <f t="shared" si="6"/>
        <v>2.6379835585328585E-6</v>
      </c>
      <c r="CN10">
        <f t="shared" si="27"/>
        <v>1.6347546299057648E-6</v>
      </c>
      <c r="CO10">
        <f t="shared" si="7"/>
        <v>1.7608207674356237E-6</v>
      </c>
      <c r="CP10">
        <f t="shared" si="7"/>
        <v>1.7890418234100678E-6</v>
      </c>
      <c r="CQ10">
        <f t="shared" si="7"/>
        <v>1.8227005525279643E-6</v>
      </c>
      <c r="CR10">
        <f t="shared" si="7"/>
        <v>1.8624367985924259E-6</v>
      </c>
      <c r="CS10">
        <f t="shared" si="7"/>
        <v>1.9087862501089565E-6</v>
      </c>
      <c r="CT10">
        <f t="shared" si="7"/>
        <v>1.9620959721542036E-6</v>
      </c>
      <c r="CU10">
        <f t="shared" si="7"/>
        <v>2.022430266627669E-6</v>
      </c>
      <c r="CV10">
        <f t="shared" si="7"/>
        <v>2.0894809954676844E-6</v>
      </c>
      <c r="CW10">
        <f t="shared" si="7"/>
        <v>2.1625026357098153E-6</v>
      </c>
      <c r="CX10">
        <f t="shared" si="7"/>
        <v>2.2402944989915263E-6</v>
      </c>
      <c r="CY10">
        <f t="shared" si="7"/>
        <v>2.3212476352502622E-6</v>
      </c>
      <c r="CZ10">
        <f t="shared" si="7"/>
        <v>2.4034607836536397E-6</v>
      </c>
      <c r="DA10">
        <f t="shared" si="7"/>
        <v>2.4849113572021666E-6</v>
      </c>
      <c r="DB10">
        <f t="shared" si="7"/>
        <v>2.5636505250750752E-6</v>
      </c>
      <c r="DC10">
        <f t="shared" si="7"/>
        <v>2.6379835585328585E-6</v>
      </c>
    </row>
    <row r="11" spans="1:107">
      <c r="A11" s="1" t="s">
        <v>23</v>
      </c>
      <c r="B11" s="1">
        <f>'Raw data and fitting summary'!B13</f>
        <v>0.2097152000000001</v>
      </c>
      <c r="C11">
        <f>'Raw data and fitting summary'!C13</f>
        <v>10.15684086541442</v>
      </c>
      <c r="D11">
        <f>'Raw data and fitting summary'!D13</f>
        <v>9.1566340626958276</v>
      </c>
      <c r="E11">
        <f>'Raw data and fitting summary'!E13</f>
        <v>8.9366229589646355</v>
      </c>
      <c r="F11">
        <f>'Raw data and fitting summary'!F13</f>
        <v>8.6760433268516675</v>
      </c>
      <c r="G11">
        <f>'Raw data and fitting summary'!G13</f>
        <v>8.3709370648423036</v>
      </c>
      <c r="H11">
        <f>'Raw data and fitting summary'!H13</f>
        <v>8.0184603686702793</v>
      </c>
      <c r="I11">
        <f>'Raw data and fitting summary'!I13</f>
        <v>7.6175198569616844</v>
      </c>
      <c r="J11">
        <f>'Raw data and fitting summary'!J13</f>
        <v>7.1694120524699487</v>
      </c>
      <c r="K11">
        <f>'Raw data and fitting summary'!K13</f>
        <v>6.6783376481125929</v>
      </c>
      <c r="L11">
        <f>'Raw data and fitting summary'!L13</f>
        <v>6.1516363100733695</v>
      </c>
      <c r="M11">
        <f>'Raw data and fitting summary'!M13</f>
        <v>5.5996052962512781</v>
      </c>
      <c r="N11">
        <f>'Raw data and fitting summary'!N13</f>
        <v>5.0348394030772763</v>
      </c>
      <c r="O11">
        <f>'Raw data and fitting summary'!O13</f>
        <v>4.4711495064407263</v>
      </c>
      <c r="P11">
        <f>'Raw data and fitting summary'!P13</f>
        <v>3.9222421581367484</v>
      </c>
      <c r="Q11">
        <f>'Raw data and fitting summary'!Q13</f>
        <v>3.4004200927141537</v>
      </c>
      <c r="R11">
        <f>'Raw data and fitting summary'!R13</f>
        <v>2.9155565614121866</v>
      </c>
      <c r="X11">
        <f t="shared" si="8"/>
        <v>10.156864033134418</v>
      </c>
      <c r="Y11">
        <f t="shared" si="9"/>
        <v>9.1566576623082572</v>
      </c>
      <c r="Z11">
        <f t="shared" si="10"/>
        <v>8.9366465740427365</v>
      </c>
      <c r="AA11">
        <f t="shared" si="11"/>
        <v>8.6760669231452479</v>
      </c>
      <c r="AB11">
        <f t="shared" si="12"/>
        <v>8.3709605880078204</v>
      </c>
      <c r="AC11">
        <f t="shared" si="13"/>
        <v>8.0184837386847363</v>
      </c>
      <c r="AD11">
        <f t="shared" si="14"/>
        <v>7.617542963272979</v>
      </c>
      <c r="AE11">
        <f t="shared" si="15"/>
        <v>7.1694347513368148</v>
      </c>
      <c r="AF11">
        <f t="shared" si="16"/>
        <v>6.6783597638271326</v>
      </c>
      <c r="AG11">
        <f t="shared" si="17"/>
        <v>6.1516576415110089</v>
      </c>
      <c r="AH11">
        <f t="shared" si="18"/>
        <v>5.5996256292706184</v>
      </c>
      <c r="AI11">
        <f t="shared" si="19"/>
        <v>5.034858527782001</v>
      </c>
      <c r="AJ11">
        <f t="shared" si="20"/>
        <v>4.4711672366781148</v>
      </c>
      <c r="AK11">
        <f t="shared" si="21"/>
        <v>3.9222583495423811</v>
      </c>
      <c r="AL11">
        <f t="shared" si="22"/>
        <v>3.4004346556869738</v>
      </c>
      <c r="AM11">
        <f t="shared" si="23"/>
        <v>2.915569466678098</v>
      </c>
      <c r="AO11">
        <f t="shared" si="24"/>
        <v>10.156864033134418</v>
      </c>
      <c r="AP11">
        <f t="shared" si="4"/>
        <v>9.1566576623082572</v>
      </c>
      <c r="AQ11">
        <f t="shared" si="4"/>
        <v>8.9366465740427365</v>
      </c>
      <c r="AR11">
        <f t="shared" si="4"/>
        <v>8.6760669231452479</v>
      </c>
      <c r="AS11">
        <f t="shared" si="4"/>
        <v>8.3709605880078204</v>
      </c>
      <c r="AT11">
        <f t="shared" si="4"/>
        <v>8.0184837386847363</v>
      </c>
      <c r="AU11">
        <f t="shared" si="4"/>
        <v>7.617542963272979</v>
      </c>
      <c r="AV11">
        <f t="shared" si="4"/>
        <v>7.1694347513368148</v>
      </c>
      <c r="AW11">
        <f t="shared" si="4"/>
        <v>6.6783597638271326</v>
      </c>
      <c r="AX11">
        <f t="shared" si="4"/>
        <v>6.1516576415110089</v>
      </c>
      <c r="AY11">
        <f t="shared" si="4"/>
        <v>5.5996256292706184</v>
      </c>
      <c r="AZ11">
        <f t="shared" si="4"/>
        <v>5.034858527782001</v>
      </c>
      <c r="BA11">
        <f t="shared" si="4"/>
        <v>4.4711672366781148</v>
      </c>
      <c r="BB11">
        <f t="shared" si="4"/>
        <v>3.9222583495423811</v>
      </c>
      <c r="BC11">
        <f t="shared" si="4"/>
        <v>3.4004346556869738</v>
      </c>
      <c r="BD11">
        <f t="shared" si="4"/>
        <v>2.915569466678098</v>
      </c>
      <c r="BF11">
        <f t="shared" si="25"/>
        <v>5.3674324992613344E-10</v>
      </c>
      <c r="BG11">
        <f t="shared" si="25"/>
        <v>5.5694170682696734E-10</v>
      </c>
      <c r="BH11">
        <f t="shared" si="5"/>
        <v>5.5767191371644766E-10</v>
      </c>
      <c r="BI11">
        <f t="shared" si="5"/>
        <v>5.5678507073227679E-10</v>
      </c>
      <c r="BJ11">
        <f t="shared" si="5"/>
        <v>5.5333931593040316E-10</v>
      </c>
      <c r="BK11">
        <f t="shared" si="5"/>
        <v>5.4615757571843475E-10</v>
      </c>
      <c r="BL11">
        <f t="shared" si="5"/>
        <v>5.3390162164021723E-10</v>
      </c>
      <c r="BM11">
        <f t="shared" si="5"/>
        <v>5.1523855700593588E-10</v>
      </c>
      <c r="BN11">
        <f t="shared" si="5"/>
        <v>4.8910482960125066E-10</v>
      </c>
      <c r="BO11">
        <f t="shared" si="5"/>
        <v>4.5503023176286444E-10</v>
      </c>
      <c r="BP11">
        <f t="shared" si="5"/>
        <v>4.1343167549037568E-10</v>
      </c>
      <c r="BQ11">
        <f t="shared" si="5"/>
        <v>3.6575433080925831E-10</v>
      </c>
      <c r="BR11">
        <f t="shared" si="5"/>
        <v>3.1436131785225591E-10</v>
      </c>
      <c r="BS11">
        <f t="shared" si="5"/>
        <v>2.6216161636239724E-10</v>
      </c>
      <c r="BT11">
        <f t="shared" si="5"/>
        <v>2.1208017735891299E-10</v>
      </c>
      <c r="BU11">
        <f t="shared" si="5"/>
        <v>1.665458882456725E-10</v>
      </c>
      <c r="BW11">
        <f t="shared" si="26"/>
        <v>2.2809914480356374E-6</v>
      </c>
      <c r="BX11">
        <f t="shared" si="6"/>
        <v>2.5773173247194639E-6</v>
      </c>
      <c r="BY11">
        <f t="shared" si="6"/>
        <v>2.6424988283182791E-6</v>
      </c>
      <c r="BZ11">
        <f t="shared" si="6"/>
        <v>2.7196993510329799E-6</v>
      </c>
      <c r="CA11">
        <f t="shared" si="6"/>
        <v>2.8100915384181065E-6</v>
      </c>
      <c r="CB11">
        <f t="shared" si="6"/>
        <v>2.9145179086927408E-6</v>
      </c>
      <c r="CC11">
        <f t="shared" si="6"/>
        <v>3.0333023923783328E-6</v>
      </c>
      <c r="CD11">
        <f t="shared" si="6"/>
        <v>3.1660608755647949E-6</v>
      </c>
      <c r="CE11">
        <f t="shared" si="6"/>
        <v>3.3115488416006916E-6</v>
      </c>
      <c r="CF11">
        <f t="shared" si="6"/>
        <v>3.4675918073592501E-6</v>
      </c>
      <c r="CG11">
        <f t="shared" si="6"/>
        <v>3.6311390593595115E-6</v>
      </c>
      <c r="CH11">
        <f t="shared" si="6"/>
        <v>3.7984592058011609E-6</v>
      </c>
      <c r="CI11">
        <f t="shared" si="6"/>
        <v>3.9654605721400248E-6</v>
      </c>
      <c r="CJ11">
        <f t="shared" si="6"/>
        <v>4.1280823927832099E-6</v>
      </c>
      <c r="CK11">
        <f t="shared" si="6"/>
        <v>4.2826798026371448E-6</v>
      </c>
      <c r="CL11">
        <f t="shared" si="6"/>
        <v>4.4263277068033089E-6</v>
      </c>
      <c r="CN11">
        <f t="shared" si="27"/>
        <v>2.2809914480356374E-6</v>
      </c>
      <c r="CO11">
        <f t="shared" si="7"/>
        <v>2.5773173247194639E-6</v>
      </c>
      <c r="CP11">
        <f t="shared" si="7"/>
        <v>2.6424988283182791E-6</v>
      </c>
      <c r="CQ11">
        <f t="shared" si="7"/>
        <v>2.7196993510329799E-6</v>
      </c>
      <c r="CR11">
        <f t="shared" si="7"/>
        <v>2.8100915384181065E-6</v>
      </c>
      <c r="CS11">
        <f t="shared" si="7"/>
        <v>2.9145179086927408E-6</v>
      </c>
      <c r="CT11">
        <f t="shared" si="7"/>
        <v>3.0333023923783328E-6</v>
      </c>
      <c r="CU11">
        <f t="shared" si="7"/>
        <v>3.1660608755647949E-6</v>
      </c>
      <c r="CV11">
        <f t="shared" si="7"/>
        <v>3.3115488416006916E-6</v>
      </c>
      <c r="CW11">
        <f t="shared" si="7"/>
        <v>3.4675918073592501E-6</v>
      </c>
      <c r="CX11">
        <f t="shared" si="7"/>
        <v>3.6311390593595115E-6</v>
      </c>
      <c r="CY11">
        <f t="shared" si="7"/>
        <v>3.7984592058011609E-6</v>
      </c>
      <c r="CZ11">
        <f t="shared" si="7"/>
        <v>3.9654605721400248E-6</v>
      </c>
      <c r="DA11">
        <f t="shared" si="7"/>
        <v>4.1280823927832099E-6</v>
      </c>
      <c r="DB11">
        <f t="shared" si="7"/>
        <v>4.2826798026371448E-6</v>
      </c>
      <c r="DC11">
        <f t="shared" si="7"/>
        <v>4.4263277068033089E-6</v>
      </c>
    </row>
    <row r="12" spans="1:107">
      <c r="A12" s="1" t="s">
        <v>24</v>
      </c>
      <c r="B12" s="1">
        <f>'Raw data and fitting summary'!B14</f>
        <v>0.16777216000000009</v>
      </c>
      <c r="C12">
        <f>'Raw data and fitting summary'!C14</f>
        <v>9.3982227278593857</v>
      </c>
      <c r="D12">
        <f>'Raw data and fitting summary'!D14</f>
        <v>8.344015162968498</v>
      </c>
      <c r="E12">
        <f>'Raw data and fitting summary'!E14</f>
        <v>8.1164088418431639</v>
      </c>
      <c r="F12">
        <f>'Raw data and fitting summary'!F14</f>
        <v>7.8487868595730657</v>
      </c>
      <c r="G12">
        <f>'Raw data and fitting summary'!G14</f>
        <v>7.5380952660151577</v>
      </c>
      <c r="H12">
        <f>'Raw data and fitting summary'!H14</f>
        <v>7.1826898092856775</v>
      </c>
      <c r="I12">
        <f>'Raw data and fitting summary'!I14</f>
        <v>6.7829380938113442</v>
      </c>
      <c r="J12">
        <f>'Raw data and fitting summary'!J14</f>
        <v>6.3417513567912511</v>
      </c>
      <c r="K12">
        <f>'Raw data and fitting summary'!K14</f>
        <v>5.8649079236826571</v>
      </c>
      <c r="L12">
        <f>'Raw data and fitting summary'!L14</f>
        <v>5.3610305143447556</v>
      </c>
      <c r="M12">
        <f>'Raw data and fitting summary'!M14</f>
        <v>4.8411297833285749</v>
      </c>
      <c r="N12">
        <f>'Raw data and fitting summary'!N14</f>
        <v>4.3177255880968195</v>
      </c>
      <c r="O12">
        <f>'Raw data and fitting summary'!O14</f>
        <v>3.8036770556886084</v>
      </c>
      <c r="P12">
        <f>'Raw data and fitting summary'!P14</f>
        <v>3.3109447545009361</v>
      </c>
      <c r="Q12">
        <f>'Raw data and fitting summary'!Q14</f>
        <v>2.8495307629882891</v>
      </c>
      <c r="R12">
        <f>'Raw data and fitting summary'!R14</f>
        <v>2.4267842732775669</v>
      </c>
      <c r="X12">
        <f t="shared" si="8"/>
        <v>9.3982507363874177</v>
      </c>
      <c r="Y12">
        <f t="shared" si="9"/>
        <v>8.3440438239276418</v>
      </c>
      <c r="Z12">
        <f t="shared" si="10"/>
        <v>8.1164375178224955</v>
      </c>
      <c r="AA12">
        <f t="shared" si="11"/>
        <v>7.8488154960467433</v>
      </c>
      <c r="AB12">
        <f t="shared" si="12"/>
        <v>7.5381237791242501</v>
      </c>
      <c r="AC12">
        <f t="shared" si="13"/>
        <v>7.1827180791639087</v>
      </c>
      <c r="AD12">
        <f t="shared" si="14"/>
        <v>6.7829659598995971</v>
      </c>
      <c r="AE12">
        <f t="shared" si="15"/>
        <v>6.3417786172056223</v>
      </c>
      <c r="AF12">
        <f t="shared" si="16"/>
        <v>5.8649343406523471</v>
      </c>
      <c r="AG12">
        <f t="shared" si="17"/>
        <v>5.361055826901322</v>
      </c>
      <c r="AH12">
        <f t="shared" si="18"/>
        <v>4.8411537267670885</v>
      </c>
      <c r="AI12">
        <f t="shared" si="19"/>
        <v>4.3177479176509328</v>
      </c>
      <c r="AJ12">
        <f t="shared" si="20"/>
        <v>3.8036975701733207</v>
      </c>
      <c r="AK12">
        <f t="shared" si="21"/>
        <v>3.3109633152072804</v>
      </c>
      <c r="AL12">
        <f t="shared" si="22"/>
        <v>2.8495473042001382</v>
      </c>
      <c r="AM12">
        <f t="shared" si="23"/>
        <v>2.4267988030092758</v>
      </c>
      <c r="AO12">
        <f t="shared" si="24"/>
        <v>9.3982507363874177</v>
      </c>
      <c r="AP12">
        <f t="shared" si="4"/>
        <v>8.3440438239276418</v>
      </c>
      <c r="AQ12">
        <f t="shared" si="4"/>
        <v>8.1164375178224955</v>
      </c>
      <c r="AR12">
        <f t="shared" si="4"/>
        <v>7.8488154960467433</v>
      </c>
      <c r="AS12">
        <f t="shared" si="4"/>
        <v>7.5381237791242501</v>
      </c>
      <c r="AT12">
        <f t="shared" si="4"/>
        <v>7.1827180791639087</v>
      </c>
      <c r="AU12">
        <f t="shared" si="4"/>
        <v>6.7829659598995971</v>
      </c>
      <c r="AV12">
        <f t="shared" si="4"/>
        <v>6.3417786172056223</v>
      </c>
      <c r="AW12">
        <f t="shared" si="4"/>
        <v>5.8649343406523471</v>
      </c>
      <c r="AX12">
        <f t="shared" si="4"/>
        <v>5.361055826901322</v>
      </c>
      <c r="AY12">
        <f t="shared" si="4"/>
        <v>4.8411537267670885</v>
      </c>
      <c r="AZ12">
        <f t="shared" si="4"/>
        <v>4.3177479176509328</v>
      </c>
      <c r="BA12">
        <f t="shared" si="4"/>
        <v>3.8036975701733207</v>
      </c>
      <c r="BB12">
        <f t="shared" si="4"/>
        <v>3.3109633152072804</v>
      </c>
      <c r="BC12">
        <f t="shared" si="4"/>
        <v>2.8495473042001382</v>
      </c>
      <c r="BD12">
        <f t="shared" si="4"/>
        <v>2.4267988030092758</v>
      </c>
      <c r="BF12">
        <f t="shared" si="25"/>
        <v>7.8447764251794554E-10</v>
      </c>
      <c r="BG12">
        <f t="shared" si="25"/>
        <v>8.2145057904131669E-10</v>
      </c>
      <c r="BH12">
        <f t="shared" si="5"/>
        <v>8.2231179062281265E-10</v>
      </c>
      <c r="BI12">
        <f t="shared" si="5"/>
        <v>8.2004762469240022E-10</v>
      </c>
      <c r="BJ12">
        <f t="shared" si="5"/>
        <v>8.129973901188144E-10</v>
      </c>
      <c r="BK12">
        <f t="shared" si="5"/>
        <v>7.9918601520886408E-10</v>
      </c>
      <c r="BL12">
        <f t="shared" si="5"/>
        <v>7.7651887451799315E-10</v>
      </c>
      <c r="BM12">
        <f t="shared" si="5"/>
        <v>7.4313019168829715E-10</v>
      </c>
      <c r="BN12">
        <f t="shared" si="5"/>
        <v>6.9785628760071654E-10</v>
      </c>
      <c r="BO12">
        <f t="shared" si="5"/>
        <v>6.4072551992457335E-10</v>
      </c>
      <c r="BP12">
        <f t="shared" si="5"/>
        <v>5.7328824785648599E-10</v>
      </c>
      <c r="BQ12">
        <f t="shared" si="5"/>
        <v>4.9860898689872147E-10</v>
      </c>
      <c r="BR12">
        <f t="shared" si="5"/>
        <v>4.2084408301108094E-10</v>
      </c>
      <c r="BS12">
        <f t="shared" si="5"/>
        <v>3.4449981999997557E-10</v>
      </c>
      <c r="BT12">
        <f t="shared" si="5"/>
        <v>2.7361168943781117E-10</v>
      </c>
      <c r="BU12">
        <f t="shared" si="5"/>
        <v>2.1111310353264431E-10</v>
      </c>
      <c r="BW12">
        <f t="shared" si="26"/>
        <v>2.980185229952851E-6</v>
      </c>
      <c r="BX12">
        <f t="shared" si="6"/>
        <v>3.4349003610921867E-6</v>
      </c>
      <c r="BY12">
        <f t="shared" si="6"/>
        <v>3.5330746116840189E-6</v>
      </c>
      <c r="BZ12">
        <f t="shared" si="6"/>
        <v>3.6485089619067307E-6</v>
      </c>
      <c r="CA12">
        <f t="shared" si="6"/>
        <v>3.7825206812639543E-6</v>
      </c>
      <c r="CB12">
        <f t="shared" si="6"/>
        <v>3.9358189921503745E-6</v>
      </c>
      <c r="CC12">
        <f t="shared" si="6"/>
        <v>4.1082453336246698E-6</v>
      </c>
      <c r="CD12">
        <f t="shared" si="6"/>
        <v>4.2985439916206325E-6</v>
      </c>
      <c r="CE12">
        <f t="shared" si="6"/>
        <v>4.504222580440725E-6</v>
      </c>
      <c r="CF12">
        <f t="shared" si="6"/>
        <v>4.7215618310355703E-6</v>
      </c>
      <c r="CG12">
        <f t="shared" si="6"/>
        <v>4.9458124788013972E-6</v>
      </c>
      <c r="CH12">
        <f t="shared" si="6"/>
        <v>5.1715742880716332E-6</v>
      </c>
      <c r="CI12">
        <f t="shared" si="6"/>
        <v>5.3933006854071632E-6</v>
      </c>
      <c r="CJ12">
        <f t="shared" si="6"/>
        <v>5.6058326768731319E-6</v>
      </c>
      <c r="CK12">
        <f t="shared" si="6"/>
        <v>5.8048560291486227E-6</v>
      </c>
      <c r="CL12">
        <f t="shared" si="6"/>
        <v>5.9872007893212663E-6</v>
      </c>
      <c r="CN12">
        <f t="shared" si="27"/>
        <v>2.980185229952851E-6</v>
      </c>
      <c r="CO12">
        <f t="shared" si="7"/>
        <v>3.4349003610921867E-6</v>
      </c>
      <c r="CP12">
        <f t="shared" si="7"/>
        <v>3.5330746116840189E-6</v>
      </c>
      <c r="CQ12">
        <f t="shared" si="7"/>
        <v>3.6485089619067307E-6</v>
      </c>
      <c r="CR12">
        <f t="shared" si="7"/>
        <v>3.7825206812639543E-6</v>
      </c>
      <c r="CS12">
        <f t="shared" si="7"/>
        <v>3.9358189921503745E-6</v>
      </c>
      <c r="CT12">
        <f t="shared" si="7"/>
        <v>4.1082453336246698E-6</v>
      </c>
      <c r="CU12">
        <f t="shared" si="7"/>
        <v>4.2985439916206325E-6</v>
      </c>
      <c r="CV12">
        <f t="shared" si="7"/>
        <v>4.504222580440725E-6</v>
      </c>
      <c r="CW12">
        <f t="shared" si="7"/>
        <v>4.7215618310355703E-6</v>
      </c>
      <c r="CX12">
        <f t="shared" si="7"/>
        <v>4.9458124788013972E-6</v>
      </c>
      <c r="CY12">
        <f t="shared" si="7"/>
        <v>5.1715742880716332E-6</v>
      </c>
      <c r="CZ12">
        <f t="shared" si="7"/>
        <v>5.3933006854071632E-6</v>
      </c>
      <c r="DA12">
        <f t="shared" si="7"/>
        <v>5.6058326768731319E-6</v>
      </c>
      <c r="DB12">
        <f t="shared" si="7"/>
        <v>5.8048560291486227E-6</v>
      </c>
      <c r="DC12">
        <f t="shared" si="7"/>
        <v>5.9872007893212663E-6</v>
      </c>
    </row>
    <row r="13" spans="1:107">
      <c r="A13" s="1" t="s">
        <v>25</v>
      </c>
      <c r="B13" s="1">
        <f>'Raw data and fitting summary'!B15</f>
        <v>0.13421772800000006</v>
      </c>
      <c r="C13">
        <f>'Raw data and fitting summary'!C15</f>
        <v>8.5957025422089295</v>
      </c>
      <c r="D13">
        <f>'Raw data and fitting summary'!D15</f>
        <v>7.5108170856996024</v>
      </c>
      <c r="E13">
        <f>'Raw data and fitting summary'!E15</f>
        <v>7.2810763010472588</v>
      </c>
      <c r="F13">
        <f>'Raw data and fitting summary'!F15</f>
        <v>7.0129367668991893</v>
      </c>
      <c r="G13">
        <f>'Raw data and fitting summary'!G15</f>
        <v>6.7043128673042691</v>
      </c>
      <c r="H13">
        <f>'Raw data and fitting summary'!H15</f>
        <v>6.3547402181714467</v>
      </c>
      <c r="I13">
        <f>'Raw data and fitting summary'!I15</f>
        <v>5.965901700491731</v>
      </c>
      <c r="J13">
        <f>'Raw data and fitting summary'!J15</f>
        <v>5.5420155469566028</v>
      </c>
      <c r="K13">
        <f>'Raw data and fitting summary'!K15</f>
        <v>5.0899545347029793</v>
      </c>
      <c r="L13">
        <f>'Raw data and fitting summary'!L15</f>
        <v>4.6189918265080525</v>
      </c>
      <c r="M13">
        <f>'Raw data and fitting summary'!M15</f>
        <v>4.1401434501819043</v>
      </c>
      <c r="N13">
        <f>'Raw data and fitting summary'!N15</f>
        <v>3.6651839155048727</v>
      </c>
      <c r="O13">
        <f>'Raw data and fitting summary'!O15</f>
        <v>3.2055113790051624</v>
      </c>
      <c r="P13">
        <f>'Raw data and fitting summary'!P15</f>
        <v>2.7710880634394832</v>
      </c>
      <c r="Q13">
        <f>'Raw data and fitting summary'!Q15</f>
        <v>2.3696567407990226</v>
      </c>
      <c r="R13">
        <f>'Raw data and fitting summary'!R15</f>
        <v>2.0063470377961976</v>
      </c>
      <c r="X13">
        <f t="shared" si="8"/>
        <v>8.5957345169841375</v>
      </c>
      <c r="Y13">
        <f t="shared" si="9"/>
        <v>7.5108494890160022</v>
      </c>
      <c r="Z13">
        <f t="shared" si="10"/>
        <v>7.2811086296482763</v>
      </c>
      <c r="AA13">
        <f t="shared" si="11"/>
        <v>7.0129689351572644</v>
      </c>
      <c r="AB13">
        <f t="shared" si="12"/>
        <v>6.7043447534902105</v>
      </c>
      <c r="AC13">
        <f t="shared" si="13"/>
        <v>6.3547716588042675</v>
      </c>
      <c r="AD13">
        <f t="shared" si="14"/>
        <v>5.9659324882221032</v>
      </c>
      <c r="AE13">
        <f t="shared" si="15"/>
        <v>5.5420454341970693</v>
      </c>
      <c r="AF13">
        <f t="shared" si="16"/>
        <v>5.089983244657903</v>
      </c>
      <c r="AG13">
        <f t="shared" si="17"/>
        <v>4.6190190717928283</v>
      </c>
      <c r="AH13">
        <f t="shared" si="18"/>
        <v>4.1401689570975675</v>
      </c>
      <c r="AI13">
        <f t="shared" si="19"/>
        <v>3.6652074499775944</v>
      </c>
      <c r="AJ13">
        <f t="shared" si="20"/>
        <v>3.2055327691455013</v>
      </c>
      <c r="AK13">
        <f t="shared" si="21"/>
        <v>2.7711072142349753</v>
      </c>
      <c r="AL13">
        <f t="shared" si="22"/>
        <v>2.3696736384869159</v>
      </c>
      <c r="AM13">
        <f t="shared" si="23"/>
        <v>2.0063617441245163</v>
      </c>
      <c r="AO13">
        <f t="shared" si="24"/>
        <v>8.5957345169841375</v>
      </c>
      <c r="AP13">
        <f t="shared" si="4"/>
        <v>7.5108494890160022</v>
      </c>
      <c r="AQ13">
        <f t="shared" si="4"/>
        <v>7.2811086296482763</v>
      </c>
      <c r="AR13">
        <f t="shared" si="4"/>
        <v>7.0129689351572644</v>
      </c>
      <c r="AS13">
        <f t="shared" si="4"/>
        <v>6.7043447534902105</v>
      </c>
      <c r="AT13">
        <f t="shared" si="4"/>
        <v>6.3547716588042675</v>
      </c>
      <c r="AU13">
        <f t="shared" si="4"/>
        <v>5.9659324882221032</v>
      </c>
      <c r="AV13">
        <f t="shared" si="4"/>
        <v>5.5420454341970693</v>
      </c>
      <c r="AW13">
        <f t="shared" si="4"/>
        <v>5.089983244657903</v>
      </c>
      <c r="AX13">
        <f t="shared" si="4"/>
        <v>4.6190190717928283</v>
      </c>
      <c r="AY13">
        <f t="shared" si="4"/>
        <v>4.1401689570975675</v>
      </c>
      <c r="AZ13">
        <f t="shared" si="4"/>
        <v>3.6652074499775944</v>
      </c>
      <c r="BA13">
        <f t="shared" si="4"/>
        <v>3.2055327691455013</v>
      </c>
      <c r="BB13">
        <f t="shared" si="4"/>
        <v>2.7711072142349753</v>
      </c>
      <c r="BC13">
        <f t="shared" si="4"/>
        <v>2.3696736384869159</v>
      </c>
      <c r="BD13">
        <f t="shared" si="4"/>
        <v>2.0063617441245163</v>
      </c>
      <c r="BF13">
        <f t="shared" si="25"/>
        <v>1.0223862496020722E-9</v>
      </c>
      <c r="BG13">
        <f t="shared" si="25"/>
        <v>1.0499749137097557E-9</v>
      </c>
      <c r="BH13">
        <f t="shared" si="5"/>
        <v>1.0451384437512513E-9</v>
      </c>
      <c r="BI13">
        <f t="shared" si="5"/>
        <v>1.0347968275836891E-9</v>
      </c>
      <c r="BJ13">
        <f t="shared" si="5"/>
        <v>1.0167288538901666E-9</v>
      </c>
      <c r="BK13">
        <f t="shared" si="5"/>
        <v>9.8851339217170349E-10</v>
      </c>
      <c r="BL13">
        <f t="shared" si="5"/>
        <v>9.4788434147370326E-10</v>
      </c>
      <c r="BM13">
        <f t="shared" si="5"/>
        <v>8.9324714270157474E-10</v>
      </c>
      <c r="BN13">
        <f t="shared" si="5"/>
        <v>8.242615117183479E-10</v>
      </c>
      <c r="BO13">
        <f t="shared" si="5"/>
        <v>7.4230554251569848E-10</v>
      </c>
      <c r="BP13">
        <f t="shared" si="5"/>
        <v>6.5060274664780565E-10</v>
      </c>
      <c r="BQ13">
        <f t="shared" si="5"/>
        <v>5.5387140629043528E-10</v>
      </c>
      <c r="BR13">
        <f t="shared" si="5"/>
        <v>4.5753810372094648E-10</v>
      </c>
      <c r="BS13">
        <f t="shared" si="5"/>
        <v>3.6675296797964123E-10</v>
      </c>
      <c r="BT13">
        <f t="shared" si="5"/>
        <v>2.8553185614171251E-10</v>
      </c>
      <c r="BU13">
        <f t="shared" si="5"/>
        <v>2.1627609261683923E-10</v>
      </c>
      <c r="BW13">
        <f t="shared" si="26"/>
        <v>3.7198421082946156E-6</v>
      </c>
      <c r="BX13">
        <f t="shared" si="6"/>
        <v>4.3142012694106191E-6</v>
      </c>
      <c r="BY13">
        <f t="shared" si="6"/>
        <v>4.440065745743599E-6</v>
      </c>
      <c r="BZ13">
        <f t="shared" si="6"/>
        <v>4.5869671422320429E-6</v>
      </c>
      <c r="CA13">
        <f t="shared" si="6"/>
        <v>4.7560480723802718E-6</v>
      </c>
      <c r="CB13">
        <f t="shared" si="6"/>
        <v>4.9475629509409345E-6</v>
      </c>
      <c r="CC13">
        <f t="shared" si="6"/>
        <v>5.1605898043633831E-6</v>
      </c>
      <c r="CD13">
        <f t="shared" si="6"/>
        <v>5.3928176557463271E-6</v>
      </c>
      <c r="CE13">
        <f t="shared" si="6"/>
        <v>5.6404812243316906E-6</v>
      </c>
      <c r="CF13">
        <f t="shared" si="6"/>
        <v>5.8985001690517186E-6</v>
      </c>
      <c r="CG13">
        <f t="shared" si="6"/>
        <v>6.1608393105401902E-6</v>
      </c>
      <c r="CH13">
        <f t="shared" si="6"/>
        <v>6.4210479332858035E-6</v>
      </c>
      <c r="CI13">
        <f t="shared" si="6"/>
        <v>6.6728815081415167E-6</v>
      </c>
      <c r="CJ13">
        <f t="shared" si="6"/>
        <v>6.9108821895119E-6</v>
      </c>
      <c r="CK13">
        <f t="shared" si="6"/>
        <v>7.1308080652653114E-6</v>
      </c>
      <c r="CL13">
        <f t="shared" si="6"/>
        <v>7.3298488479195859E-6</v>
      </c>
      <c r="CN13">
        <f t="shared" si="27"/>
        <v>3.7198421082946156E-6</v>
      </c>
      <c r="CO13">
        <f t="shared" si="7"/>
        <v>4.3142012694106191E-6</v>
      </c>
      <c r="CP13">
        <f t="shared" si="7"/>
        <v>4.440065745743599E-6</v>
      </c>
      <c r="CQ13">
        <f t="shared" si="7"/>
        <v>4.5869671422320429E-6</v>
      </c>
      <c r="CR13">
        <f t="shared" si="7"/>
        <v>4.7560480723802718E-6</v>
      </c>
      <c r="CS13">
        <f t="shared" si="7"/>
        <v>4.9475629509409345E-6</v>
      </c>
      <c r="CT13">
        <f t="shared" si="7"/>
        <v>5.1605898043633831E-6</v>
      </c>
      <c r="CU13">
        <f t="shared" si="7"/>
        <v>5.3928176557463271E-6</v>
      </c>
      <c r="CV13">
        <f t="shared" si="7"/>
        <v>5.6404812243316906E-6</v>
      </c>
      <c r="CW13">
        <f t="shared" si="7"/>
        <v>5.8985001690517186E-6</v>
      </c>
      <c r="CX13">
        <f t="shared" si="7"/>
        <v>6.1608393105401902E-6</v>
      </c>
      <c r="CY13">
        <f t="shared" si="7"/>
        <v>6.4210479332858035E-6</v>
      </c>
      <c r="CZ13">
        <f t="shared" si="7"/>
        <v>6.6728815081415167E-6</v>
      </c>
      <c r="DA13">
        <f t="shared" si="7"/>
        <v>6.9108821895119E-6</v>
      </c>
      <c r="DB13">
        <f t="shared" si="7"/>
        <v>7.1308080652653114E-6</v>
      </c>
      <c r="DC13">
        <f t="shared" si="7"/>
        <v>7.3298488479195859E-6</v>
      </c>
    </row>
    <row r="14" spans="1:107">
      <c r="A14" s="1" t="s">
        <v>26</v>
      </c>
      <c r="B14" s="1">
        <f>'Raw data and fitting summary'!B16</f>
        <v>0.10737418240000006</v>
      </c>
      <c r="C14">
        <f>'Raw data and fitting summary'!C16</f>
        <v>7.7666984258113709</v>
      </c>
      <c r="D14">
        <f>'Raw data and fitting summary'!D16</f>
        <v>6.6773519204436456</v>
      </c>
      <c r="E14">
        <f>'Raw data and fitting summary'!E16</f>
        <v>6.4511447347411348</v>
      </c>
      <c r="F14">
        <f>'Raw data and fitting summary'!F16</f>
        <v>6.1890628305458018</v>
      </c>
      <c r="G14">
        <f>'Raw data and fitting summary'!G16</f>
        <v>5.8899586332103793</v>
      </c>
      <c r="H14">
        <f>'Raw data and fitting summary'!H16</f>
        <v>5.5544172212633773</v>
      </c>
      <c r="I14">
        <f>'Raw data and fitting summary'!I16</f>
        <v>5.1851782068116563</v>
      </c>
      <c r="J14">
        <f>'Raw data and fitting summary'!J16</f>
        <v>4.7873680101125702</v>
      </c>
      <c r="K14">
        <f>'Raw data and fitting summary'!K16</f>
        <v>4.3684318905753869</v>
      </c>
      <c r="L14">
        <f>'Raw data and fitting summary'!L16</f>
        <v>3.9377030364118033</v>
      </c>
      <c r="M14">
        <f>'Raw data and fitting summary'!M16</f>
        <v>3.5056323722059806</v>
      </c>
      <c r="N14">
        <f>'Raw data and fitting summary'!N16</f>
        <v>3.0828008958460162</v>
      </c>
      <c r="O14">
        <f>'Raw data and fitting summary'!O16</f>
        <v>2.6789059499487342</v>
      </c>
      <c r="P14">
        <f>'Raw data and fitting summary'!P16</f>
        <v>2.3019214792049163</v>
      </c>
      <c r="Q14">
        <f>'Raw data and fitting summary'!Q16</f>
        <v>1.9575758294372341</v>
      </c>
      <c r="R14">
        <f>'Raw data and fitting summary'!R16</f>
        <v>1.6491957503497627</v>
      </c>
      <c r="X14">
        <f t="shared" si="8"/>
        <v>7.7667332511315879</v>
      </c>
      <c r="Y14">
        <f t="shared" si="9"/>
        <v>6.6773866013476315</v>
      </c>
      <c r="Z14">
        <f t="shared" si="10"/>
        <v>6.4511791917315966</v>
      </c>
      <c r="AA14">
        <f t="shared" si="11"/>
        <v>6.189096944718103</v>
      </c>
      <c r="AB14">
        <f t="shared" si="12"/>
        <v>5.8899922467545149</v>
      </c>
      <c r="AC14">
        <f t="shared" si="13"/>
        <v>5.5544501344218187</v>
      </c>
      <c r="AD14">
        <f t="shared" si="14"/>
        <v>5.1852101796637946</v>
      </c>
      <c r="AE14">
        <f t="shared" si="15"/>
        <v>4.78739877105175</v>
      </c>
      <c r="AF14">
        <f t="shared" si="16"/>
        <v>4.3684611522676828</v>
      </c>
      <c r="AG14">
        <f t="shared" si="17"/>
        <v>3.9377305181632649</v>
      </c>
      <c r="AH14">
        <f t="shared" si="18"/>
        <v>3.5056578255390787</v>
      </c>
      <c r="AI14">
        <f t="shared" si="19"/>
        <v>3.0828241285734328</v>
      </c>
      <c r="AJ14">
        <f t="shared" si="20"/>
        <v>2.6789268439237901</v>
      </c>
      <c r="AK14">
        <f t="shared" si="21"/>
        <v>2.3019399984168136</v>
      </c>
      <c r="AL14">
        <f t="shared" si="22"/>
        <v>1.9575920176254875</v>
      </c>
      <c r="AM14">
        <f t="shared" si="23"/>
        <v>1.6492097198091413</v>
      </c>
      <c r="AO14">
        <f t="shared" si="24"/>
        <v>7.7667332511315879</v>
      </c>
      <c r="AP14">
        <f t="shared" si="4"/>
        <v>6.6773866013476315</v>
      </c>
      <c r="AQ14">
        <f t="shared" si="4"/>
        <v>6.4511791917315966</v>
      </c>
      <c r="AR14">
        <f t="shared" si="4"/>
        <v>6.189096944718103</v>
      </c>
      <c r="AS14">
        <f t="shared" si="4"/>
        <v>5.8899922467545149</v>
      </c>
      <c r="AT14">
        <f t="shared" si="4"/>
        <v>5.5544501344218187</v>
      </c>
      <c r="AU14">
        <f t="shared" si="4"/>
        <v>5.1852101796637946</v>
      </c>
      <c r="AV14">
        <f t="shared" si="4"/>
        <v>4.78739877105175</v>
      </c>
      <c r="AW14">
        <f t="shared" si="4"/>
        <v>4.3684611522676828</v>
      </c>
      <c r="AX14">
        <f t="shared" si="4"/>
        <v>3.9377305181632649</v>
      </c>
      <c r="AY14">
        <f t="shared" si="4"/>
        <v>3.5056578255390787</v>
      </c>
      <c r="AZ14">
        <f t="shared" si="4"/>
        <v>3.0828241285734328</v>
      </c>
      <c r="BA14">
        <f t="shared" si="4"/>
        <v>2.6789268439237901</v>
      </c>
      <c r="BB14">
        <f t="shared" si="4"/>
        <v>2.3019399984168136</v>
      </c>
      <c r="BC14">
        <f t="shared" si="4"/>
        <v>1.9575920176254875</v>
      </c>
      <c r="BD14">
        <f t="shared" si="4"/>
        <v>1.6492097198091413</v>
      </c>
      <c r="BF14">
        <f t="shared" si="25"/>
        <v>1.2128029282113398E-9</v>
      </c>
      <c r="BG14">
        <f t="shared" si="25"/>
        <v>1.2027651012827386E-9</v>
      </c>
      <c r="BH14">
        <f t="shared" si="5"/>
        <v>1.1872841916834864E-9</v>
      </c>
      <c r="BI14">
        <f t="shared" si="5"/>
        <v>1.1637767517999424E-9</v>
      </c>
      <c r="BJ14">
        <f t="shared" si="5"/>
        <v>1.1298703493605584E-9</v>
      </c>
      <c r="BK14">
        <f t="shared" si="5"/>
        <v>1.0832759985846786E-9</v>
      </c>
      <c r="BL14">
        <f t="shared" si="5"/>
        <v>1.022263273857313E-9</v>
      </c>
      <c r="BM14">
        <f t="shared" si="5"/>
        <v>9.4623537922726475E-10</v>
      </c>
      <c r="BN14">
        <f t="shared" si="5"/>
        <v>8.562466360193441E-10</v>
      </c>
      <c r="BO14">
        <f t="shared" si="5"/>
        <v>7.5524666339775972E-10</v>
      </c>
      <c r="BP14">
        <f t="shared" si="5"/>
        <v>6.4787216580350803E-10</v>
      </c>
      <c r="BQ14">
        <f t="shared" si="5"/>
        <v>5.397596232119731E-10</v>
      </c>
      <c r="BR14">
        <f t="shared" si="5"/>
        <v>4.3655819363620325E-10</v>
      </c>
      <c r="BS14">
        <f t="shared" si="5"/>
        <v>3.4296120929812147E-10</v>
      </c>
      <c r="BT14">
        <f t="shared" si="5"/>
        <v>2.6205743892884282E-10</v>
      </c>
      <c r="BU14">
        <f t="shared" si="5"/>
        <v>1.951457953301679E-10</v>
      </c>
      <c r="BW14">
        <f t="shared" si="26"/>
        <v>4.4839083680195532E-6</v>
      </c>
      <c r="BX14">
        <f t="shared" si="6"/>
        <v>5.1937840440377525E-6</v>
      </c>
      <c r="BY14">
        <f t="shared" si="6"/>
        <v>5.3411925847521525E-6</v>
      </c>
      <c r="BZ14">
        <f t="shared" si="6"/>
        <v>5.5119789859443158E-6</v>
      </c>
      <c r="CA14">
        <f t="shared" si="6"/>
        <v>5.7068910666547124E-6</v>
      </c>
      <c r="CB14">
        <f t="shared" si="6"/>
        <v>5.9255475600313309E-6</v>
      </c>
      <c r="CC14">
        <f t="shared" si="6"/>
        <v>6.1661631892361771E-6</v>
      </c>
      <c r="CD14">
        <f t="shared" si="6"/>
        <v>6.4253973088407762E-6</v>
      </c>
      <c r="CE14">
        <f t="shared" si="6"/>
        <v>6.6983981946823741E-6</v>
      </c>
      <c r="CF14">
        <f t="shared" si="6"/>
        <v>6.979083849148152E-6</v>
      </c>
      <c r="CG14">
        <f t="shared" si="6"/>
        <v>7.2606438976112002E-6</v>
      </c>
      <c r="CH14">
        <f t="shared" si="6"/>
        <v>7.5361832033235218E-6</v>
      </c>
      <c r="CI14">
        <f t="shared" si="6"/>
        <v>7.7993824666328132E-6</v>
      </c>
      <c r="CJ14">
        <f t="shared" si="6"/>
        <v>8.0450454443054301E-6</v>
      </c>
      <c r="CK14">
        <f t="shared" si="6"/>
        <v>8.2694392435645569E-6</v>
      </c>
      <c r="CL14">
        <f t="shared" si="6"/>
        <v>8.4703959786326826E-6</v>
      </c>
      <c r="CN14">
        <f t="shared" si="27"/>
        <v>4.4839083680195532E-6</v>
      </c>
      <c r="CO14">
        <f t="shared" si="7"/>
        <v>5.1937840440377525E-6</v>
      </c>
      <c r="CP14">
        <f t="shared" si="7"/>
        <v>5.3411925847521525E-6</v>
      </c>
      <c r="CQ14">
        <f t="shared" si="7"/>
        <v>5.5119789859443158E-6</v>
      </c>
      <c r="CR14">
        <f t="shared" si="7"/>
        <v>5.7068910666547124E-6</v>
      </c>
      <c r="CS14">
        <f t="shared" si="7"/>
        <v>5.9255475600313309E-6</v>
      </c>
      <c r="CT14">
        <f t="shared" si="7"/>
        <v>6.1661631892361771E-6</v>
      </c>
      <c r="CU14">
        <f t="shared" si="7"/>
        <v>6.4253973088407762E-6</v>
      </c>
      <c r="CV14">
        <f t="shared" si="7"/>
        <v>6.6983981946823741E-6</v>
      </c>
      <c r="CW14">
        <f t="shared" si="7"/>
        <v>6.979083849148152E-6</v>
      </c>
      <c r="CX14">
        <f t="shared" si="7"/>
        <v>7.2606438976112002E-6</v>
      </c>
      <c r="CY14">
        <f t="shared" si="7"/>
        <v>7.5361832033235218E-6</v>
      </c>
      <c r="CZ14">
        <f t="shared" si="7"/>
        <v>7.7993824666328132E-6</v>
      </c>
      <c r="DA14">
        <f t="shared" si="7"/>
        <v>8.0450454443054301E-6</v>
      </c>
      <c r="DB14">
        <f t="shared" si="7"/>
        <v>8.2694392435645569E-6</v>
      </c>
      <c r="DC14">
        <f t="shared" si="7"/>
        <v>8.4703959786326826E-6</v>
      </c>
    </row>
    <row r="15" spans="1:107">
      <c r="A15" s="1" t="s">
        <v>27</v>
      </c>
      <c r="B15" s="1">
        <f>'Raw data and fitting summary'!B17</f>
        <v>8.589934592000005E-2</v>
      </c>
      <c r="C15">
        <f>'Raw data and fitting summary'!C17</f>
        <v>6.931117387333301</v>
      </c>
      <c r="D15">
        <f>'Raw data and fitting summary'!D17</f>
        <v>5.8639576551556321</v>
      </c>
      <c r="E15">
        <f>'Raw data and fitting summary'!E17</f>
        <v>5.6466104734594706</v>
      </c>
      <c r="F15">
        <f>'Raw data and fitting summary'!F17</f>
        <v>5.3965806179659337</v>
      </c>
      <c r="G15">
        <f>'Raw data and fitting summary'!G17</f>
        <v>5.113548060505801</v>
      </c>
      <c r="H15">
        <f>'Raw data and fitting summary'!H17</f>
        <v>4.7989378149166351</v>
      </c>
      <c r="I15">
        <f>'Raw data and fitting summary'!I17</f>
        <v>4.4562269789973694</v>
      </c>
      <c r="J15">
        <f>'Raw data and fitting summary'!J17</f>
        <v>4.0910313780592231</v>
      </c>
      <c r="K15">
        <f>'Raw data and fitting summary'!K17</f>
        <v>3.7108890606599685</v>
      </c>
      <c r="L15">
        <f>'Raw data and fitting summary'!L17</f>
        <v>3.3247191869658712</v>
      </c>
      <c r="M15">
        <f>'Raw data and fitting summary'!M17</f>
        <v>2.9420211593086147</v>
      </c>
      <c r="N15">
        <f>'Raw data and fitting summary'!N17</f>
        <v>2.5719585308499187</v>
      </c>
      <c r="O15">
        <f>'Raw data and fitting summary'!O17</f>
        <v>2.2225100312459962</v>
      </c>
      <c r="P15">
        <f>'Raw data and fitting summary'!P17</f>
        <v>1.8998478579153575</v>
      </c>
      <c r="Q15">
        <f>'Raw data and fitting summary'!Q17</f>
        <v>1.6080319225435848</v>
      </c>
      <c r="R15">
        <f>'Raw data and fitting summary'!R17</f>
        <v>1.3490205872072305</v>
      </c>
      <c r="X15">
        <f t="shared" si="8"/>
        <v>6.9311538038674314</v>
      </c>
      <c r="Y15">
        <f t="shared" si="9"/>
        <v>5.8639931451290277</v>
      </c>
      <c r="Z15">
        <f t="shared" si="10"/>
        <v>5.6466455659128671</v>
      </c>
      <c r="AA15">
        <f t="shared" si="11"/>
        <v>5.3966151657227339</v>
      </c>
      <c r="AB15">
        <f t="shared" si="12"/>
        <v>5.1135818788262224</v>
      </c>
      <c r="AC15">
        <f t="shared" si="13"/>
        <v>4.7989706817896698</v>
      </c>
      <c r="AD15">
        <f t="shared" si="14"/>
        <v>4.4562586409547356</v>
      </c>
      <c r="AE15">
        <f t="shared" si="15"/>
        <v>4.091061562690796</v>
      </c>
      <c r="AF15">
        <f t="shared" si="16"/>
        <v>3.7109174955880859</v>
      </c>
      <c r="AG15">
        <f t="shared" si="17"/>
        <v>3.3247456231151933</v>
      </c>
      <c r="AH15">
        <f t="shared" si="18"/>
        <v>2.942045394575302</v>
      </c>
      <c r="AI15">
        <f t="shared" si="19"/>
        <v>2.5719804295500026</v>
      </c>
      <c r="AJ15">
        <f t="shared" si="20"/>
        <v>2.2225295354829355</v>
      </c>
      <c r="AK15">
        <f t="shared" si="21"/>
        <v>1.8998649890324977</v>
      </c>
      <c r="AL15">
        <f t="shared" si="22"/>
        <v>1.6080467732942831</v>
      </c>
      <c r="AM15">
        <f t="shared" si="23"/>
        <v>1.3490333072319372</v>
      </c>
      <c r="AO15">
        <f t="shared" si="24"/>
        <v>6.9311538038674314</v>
      </c>
      <c r="AP15">
        <f t="shared" si="4"/>
        <v>5.8639931451290277</v>
      </c>
      <c r="AQ15">
        <f t="shared" si="4"/>
        <v>5.6466455659128671</v>
      </c>
      <c r="AR15">
        <f t="shared" si="4"/>
        <v>5.3966151657227339</v>
      </c>
      <c r="AS15">
        <f t="shared" si="4"/>
        <v>5.1135818788262224</v>
      </c>
      <c r="AT15">
        <f t="shared" si="4"/>
        <v>4.7989706817896698</v>
      </c>
      <c r="AU15">
        <f t="shared" si="4"/>
        <v>4.4562586409547356</v>
      </c>
      <c r="AV15">
        <f t="shared" si="4"/>
        <v>4.091061562690796</v>
      </c>
      <c r="AW15">
        <f t="shared" si="4"/>
        <v>3.7109174955880859</v>
      </c>
      <c r="AX15">
        <f t="shared" si="4"/>
        <v>3.3247456231151933</v>
      </c>
      <c r="AY15">
        <f t="shared" si="4"/>
        <v>2.942045394575302</v>
      </c>
      <c r="AZ15">
        <f t="shared" si="4"/>
        <v>2.5719804295500026</v>
      </c>
      <c r="BA15">
        <f t="shared" si="4"/>
        <v>2.2225295354829355</v>
      </c>
      <c r="BB15">
        <f t="shared" si="4"/>
        <v>1.8998649890324977</v>
      </c>
      <c r="BC15">
        <f t="shared" si="4"/>
        <v>1.6080467732942831</v>
      </c>
      <c r="BD15">
        <f t="shared" si="4"/>
        <v>1.3490333072319372</v>
      </c>
      <c r="BF15">
        <f t="shared" si="25"/>
        <v>1.3261639580739132E-9</v>
      </c>
      <c r="BG15">
        <f t="shared" si="25"/>
        <v>1.2595382116233435E-9</v>
      </c>
      <c r="BH15">
        <f t="shared" si="5"/>
        <v>1.2314802853856195E-9</v>
      </c>
      <c r="BI15">
        <f t="shared" si="5"/>
        <v>1.1935474999278021E-9</v>
      </c>
      <c r="BJ15">
        <f t="shared" si="5"/>
        <v>1.1436787961227821E-9</v>
      </c>
      <c r="BK15">
        <f t="shared" si="5"/>
        <v>1.0802313430804281E-9</v>
      </c>
      <c r="BL15">
        <f t="shared" si="5"/>
        <v>1.002479544255708E-9</v>
      </c>
      <c r="BM15">
        <f t="shared" si="5"/>
        <v>9.1111198319133425E-10</v>
      </c>
      <c r="BN15">
        <f t="shared" si="5"/>
        <v>8.0854513704385835E-10</v>
      </c>
      <c r="BO15">
        <f t="shared" si="5"/>
        <v>6.9886999097895538E-10</v>
      </c>
      <c r="BP15">
        <f t="shared" si="5"/>
        <v>5.8734815140295082E-10</v>
      </c>
      <c r="BQ15">
        <f t="shared" si="5"/>
        <v>4.7955306536703034E-10</v>
      </c>
      <c r="BR15">
        <f t="shared" si="5"/>
        <v>3.8041525858455086E-10</v>
      </c>
      <c r="BS15">
        <f t="shared" si="5"/>
        <v>2.9347517447091162E-10</v>
      </c>
      <c r="BT15">
        <f t="shared" si="5"/>
        <v>2.2054479630282043E-10</v>
      </c>
      <c r="BU15">
        <f t="shared" si="5"/>
        <v>1.6179902853771613E-10</v>
      </c>
      <c r="BW15">
        <f t="shared" si="26"/>
        <v>5.2540363640648152E-6</v>
      </c>
      <c r="BX15">
        <f t="shared" si="6"/>
        <v>6.0521853483272834E-6</v>
      </c>
      <c r="BY15">
        <f t="shared" si="6"/>
        <v>6.2147434236609682E-6</v>
      </c>
      <c r="BZ15">
        <f t="shared" si="6"/>
        <v>6.4017454903332394E-6</v>
      </c>
      <c r="CA15">
        <f t="shared" si="6"/>
        <v>6.6134309027897267E-6</v>
      </c>
      <c r="CB15">
        <f t="shared" si="6"/>
        <v>6.8487338669181837E-6</v>
      </c>
      <c r="CC15">
        <f t="shared" si="6"/>
        <v>7.1050537944905988E-6</v>
      </c>
      <c r="CD15">
        <f t="shared" si="6"/>
        <v>7.3781905039435641E-6</v>
      </c>
      <c r="CE15">
        <f t="shared" si="6"/>
        <v>7.6625061460526083E-6</v>
      </c>
      <c r="CF15">
        <f t="shared" si="6"/>
        <v>7.9513299117612931E-6</v>
      </c>
      <c r="CG15">
        <f t="shared" si="6"/>
        <v>8.2375570179689277E-6</v>
      </c>
      <c r="CH15">
        <f t="shared" si="6"/>
        <v>8.5143338698680824E-6</v>
      </c>
      <c r="CI15">
        <f t="shared" si="6"/>
        <v>8.7756930236101173E-6</v>
      </c>
      <c r="CJ15">
        <f t="shared" si="6"/>
        <v>9.0170181771253054E-6</v>
      </c>
      <c r="CK15">
        <f t="shared" si="6"/>
        <v>9.2352728446252845E-6</v>
      </c>
      <c r="CL15">
        <f t="shared" si="6"/>
        <v>9.428992329883448E-6</v>
      </c>
      <c r="CN15">
        <f t="shared" si="27"/>
        <v>5.2540363640648152E-6</v>
      </c>
      <c r="CO15">
        <f t="shared" si="7"/>
        <v>6.0521853483272834E-6</v>
      </c>
      <c r="CP15">
        <f t="shared" si="7"/>
        <v>6.2147434236609682E-6</v>
      </c>
      <c r="CQ15">
        <f t="shared" si="7"/>
        <v>6.4017454903332394E-6</v>
      </c>
      <c r="CR15">
        <f t="shared" si="7"/>
        <v>6.6134309027897267E-6</v>
      </c>
      <c r="CS15">
        <f t="shared" si="7"/>
        <v>6.8487338669181837E-6</v>
      </c>
      <c r="CT15">
        <f t="shared" si="7"/>
        <v>7.1050537944905988E-6</v>
      </c>
      <c r="CU15">
        <f t="shared" si="7"/>
        <v>7.3781905039435641E-6</v>
      </c>
      <c r="CV15">
        <f t="shared" si="7"/>
        <v>7.6625061460526083E-6</v>
      </c>
      <c r="CW15">
        <f t="shared" si="7"/>
        <v>7.9513299117612931E-6</v>
      </c>
      <c r="CX15">
        <f t="shared" si="7"/>
        <v>8.2375570179689277E-6</v>
      </c>
      <c r="CY15">
        <f t="shared" si="7"/>
        <v>8.5143338698680824E-6</v>
      </c>
      <c r="CZ15">
        <f t="shared" si="7"/>
        <v>8.7756930236101173E-6</v>
      </c>
      <c r="DA15">
        <f t="shared" si="7"/>
        <v>9.0170181771253054E-6</v>
      </c>
      <c r="DB15">
        <f t="shared" si="7"/>
        <v>9.2352728446252845E-6</v>
      </c>
      <c r="DC15">
        <f t="shared" si="7"/>
        <v>9.428992329883448E-6</v>
      </c>
    </row>
    <row r="16" spans="1:107">
      <c r="A16" s="1" t="s">
        <v>28</v>
      </c>
      <c r="B16" s="1">
        <f>'Raw data and fitting summary'!B18</f>
        <v>6.871947673600004E-2</v>
      </c>
      <c r="C16">
        <f>'Raw data and fitting summary'!C18</f>
        <v>6.109503010449167</v>
      </c>
      <c r="D16">
        <f>'Raw data and fitting summary'!D18</f>
        <v>5.0890598792798167</v>
      </c>
      <c r="E16">
        <f>'Raw data and fitting summary'!E18</f>
        <v>4.8850767168043854</v>
      </c>
      <c r="F16">
        <f>'Raw data and fitting summary'!F18</f>
        <v>4.651996122499888</v>
      </c>
      <c r="G16">
        <f>'Raw data and fitting summary'!G18</f>
        <v>4.3901625438930338</v>
      </c>
      <c r="H16">
        <f>'Raw data and fitting summary'!H18</f>
        <v>4.1015941914933034</v>
      </c>
      <c r="I16">
        <f>'Raw data and fitting summary'!I18</f>
        <v>3.7901802992623943</v>
      </c>
      <c r="J16">
        <f>'Raw data and fitting summary'!J18</f>
        <v>3.4616479051086091</v>
      </c>
      <c r="K16">
        <f>'Raw data and fitting summary'!K18</f>
        <v>3.1232447803852406</v>
      </c>
      <c r="L16">
        <f>'Raw data and fitting summary'!L18</f>
        <v>2.7831513034222577</v>
      </c>
      <c r="M16">
        <f>'Raw data and fitting summary'!M18</f>
        <v>2.4497116405218229</v>
      </c>
      <c r="N16">
        <f>'Raw data and fitting summary'!N18</f>
        <v>2.1306321242543191</v>
      </c>
      <c r="O16">
        <f>'Raw data and fitting summary'!O18</f>
        <v>1.832305592457393</v>
      </c>
      <c r="P16">
        <f>'Raw data and fitting summary'!P18</f>
        <v>1.5593794011995707</v>
      </c>
      <c r="Q16">
        <f>'Raw data and fitting summary'!Q18</f>
        <v>1.3146113652489879</v>
      </c>
      <c r="R16">
        <f>'Raw data and fitting summary'!R18</f>
        <v>1.0989838272045407</v>
      </c>
      <c r="X16">
        <f t="shared" si="8"/>
        <v>6.1095397366749227</v>
      </c>
      <c r="Y16">
        <f t="shared" si="9"/>
        <v>5.0890948411581212</v>
      </c>
      <c r="Z16">
        <f t="shared" si="10"/>
        <v>4.8851111158271499</v>
      </c>
      <c r="AA16">
        <f t="shared" si="11"/>
        <v>4.6520297926559655</v>
      </c>
      <c r="AB16">
        <f t="shared" si="12"/>
        <v>4.3901952862262554</v>
      </c>
      <c r="AC16">
        <f t="shared" si="13"/>
        <v>4.1016257776170386</v>
      </c>
      <c r="AD16">
        <f t="shared" si="14"/>
        <v>3.7902104804174344</v>
      </c>
      <c r="AE16">
        <f t="shared" si="15"/>
        <v>3.4616764271487734</v>
      </c>
      <c r="AF16">
        <f t="shared" si="16"/>
        <v>3.123271403546906</v>
      </c>
      <c r="AG16">
        <f t="shared" si="17"/>
        <v>2.7831758240473512</v>
      </c>
      <c r="AH16">
        <f t="shared" si="18"/>
        <v>2.4497339107641736</v>
      </c>
      <c r="AI16">
        <f t="shared" si="19"/>
        <v>2.1306520658297901</v>
      </c>
      <c r="AJ16">
        <f t="shared" si="20"/>
        <v>1.8323232018317721</v>
      </c>
      <c r="AK16">
        <f t="shared" si="21"/>
        <v>1.5593947457477109</v>
      </c>
      <c r="AL16">
        <f t="shared" si="22"/>
        <v>1.3146245720076661</v>
      </c>
      <c r="AM16">
        <f t="shared" si="23"/>
        <v>1.0989950671478708</v>
      </c>
      <c r="AO16">
        <f t="shared" si="24"/>
        <v>6.1095397366749227</v>
      </c>
      <c r="AP16">
        <f t="shared" si="4"/>
        <v>5.0890948411581212</v>
      </c>
      <c r="AQ16">
        <f t="shared" si="4"/>
        <v>4.8851111158271499</v>
      </c>
      <c r="AR16">
        <f t="shared" si="4"/>
        <v>4.6520297926559655</v>
      </c>
      <c r="AS16">
        <f t="shared" si="4"/>
        <v>4.3901952862262554</v>
      </c>
      <c r="AT16">
        <f t="shared" si="4"/>
        <v>4.1016257776170386</v>
      </c>
      <c r="AU16">
        <f t="shared" si="4"/>
        <v>3.7902104804174344</v>
      </c>
      <c r="AV16">
        <f t="shared" si="4"/>
        <v>3.4616764271487734</v>
      </c>
      <c r="AW16">
        <f t="shared" si="4"/>
        <v>3.123271403546906</v>
      </c>
      <c r="AX16">
        <f t="shared" si="4"/>
        <v>2.7831758240473512</v>
      </c>
      <c r="AY16">
        <f t="shared" si="4"/>
        <v>2.4497339107641736</v>
      </c>
      <c r="AZ16">
        <f t="shared" si="4"/>
        <v>2.1306520658297901</v>
      </c>
      <c r="BA16">
        <f t="shared" si="4"/>
        <v>1.8323232018317721</v>
      </c>
      <c r="BB16">
        <f t="shared" si="4"/>
        <v>1.5593947457477109</v>
      </c>
      <c r="BC16">
        <f t="shared" si="4"/>
        <v>1.3146245720076661</v>
      </c>
      <c r="BD16">
        <f t="shared" si="4"/>
        <v>1.0989950671478708</v>
      </c>
      <c r="BF16">
        <f t="shared" si="25"/>
        <v>1.3488156582570889E-9</v>
      </c>
      <c r="BG16">
        <f t="shared" si="25"/>
        <v>1.2223329345737176E-9</v>
      </c>
      <c r="BH16">
        <f t="shared" si="5"/>
        <v>1.1832927671508873E-9</v>
      </c>
      <c r="BI16">
        <f t="shared" si="5"/>
        <v>1.133679410281185E-9</v>
      </c>
      <c r="BJ16">
        <f t="shared" si="5"/>
        <v>1.0720603847937331E-9</v>
      </c>
      <c r="BK16">
        <f t="shared" si="5"/>
        <v>9.9768321261641533E-10</v>
      </c>
      <c r="BL16">
        <f t="shared" si="5"/>
        <v>9.1090211955179897E-10</v>
      </c>
      <c r="BM16">
        <f t="shared" si="5"/>
        <v>8.135067751366302E-10</v>
      </c>
      <c r="BN16">
        <f t="shared" si="5"/>
        <v>7.0879273706533554E-10</v>
      </c>
      <c r="BO16">
        <f t="shared" si="5"/>
        <v>6.0126105497621886E-10</v>
      </c>
      <c r="BP16">
        <f t="shared" si="5"/>
        <v>4.9596369435828727E-10</v>
      </c>
      <c r="BQ16">
        <f t="shared" si="5"/>
        <v>3.9766643226225709E-10</v>
      </c>
      <c r="BR16">
        <f t="shared" si="5"/>
        <v>3.100900660237546E-10</v>
      </c>
      <c r="BS16">
        <f t="shared" si="5"/>
        <v>2.3545515762437107E-10</v>
      </c>
      <c r="BT16">
        <f t="shared" si="5"/>
        <v>1.7441847478471783E-10</v>
      </c>
      <c r="BU16">
        <f t="shared" si="5"/>
        <v>1.2633632606334111E-10</v>
      </c>
      <c r="BW16">
        <f t="shared" si="26"/>
        <v>6.0112917402296599E-6</v>
      </c>
      <c r="BX16">
        <f t="shared" si="6"/>
        <v>6.8699600608097447E-6</v>
      </c>
      <c r="BY16">
        <f t="shared" si="6"/>
        <v>7.0416049806987449E-6</v>
      </c>
      <c r="BZ16">
        <f t="shared" si="6"/>
        <v>7.2377344037271851E-6</v>
      </c>
      <c r="CA16">
        <f t="shared" si="6"/>
        <v>7.4580584887230121E-6</v>
      </c>
      <c r="CB16">
        <f t="shared" si="6"/>
        <v>7.7008789801315144E-6</v>
      </c>
      <c r="CC16">
        <f t="shared" si="6"/>
        <v>7.9629232191691814E-6</v>
      </c>
      <c r="CD16">
        <f t="shared" si="6"/>
        <v>8.239372097478052E-6</v>
      </c>
      <c r="CE16">
        <f t="shared" si="6"/>
        <v>8.5241268610944003E-6</v>
      </c>
      <c r="CF16">
        <f t="shared" si="6"/>
        <v>8.8103039993522352E-6</v>
      </c>
      <c r="CG16">
        <f t="shared" si="6"/>
        <v>9.0908821781950039E-6</v>
      </c>
      <c r="CH16">
        <f t="shared" si="6"/>
        <v>9.3593767798733226E-6</v>
      </c>
      <c r="CI16">
        <f t="shared" si="6"/>
        <v>9.6104084484160495E-6</v>
      </c>
      <c r="CJ16">
        <f t="shared" si="6"/>
        <v>9.8400665911950171E-6</v>
      </c>
      <c r="CK16">
        <f t="shared" si="6"/>
        <v>1.0046030600242101E-5</v>
      </c>
      <c r="CL16">
        <f t="shared" si="6"/>
        <v>1.0227473867782699E-5</v>
      </c>
      <c r="CN16">
        <f t="shared" si="27"/>
        <v>6.0112917402296599E-6</v>
      </c>
      <c r="CO16">
        <f t="shared" si="7"/>
        <v>6.8699600608097447E-6</v>
      </c>
      <c r="CP16">
        <f t="shared" si="7"/>
        <v>7.0416049806987449E-6</v>
      </c>
      <c r="CQ16">
        <f t="shared" si="7"/>
        <v>7.2377344037271851E-6</v>
      </c>
      <c r="CR16">
        <f t="shared" si="7"/>
        <v>7.4580584887230121E-6</v>
      </c>
      <c r="CS16">
        <f t="shared" si="7"/>
        <v>7.7008789801315144E-6</v>
      </c>
      <c r="CT16">
        <f t="shared" si="7"/>
        <v>7.9629232191691814E-6</v>
      </c>
      <c r="CU16">
        <f t="shared" si="7"/>
        <v>8.239372097478052E-6</v>
      </c>
      <c r="CV16">
        <f t="shared" si="7"/>
        <v>8.5241268610944003E-6</v>
      </c>
      <c r="CW16">
        <f t="shared" si="7"/>
        <v>8.8103039993522352E-6</v>
      </c>
      <c r="CX16">
        <f t="shared" si="7"/>
        <v>9.0908821781950039E-6</v>
      </c>
      <c r="CY16">
        <f t="shared" si="7"/>
        <v>9.3593767798733226E-6</v>
      </c>
      <c r="CZ16">
        <f t="shared" si="7"/>
        <v>9.6104084484160495E-6</v>
      </c>
      <c r="DA16">
        <f t="shared" si="7"/>
        <v>9.8400665911950171E-6</v>
      </c>
      <c r="DB16">
        <f t="shared" si="7"/>
        <v>1.0046030600242101E-5</v>
      </c>
      <c r="DC16">
        <f t="shared" si="7"/>
        <v>1.0227473867782699E-5</v>
      </c>
    </row>
    <row r="17" spans="1:107">
      <c r="A17" s="1" t="s">
        <v>29</v>
      </c>
      <c r="B17" s="1">
        <f>'Raw data and fitting summary'!B19</f>
        <v>5.4975581388800036E-2</v>
      </c>
      <c r="C17">
        <f>'Raw data and fitting summary'!C19</f>
        <v>5.3210558298418222</v>
      </c>
      <c r="D17">
        <f>'Raw data and fitting summary'!D19</f>
        <v>4.3676081630361505</v>
      </c>
      <c r="E17">
        <f>'Raw data and fitting summary'!E19</f>
        <v>4.1803454854312205</v>
      </c>
      <c r="F17">
        <f>'Raw data and fitting summary'!F19</f>
        <v>3.9676998914714923</v>
      </c>
      <c r="G17">
        <f>'Raw data and fitting summary'!G19</f>
        <v>3.7304965161168209</v>
      </c>
      <c r="H17">
        <f>'Raw data and fitting summary'!H19</f>
        <v>3.4711027516513022</v>
      </c>
      <c r="I17">
        <f>'Raw data and fitting summary'!I19</f>
        <v>3.1935317195219377</v>
      </c>
      <c r="J17">
        <f>'Raw data and fitting summary'!J19</f>
        <v>2.9033220394987054</v>
      </c>
      <c r="K17">
        <f>'Raw data and fitting summary'!K19</f>
        <v>2.6071667571879411</v>
      </c>
      <c r="L17">
        <f>'Raw data and fitting summary'!L19</f>
        <v>2.3123285108568972</v>
      </c>
      <c r="M17">
        <f>'Raw data and fitting summary'!M19</f>
        <v>2.025942305053666</v>
      </c>
      <c r="N17">
        <f>'Raw data and fitting summary'!N19</f>
        <v>1.7543438509476841</v>
      </c>
      <c r="O17">
        <f>'Raw data and fitting summary'!O19</f>
        <v>1.5025529564330569</v>
      </c>
      <c r="P17">
        <f>'Raw data and fitting summary'!P19</f>
        <v>1.2739920129910025</v>
      </c>
      <c r="Q17">
        <f>'Raw data and fitting summary'!Q19</f>
        <v>1.0704521395133142</v>
      </c>
      <c r="R17">
        <f>'Raw data and fitting summary'!R19</f>
        <v>0.89226147416016199</v>
      </c>
      <c r="X17">
        <f t="shared" si="8"/>
        <v>5.321091683240442</v>
      </c>
      <c r="Y17">
        <f t="shared" si="9"/>
        <v>4.3676414939558983</v>
      </c>
      <c r="Z17">
        <f t="shared" si="10"/>
        <v>4.1803781207704942</v>
      </c>
      <c r="AA17">
        <f t="shared" si="11"/>
        <v>3.9677316572665515</v>
      </c>
      <c r="AB17">
        <f t="shared" si="12"/>
        <v>3.7305272119652528</v>
      </c>
      <c r="AC17">
        <f t="shared" si="13"/>
        <v>3.4711321567627191</v>
      </c>
      <c r="AD17">
        <f t="shared" si="14"/>
        <v>3.1935596037930289</v>
      </c>
      <c r="AE17">
        <f t="shared" si="15"/>
        <v>2.9033481792888463</v>
      </c>
      <c r="AF17">
        <f t="shared" si="16"/>
        <v>2.607190954045115</v>
      </c>
      <c r="AG17">
        <f t="shared" si="17"/>
        <v>2.3123506101539526</v>
      </c>
      <c r="AH17">
        <f t="shared" si="18"/>
        <v>2.0259622109547921</v>
      </c>
      <c r="AI17">
        <f t="shared" si="19"/>
        <v>1.7543615347119268</v>
      </c>
      <c r="AJ17">
        <f t="shared" si="20"/>
        <v>1.5025684566391275</v>
      </c>
      <c r="AK17">
        <f t="shared" si="21"/>
        <v>1.2740054282197948</v>
      </c>
      <c r="AL17">
        <f t="shared" si="22"/>
        <v>1.0704636156038307</v>
      </c>
      <c r="AM17">
        <f t="shared" si="23"/>
        <v>0.89227118888115975</v>
      </c>
      <c r="AO17">
        <f t="shared" si="24"/>
        <v>5.321091683240442</v>
      </c>
      <c r="AP17">
        <f t="shared" si="4"/>
        <v>4.3676414939558983</v>
      </c>
      <c r="AQ17">
        <f t="shared" si="4"/>
        <v>4.1803781207704942</v>
      </c>
      <c r="AR17">
        <f t="shared" si="4"/>
        <v>3.9677316572665515</v>
      </c>
      <c r="AS17">
        <f t="shared" si="4"/>
        <v>3.7305272119652528</v>
      </c>
      <c r="AT17">
        <f t="shared" si="4"/>
        <v>3.4711321567627191</v>
      </c>
      <c r="AU17">
        <f t="shared" si="4"/>
        <v>3.1935596037930289</v>
      </c>
      <c r="AV17">
        <f t="shared" si="4"/>
        <v>2.9033481792888463</v>
      </c>
      <c r="AW17">
        <f t="shared" si="4"/>
        <v>2.607190954045115</v>
      </c>
      <c r="AX17">
        <f t="shared" si="4"/>
        <v>2.3123506101539526</v>
      </c>
      <c r="AY17">
        <f t="shared" si="4"/>
        <v>2.0259622109547921</v>
      </c>
      <c r="AZ17">
        <f t="shared" si="4"/>
        <v>1.7543615347119268</v>
      </c>
      <c r="BA17">
        <f t="shared" si="4"/>
        <v>1.5025684566391275</v>
      </c>
      <c r="BB17">
        <f t="shared" si="4"/>
        <v>1.2740054282197948</v>
      </c>
      <c r="BC17">
        <f t="shared" si="4"/>
        <v>1.0704636156038307</v>
      </c>
      <c r="BD17">
        <f t="shared" si="4"/>
        <v>0.89227118888115975</v>
      </c>
      <c r="BF17">
        <f t="shared" si="25"/>
        <v>1.2854661925887299E-9</v>
      </c>
      <c r="BG17">
        <f t="shared" si="25"/>
        <v>1.1109502112326855E-9</v>
      </c>
      <c r="BH17">
        <f t="shared" si="5"/>
        <v>1.0650653695074036E-9</v>
      </c>
      <c r="BI17">
        <f t="shared" si="5"/>
        <v>1.0090657357467535E-9</v>
      </c>
      <c r="BJ17">
        <f t="shared" si="5"/>
        <v>9.4223511095791194E-10</v>
      </c>
      <c r="BK17">
        <f t="shared" si="5"/>
        <v>8.6466057744110249E-10</v>
      </c>
      <c r="BL17">
        <f t="shared" si="5"/>
        <v>7.7753257428968408E-10</v>
      </c>
      <c r="BM17">
        <f t="shared" si="5"/>
        <v>6.8328862860912963E-10</v>
      </c>
      <c r="BN17">
        <f t="shared" si="5"/>
        <v>5.8548789709504908E-10</v>
      </c>
      <c r="BO17">
        <f t="shared" si="5"/>
        <v>4.8837893034428975E-10</v>
      </c>
      <c r="BP17">
        <f t="shared" si="5"/>
        <v>3.9624489964226463E-10</v>
      </c>
      <c r="BQ17">
        <f t="shared" si="5"/>
        <v>3.1271551779193367E-10</v>
      </c>
      <c r="BR17">
        <f t="shared" si="5"/>
        <v>2.4025638823299203E-10</v>
      </c>
      <c r="BS17">
        <f t="shared" si="5"/>
        <v>1.7996836354920545E-10</v>
      </c>
      <c r="BT17">
        <f t="shared" si="5"/>
        <v>1.3170065354402509E-10</v>
      </c>
      <c r="BU17">
        <f t="shared" si="5"/>
        <v>9.4375804064231605E-11</v>
      </c>
      <c r="BW17">
        <f t="shared" si="26"/>
        <v>6.7379779853641621E-6</v>
      </c>
      <c r="BX17">
        <f t="shared" si="6"/>
        <v>7.6313314162576222E-6</v>
      </c>
      <c r="BY17">
        <f t="shared" si="6"/>
        <v>7.8067912353470811E-6</v>
      </c>
      <c r="BZ17">
        <f t="shared" si="6"/>
        <v>8.0060341281097782E-6</v>
      </c>
      <c r="CA17">
        <f t="shared" si="6"/>
        <v>8.2282869653134535E-6</v>
      </c>
      <c r="CB17">
        <f t="shared" si="6"/>
        <v>8.4713315681813962E-6</v>
      </c>
      <c r="CC17">
        <f t="shared" si="6"/>
        <v>8.7314077551958343E-6</v>
      </c>
      <c r="CD17">
        <f t="shared" si="6"/>
        <v>9.0033259969806648E-6</v>
      </c>
      <c r="CE17">
        <f t="shared" si="6"/>
        <v>9.2808150996294759E-6</v>
      </c>
      <c r="CF17">
        <f t="shared" si="6"/>
        <v>9.5570701771571391E-6</v>
      </c>
      <c r="CG17">
        <f t="shared" si="6"/>
        <v>9.8254059322872008E-6</v>
      </c>
      <c r="CH17">
        <f t="shared" si="6"/>
        <v>1.0079885982919121E-5</v>
      </c>
      <c r="CI17">
        <f t="shared" si="6"/>
        <v>1.0315806911940818E-5</v>
      </c>
      <c r="CJ17">
        <f t="shared" si="6"/>
        <v>1.0529962035581759E-5</v>
      </c>
      <c r="CK17">
        <f t="shared" si="6"/>
        <v>1.0720673126358893E-5</v>
      </c>
      <c r="CL17">
        <f t="shared" si="6"/>
        <v>1.0887632727374087E-5</v>
      </c>
      <c r="CN17">
        <f t="shared" si="27"/>
        <v>6.7379779853641621E-6</v>
      </c>
      <c r="CO17">
        <f t="shared" si="7"/>
        <v>7.6313314162576222E-6</v>
      </c>
      <c r="CP17">
        <f t="shared" si="7"/>
        <v>7.8067912353470811E-6</v>
      </c>
      <c r="CQ17">
        <f t="shared" si="7"/>
        <v>8.0060341281097782E-6</v>
      </c>
      <c r="CR17">
        <f t="shared" si="7"/>
        <v>8.2282869653134535E-6</v>
      </c>
      <c r="CS17">
        <f t="shared" si="7"/>
        <v>8.4713315681813962E-6</v>
      </c>
      <c r="CT17">
        <f t="shared" si="7"/>
        <v>8.7314077551958343E-6</v>
      </c>
      <c r="CU17">
        <f t="shared" si="7"/>
        <v>9.0033259969806648E-6</v>
      </c>
      <c r="CV17">
        <f t="shared" si="7"/>
        <v>9.2808150996294759E-6</v>
      </c>
      <c r="CW17">
        <f t="shared" si="7"/>
        <v>9.5570701771571391E-6</v>
      </c>
      <c r="CX17">
        <f t="shared" si="7"/>
        <v>9.8254059322872008E-6</v>
      </c>
      <c r="CY17">
        <f t="shared" si="7"/>
        <v>1.0079885982919121E-5</v>
      </c>
      <c r="CZ17">
        <f t="shared" si="7"/>
        <v>1.0315806911940818E-5</v>
      </c>
      <c r="DA17">
        <f t="shared" si="7"/>
        <v>1.0529962035581759E-5</v>
      </c>
      <c r="DB17">
        <f t="shared" si="7"/>
        <v>1.0720673126358893E-5</v>
      </c>
      <c r="DC17">
        <f t="shared" si="7"/>
        <v>1.0887632727374087E-5</v>
      </c>
    </row>
    <row r="18" spans="1:107">
      <c r="A18" s="1" t="s">
        <v>30</v>
      </c>
      <c r="B18" s="1">
        <f>'Raw data and fitting summary'!B20</f>
        <v>4.3980465111040035E-2</v>
      </c>
      <c r="C18">
        <f>'Raw data and fitting summary'!C20</f>
        <v>4.5819200275316785</v>
      </c>
      <c r="D18">
        <f>'Raw data and fitting summary'!D20</f>
        <v>3.7101460529194172</v>
      </c>
      <c r="E18">
        <f>'Raw data and fitting summary'!E20</f>
        <v>3.5416824728264564</v>
      </c>
      <c r="F18">
        <f>'Raw data and fitting summary'!F20</f>
        <v>3.3514611398555374</v>
      </c>
      <c r="G18">
        <f>'Raw data and fitting summary'!G20</f>
        <v>3.1406110611900919</v>
      </c>
      <c r="H18">
        <f>'Raw data and fitting summary'!H20</f>
        <v>2.9116367385893978</v>
      </c>
      <c r="I18">
        <f>'Raw data and fitting summary'!I20</f>
        <v>2.6684490653805009</v>
      </c>
      <c r="J18">
        <f>'Raw data and fitting summary'!J20</f>
        <v>2.4161906941864748</v>
      </c>
      <c r="K18">
        <f>'Raw data and fitting summary'!K20</f>
        <v>2.1608493330630703</v>
      </c>
      <c r="L18">
        <f>'Raw data and fitting summary'!L20</f>
        <v>1.9087103467351616</v>
      </c>
      <c r="M18">
        <f>'Raw data and fitting summary'!M20</f>
        <v>1.6657500232666673</v>
      </c>
      <c r="N18">
        <f>'Raw data and fitting summary'!N20</f>
        <v>1.437090424074561</v>
      </c>
      <c r="O18">
        <f>'Raw data and fitting summary'!O20</f>
        <v>1.2266164474059011</v>
      </c>
      <c r="P18">
        <f>'Raw data and fitting summary'!P20</f>
        <v>1.0368053671498028</v>
      </c>
      <c r="Q18">
        <f>'Raw data and fitting summary'!Q20</f>
        <v>0.86876127650614909</v>
      </c>
      <c r="R18">
        <f>'Raw data and fitting summary'!R20</f>
        <v>0.72240348328728088</v>
      </c>
      <c r="X18">
        <f t="shared" si="8"/>
        <v>4.5819540220361112</v>
      </c>
      <c r="Y18">
        <f t="shared" si="9"/>
        <v>3.7101769407823366</v>
      </c>
      <c r="Z18">
        <f t="shared" si="10"/>
        <v>3.5417125782391969</v>
      </c>
      <c r="AA18">
        <f t="shared" si="11"/>
        <v>3.3514902908556912</v>
      </c>
      <c r="AB18">
        <f t="shared" si="12"/>
        <v>3.1406390663923527</v>
      </c>
      <c r="AC18">
        <f t="shared" si="13"/>
        <v>2.9116633948444273</v>
      </c>
      <c r="AD18">
        <f t="shared" si="14"/>
        <v>2.6684741696256125</v>
      </c>
      <c r="AE18">
        <f t="shared" si="15"/>
        <v>2.4162140586499086</v>
      </c>
      <c r="AF18">
        <f t="shared" si="16"/>
        <v>2.1608708017863525</v>
      </c>
      <c r="AG18">
        <f t="shared" si="17"/>
        <v>1.908729810518635</v>
      </c>
      <c r="AH18">
        <f t="shared" si="18"/>
        <v>1.665767430088094</v>
      </c>
      <c r="AI18">
        <f t="shared" si="19"/>
        <v>1.4371057829363219</v>
      </c>
      <c r="AJ18">
        <f t="shared" si="20"/>
        <v>1.2266298251329315</v>
      </c>
      <c r="AK18">
        <f t="shared" si="21"/>
        <v>1.0368168792770311</v>
      </c>
      <c r="AL18">
        <f t="shared" si="22"/>
        <v>0.86877107448047775</v>
      </c>
      <c r="AM18">
        <f t="shared" si="23"/>
        <v>0.72241174050176593</v>
      </c>
      <c r="AO18">
        <f t="shared" si="24"/>
        <v>4.5819540220361112</v>
      </c>
      <c r="AP18">
        <f t="shared" si="4"/>
        <v>3.7101769407823366</v>
      </c>
      <c r="AQ18">
        <f t="shared" si="4"/>
        <v>3.5417125782391969</v>
      </c>
      <c r="AR18">
        <f t="shared" si="4"/>
        <v>3.3514902908556912</v>
      </c>
      <c r="AS18">
        <f t="shared" si="4"/>
        <v>3.1406390663923527</v>
      </c>
      <c r="AT18">
        <f t="shared" si="4"/>
        <v>2.9116633948444273</v>
      </c>
      <c r="AU18">
        <f t="shared" si="4"/>
        <v>2.6684741696256125</v>
      </c>
      <c r="AV18">
        <f t="shared" si="4"/>
        <v>2.4162140586499086</v>
      </c>
      <c r="AW18">
        <f t="shared" si="4"/>
        <v>2.1608708017863525</v>
      </c>
      <c r="AX18">
        <f t="shared" si="4"/>
        <v>1.908729810518635</v>
      </c>
      <c r="AY18">
        <f t="shared" si="4"/>
        <v>1.665767430088094</v>
      </c>
      <c r="AZ18">
        <f t="shared" si="4"/>
        <v>1.4371057829363219</v>
      </c>
      <c r="BA18">
        <f t="shared" si="4"/>
        <v>1.2266298251329315</v>
      </c>
      <c r="BB18">
        <f t="shared" si="4"/>
        <v>1.0368168792770311</v>
      </c>
      <c r="BC18">
        <f t="shared" si="4"/>
        <v>0.86877107448047775</v>
      </c>
      <c r="BD18">
        <f t="shared" si="4"/>
        <v>0.72241174050176593</v>
      </c>
      <c r="BF18">
        <f t="shared" si="25"/>
        <v>1.1556263316285979E-9</v>
      </c>
      <c r="BG18">
        <f t="shared" si="25"/>
        <v>9.5406007572653707E-10</v>
      </c>
      <c r="BH18">
        <f t="shared" si="5"/>
        <v>9.0633587627651776E-10</v>
      </c>
      <c r="BI18">
        <f t="shared" si="5"/>
        <v>8.4978080996515235E-10</v>
      </c>
      <c r="BJ18">
        <f t="shared" si="5"/>
        <v>7.842913536661503E-10</v>
      </c>
      <c r="BK18">
        <f t="shared" si="5"/>
        <v>7.1055593219834646E-10</v>
      </c>
      <c r="BL18">
        <f t="shared" si="5"/>
        <v>6.3022312262307675E-10</v>
      </c>
      <c r="BM18">
        <f t="shared" si="5"/>
        <v>5.4589815154757952E-10</v>
      </c>
      <c r="BN18">
        <f t="shared" si="5"/>
        <v>4.609060793692379E-10</v>
      </c>
      <c r="BO18">
        <f t="shared" si="5"/>
        <v>3.788388670991893E-10</v>
      </c>
      <c r="BP18">
        <f t="shared" si="5"/>
        <v>3.0299743218109269E-10</v>
      </c>
      <c r="BQ18">
        <f t="shared" si="5"/>
        <v>2.3589463458890702E-10</v>
      </c>
      <c r="BR18">
        <f t="shared" si="5"/>
        <v>1.7896358049886316E-10</v>
      </c>
      <c r="BS18">
        <f t="shared" si="5"/>
        <v>1.3252907332254156E-10</v>
      </c>
      <c r="BT18">
        <f t="shared" si="5"/>
        <v>9.6000300944911287E-11</v>
      </c>
      <c r="BU18">
        <f t="shared" si="5"/>
        <v>6.8181591052158247E-11</v>
      </c>
      <c r="BW18">
        <f t="shared" si="26"/>
        <v>7.4192155288473697E-6</v>
      </c>
      <c r="BX18">
        <f t="shared" si="6"/>
        <v>8.3251724681543015E-6</v>
      </c>
      <c r="BY18">
        <f t="shared" si="6"/>
        <v>8.5002416417083111E-6</v>
      </c>
      <c r="BZ18">
        <f t="shared" si="6"/>
        <v>8.6979217076377644E-6</v>
      </c>
      <c r="CA18">
        <f t="shared" si="6"/>
        <v>8.9170393887161448E-6</v>
      </c>
      <c r="CB18">
        <f t="shared" si="6"/>
        <v>9.1549919804296504E-6</v>
      </c>
      <c r="CC18">
        <f t="shared" si="6"/>
        <v>9.407715239423821E-6</v>
      </c>
      <c r="CD18">
        <f t="shared" si="6"/>
        <v>9.669864865705123E-6</v>
      </c>
      <c r="CE18">
        <f t="shared" si="6"/>
        <v>9.935218368672744E-6</v>
      </c>
      <c r="CF18">
        <f t="shared" si="6"/>
        <v>1.0197243929514553E-5</v>
      </c>
      <c r="CG18">
        <f t="shared" si="6"/>
        <v>1.0449730924191179E-5</v>
      </c>
      <c r="CH18">
        <f t="shared" si="6"/>
        <v>1.0687356451568025E-5</v>
      </c>
      <c r="CI18">
        <f t="shared" si="6"/>
        <v>1.0906083283040732E-5</v>
      </c>
      <c r="CJ18">
        <f t="shared" si="6"/>
        <v>1.1103337010112297E-5</v>
      </c>
      <c r="CK18">
        <f t="shared" si="6"/>
        <v>1.1277970246086436E-5</v>
      </c>
      <c r="CL18">
        <f t="shared" si="6"/>
        <v>1.1430066847082422E-5</v>
      </c>
      <c r="CN18">
        <f t="shared" si="27"/>
        <v>7.4192155288473697E-6</v>
      </c>
      <c r="CO18">
        <f t="shared" si="7"/>
        <v>8.3251724681543015E-6</v>
      </c>
      <c r="CP18">
        <f t="shared" si="7"/>
        <v>8.5002416417083111E-6</v>
      </c>
      <c r="CQ18">
        <f t="shared" si="7"/>
        <v>8.6979217076377644E-6</v>
      </c>
      <c r="CR18">
        <f t="shared" si="7"/>
        <v>8.9170393887161448E-6</v>
      </c>
      <c r="CS18">
        <f t="shared" si="7"/>
        <v>9.1549919804296504E-6</v>
      </c>
      <c r="CT18">
        <f t="shared" si="7"/>
        <v>9.407715239423821E-6</v>
      </c>
      <c r="CU18">
        <f t="shared" si="7"/>
        <v>9.669864865705123E-6</v>
      </c>
      <c r="CV18">
        <f t="shared" si="7"/>
        <v>9.935218368672744E-6</v>
      </c>
      <c r="CW18">
        <f t="shared" si="7"/>
        <v>1.0197243929514553E-5</v>
      </c>
      <c r="CX18">
        <f t="shared" si="7"/>
        <v>1.0449730924191179E-5</v>
      </c>
      <c r="CY18">
        <f t="shared" si="7"/>
        <v>1.0687356451568025E-5</v>
      </c>
      <c r="CZ18">
        <f t="shared" si="7"/>
        <v>1.0906083283040732E-5</v>
      </c>
      <c r="DA18">
        <f t="shared" si="7"/>
        <v>1.1103337010112297E-5</v>
      </c>
      <c r="DB18">
        <f t="shared" si="7"/>
        <v>1.1277970246086436E-5</v>
      </c>
      <c r="DC18">
        <f t="shared" si="7"/>
        <v>1.1430066847082422E-5</v>
      </c>
    </row>
    <row r="19" spans="1:107">
      <c r="A19" s="3"/>
      <c r="B19" s="3"/>
    </row>
    <row r="20" spans="1:107">
      <c r="B20">
        <f t="shared" ref="B20:R20" si="28">B4/B4</f>
        <v>1</v>
      </c>
      <c r="C20">
        <f t="shared" si="28"/>
        <v>1</v>
      </c>
      <c r="D20">
        <f t="shared" si="28"/>
        <v>1</v>
      </c>
      <c r="E20">
        <f t="shared" si="28"/>
        <v>1</v>
      </c>
      <c r="F20">
        <f t="shared" si="28"/>
        <v>1</v>
      </c>
      <c r="G20">
        <f t="shared" si="28"/>
        <v>1</v>
      </c>
      <c r="H20">
        <f t="shared" si="28"/>
        <v>1</v>
      </c>
      <c r="I20">
        <f t="shared" si="28"/>
        <v>1</v>
      </c>
      <c r="J20">
        <f t="shared" si="28"/>
        <v>1</v>
      </c>
      <c r="K20">
        <f t="shared" si="28"/>
        <v>1</v>
      </c>
      <c r="L20">
        <f t="shared" si="28"/>
        <v>1</v>
      </c>
      <c r="M20">
        <f t="shared" si="28"/>
        <v>1</v>
      </c>
      <c r="N20">
        <f t="shared" si="28"/>
        <v>1</v>
      </c>
      <c r="O20">
        <f t="shared" si="28"/>
        <v>1</v>
      </c>
      <c r="P20">
        <f t="shared" si="28"/>
        <v>1</v>
      </c>
      <c r="Q20">
        <f t="shared" si="28"/>
        <v>1</v>
      </c>
      <c r="R20">
        <f t="shared" si="28"/>
        <v>1</v>
      </c>
      <c r="AM20">
        <f t="shared" ref="AM20:AM34" si="29">B4*B20</f>
        <v>1</v>
      </c>
      <c r="AN20">
        <f>IFERROR(AM20, NA())</f>
        <v>1</v>
      </c>
      <c r="AO20">
        <f>IFERROR(X4, NA())</f>
        <v>13.63635100948359</v>
      </c>
      <c r="AP20">
        <f t="shared" ref="AP20:BD34" si="30">IFERROR(Y4, NA())</f>
        <v>13.229460568995581</v>
      </c>
      <c r="AQ20">
        <f t="shared" si="30"/>
        <v>13.131503948813847</v>
      </c>
      <c r="AR20">
        <f t="shared" si="30"/>
        <v>13.01107940871761</v>
      </c>
      <c r="AS20">
        <f t="shared" si="30"/>
        <v>12.863619578737289</v>
      </c>
      <c r="AT20">
        <f t="shared" si="30"/>
        <v>12.683929444978506</v>
      </c>
      <c r="AU20">
        <f t="shared" si="30"/>
        <v>12.466255188466238</v>
      </c>
      <c r="AV20">
        <f t="shared" si="30"/>
        <v>12.204448094629019</v>
      </c>
      <c r="AW20">
        <f t="shared" si="30"/>
        <v>11.892257570429106</v>
      </c>
      <c r="AX20">
        <f t="shared" si="30"/>
        <v>11.523783710583215</v>
      </c>
      <c r="AY20">
        <f t="shared" si="30"/>
        <v>11.09410421355626</v>
      </c>
      <c r="AZ20">
        <f t="shared" si="30"/>
        <v>10.600057769559514</v>
      </c>
      <c r="BA20">
        <f t="shared" si="30"/>
        <v>10.041114819454879</v>
      </c>
      <c r="BB20">
        <f t="shared" si="30"/>
        <v>9.420203538712304</v>
      </c>
      <c r="BC20">
        <f t="shared" si="30"/>
        <v>8.7443029488851547</v>
      </c>
      <c r="BD20">
        <f t="shared" si="30"/>
        <v>8.0245959498121788</v>
      </c>
      <c r="BE20">
        <f t="shared" ref="BE20:BE34" si="31">IFERROR(AO52,NA())</f>
        <v>13.636363636363631</v>
      </c>
      <c r="BF20">
        <f t="shared" ref="BF20:BF34" si="32">IFERROR(AP52,NA())</f>
        <v>13.229483335473507</v>
      </c>
      <c r="BG20">
        <f t="shared" ref="BG20:BG34" si="33">IFERROR(AQ52,NA())</f>
        <v>13.131529059732367</v>
      </c>
      <c r="BH20">
        <f t="shared" ref="BH20:BH34" si="34">IFERROR(AR52,NA())</f>
        <v>13.011107350435086</v>
      </c>
      <c r="BI20">
        <f t="shared" ref="BI20:BI34" si="35">IFERROR(AS52,NA())</f>
        <v>12.863650909596135</v>
      </c>
      <c r="BJ20">
        <f t="shared" ref="BJ20:BJ34" si="36">IFERROR(AT52,NA())</f>
        <v>12.683964790899816</v>
      </c>
      <c r="BK20">
        <f t="shared" ref="BK20:BK34" si="37">IFERROR(AU52,NA())</f>
        <v>12.466295229202256</v>
      </c>
      <c r="BL20">
        <f t="shared" ref="BL20:BL34" si="38">IFERROR(AV52,NA())</f>
        <v>12.204493536800637</v>
      </c>
      <c r="BM20">
        <f t="shared" ref="BM20:BM34" si="39">IFERROR(AW52,NA())</f>
        <v>11.892309103434544</v>
      </c>
      <c r="BN20">
        <f t="shared" ref="BN20:BN34" si="40">IFERROR(AX52,NA())</f>
        <v>11.52384194252971</v>
      </c>
      <c r="BO20">
        <f t="shared" ref="BO20:BO34" si="41">IFERROR(AY52,NA())</f>
        <v>11.094169587183101</v>
      </c>
      <c r="BP20">
        <f t="shared" ref="BP20:BP34" si="42">IFERROR(AZ52,NA())</f>
        <v>10.60013046314416</v>
      </c>
      <c r="BQ20">
        <f t="shared" ref="BQ20:BQ34" si="43">IFERROR(BA52,NA())</f>
        <v>10.041194644696187</v>
      </c>
      <c r="BR20">
        <f t="shared" ref="BR20:BR34" si="44">IFERROR(BB52,NA())</f>
        <v>9.4202898550724612</v>
      </c>
      <c r="BS20">
        <f t="shared" ref="BS20:BS34" si="45">IFERROR(BC52,NA())</f>
        <v>8.7443946188340789</v>
      </c>
      <c r="BT20">
        <f t="shared" ref="BT20:BT34" si="46">IFERROR(BD52,NA())</f>
        <v>8.0246913580246897</v>
      </c>
    </row>
    <row r="21" spans="1:107">
      <c r="B21">
        <f t="shared" ref="B21:R21" si="47">B5/B5</f>
        <v>1</v>
      </c>
      <c r="C21">
        <f t="shared" si="47"/>
        <v>1</v>
      </c>
      <c r="D21">
        <f t="shared" si="47"/>
        <v>1</v>
      </c>
      <c r="E21">
        <f t="shared" si="47"/>
        <v>1</v>
      </c>
      <c r="F21">
        <f t="shared" si="47"/>
        <v>1</v>
      </c>
      <c r="G21">
        <f t="shared" si="47"/>
        <v>1</v>
      </c>
      <c r="H21">
        <f t="shared" si="47"/>
        <v>1</v>
      </c>
      <c r="I21">
        <f t="shared" si="47"/>
        <v>1</v>
      </c>
      <c r="J21">
        <f t="shared" si="47"/>
        <v>1</v>
      </c>
      <c r="K21">
        <f t="shared" si="47"/>
        <v>1</v>
      </c>
      <c r="L21">
        <f t="shared" si="47"/>
        <v>1</v>
      </c>
      <c r="M21">
        <f t="shared" si="47"/>
        <v>1</v>
      </c>
      <c r="N21">
        <f t="shared" si="47"/>
        <v>1</v>
      </c>
      <c r="O21">
        <f t="shared" si="47"/>
        <v>1</v>
      </c>
      <c r="P21">
        <f t="shared" si="47"/>
        <v>1</v>
      </c>
      <c r="Q21">
        <f t="shared" si="47"/>
        <v>1</v>
      </c>
      <c r="R21">
        <f t="shared" si="47"/>
        <v>1</v>
      </c>
      <c r="W21">
        <f t="shared" ref="W21:W35" si="48">C4*C20</f>
        <v>13.636363636363631</v>
      </c>
      <c r="X21">
        <f>IFERROR(W21, NA())</f>
        <v>13.636363636363631</v>
      </c>
      <c r="Y21">
        <f>AO20</f>
        <v>13.63635100948359</v>
      </c>
      <c r="AA21">
        <f t="shared" ref="AA21:AA35" si="49">X4-C4</f>
        <v>-1.2626880041111121E-5</v>
      </c>
      <c r="AB21">
        <f>IFERROR(AA21,"")</f>
        <v>-1.2626880041111121E-5</v>
      </c>
      <c r="AC21">
        <v>4</v>
      </c>
      <c r="AM21">
        <f t="shared" si="29"/>
        <v>0.8</v>
      </c>
      <c r="AN21">
        <f t="shared" ref="AN21:AN34" si="50">IFERROR(AM21, NA())</f>
        <v>0.8</v>
      </c>
      <c r="AO21">
        <f t="shared" ref="AO21:AO34" si="51">IFERROR(X5, NA())</f>
        <v>13.333324710954384</v>
      </c>
      <c r="AP21">
        <f t="shared" si="30"/>
        <v>12.850272179151734</v>
      </c>
      <c r="AQ21">
        <f t="shared" si="30"/>
        <v>12.734928861520123</v>
      </c>
      <c r="AR21">
        <f t="shared" si="30"/>
        <v>12.593629230256584</v>
      </c>
      <c r="AS21">
        <f t="shared" si="30"/>
        <v>12.421353758117966</v>
      </c>
      <c r="AT21">
        <f t="shared" si="30"/>
        <v>12.2125260784922</v>
      </c>
      <c r="AU21">
        <f t="shared" si="30"/>
        <v>11.961162394911817</v>
      </c>
      <c r="AV21">
        <f t="shared" si="30"/>
        <v>11.661143787146088</v>
      </c>
      <c r="AW21">
        <f t="shared" si="30"/>
        <v>11.306641976180556</v>
      </c>
      <c r="AX21">
        <f t="shared" si="30"/>
        <v>10.892715247378034</v>
      </c>
      <c r="AY21">
        <f t="shared" si="30"/>
        <v>10.416061114225437</v>
      </c>
      <c r="AZ21">
        <f t="shared" si="30"/>
        <v>9.8758639216737993</v>
      </c>
      <c r="BA21">
        <f t="shared" si="30"/>
        <v>9.2746144844403897</v>
      </c>
      <c r="BB21">
        <f t="shared" si="30"/>
        <v>8.6187222571994333</v>
      </c>
      <c r="BC21">
        <f t="shared" si="30"/>
        <v>7.918716775627888</v>
      </c>
      <c r="BD21">
        <f t="shared" si="30"/>
        <v>7.1888738068884575</v>
      </c>
      <c r="BE21">
        <f t="shared" si="31"/>
        <v>13.33333333333333</v>
      </c>
      <c r="BF21">
        <f t="shared" si="32"/>
        <v>12.850289150718007</v>
      </c>
      <c r="BG21">
        <f t="shared" si="33"/>
        <v>12.734947730397778</v>
      </c>
      <c r="BH21">
        <f t="shared" si="34"/>
        <v>12.593650372807305</v>
      </c>
      <c r="BI21">
        <f t="shared" si="35"/>
        <v>12.421377597399996</v>
      </c>
      <c r="BJ21">
        <f t="shared" si="36"/>
        <v>12.212553075630407</v>
      </c>
      <c r="BK21">
        <f t="shared" si="37"/>
        <v>11.961193031720541</v>
      </c>
      <c r="BL21">
        <f t="shared" si="38"/>
        <v>11.661178537307874</v>
      </c>
      <c r="BM21">
        <f t="shared" si="39"/>
        <v>11.306681262915706</v>
      </c>
      <c r="BN21">
        <f t="shared" si="40"/>
        <v>10.892759387324176</v>
      </c>
      <c r="BO21">
        <f t="shared" si="41"/>
        <v>10.416110250520802</v>
      </c>
      <c r="BP21">
        <f t="shared" si="42"/>
        <v>9.8759179539123814</v>
      </c>
      <c r="BQ21">
        <f t="shared" si="43"/>
        <v>9.2746730083234237</v>
      </c>
      <c r="BR21">
        <f t="shared" si="44"/>
        <v>8.6187845303867388</v>
      </c>
      <c r="BS21">
        <f t="shared" si="45"/>
        <v>7.9187817258883229</v>
      </c>
      <c r="BT21">
        <f t="shared" si="46"/>
        <v>7.1889400921658977</v>
      </c>
    </row>
    <row r="22" spans="1:107">
      <c r="B22">
        <f t="shared" ref="B22:R22" si="52">B6/B6</f>
        <v>1</v>
      </c>
      <c r="C22">
        <f t="shared" si="52"/>
        <v>1</v>
      </c>
      <c r="D22">
        <f t="shared" si="52"/>
        <v>1</v>
      </c>
      <c r="E22">
        <f t="shared" si="52"/>
        <v>1</v>
      </c>
      <c r="F22">
        <f t="shared" si="52"/>
        <v>1</v>
      </c>
      <c r="G22">
        <f t="shared" si="52"/>
        <v>1</v>
      </c>
      <c r="H22">
        <f t="shared" si="52"/>
        <v>1</v>
      </c>
      <c r="I22">
        <f t="shared" si="52"/>
        <v>1</v>
      </c>
      <c r="J22">
        <f t="shared" si="52"/>
        <v>1</v>
      </c>
      <c r="K22">
        <f t="shared" si="52"/>
        <v>1</v>
      </c>
      <c r="L22">
        <f t="shared" si="52"/>
        <v>1</v>
      </c>
      <c r="M22">
        <f t="shared" si="52"/>
        <v>1</v>
      </c>
      <c r="N22">
        <f t="shared" si="52"/>
        <v>1</v>
      </c>
      <c r="O22">
        <f t="shared" si="52"/>
        <v>1</v>
      </c>
      <c r="P22">
        <f t="shared" si="52"/>
        <v>1</v>
      </c>
      <c r="Q22">
        <f t="shared" si="52"/>
        <v>1</v>
      </c>
      <c r="R22">
        <f t="shared" si="52"/>
        <v>1</v>
      </c>
      <c r="W22">
        <f t="shared" si="48"/>
        <v>13.33333333333333</v>
      </c>
      <c r="X22">
        <f>IFERROR(W22, NA())</f>
        <v>13.33333333333333</v>
      </c>
      <c r="Y22">
        <f t="shared" ref="Y22:Y34" si="53">AO21</f>
        <v>13.333324710954384</v>
      </c>
      <c r="AA22">
        <f t="shared" si="49"/>
        <v>-8.6223789459438649E-6</v>
      </c>
      <c r="AB22">
        <f t="shared" ref="AB22:AB85" si="54">IFERROR(AA22,"")</f>
        <v>-8.6223789459438649E-6</v>
      </c>
      <c r="AC22">
        <v>4</v>
      </c>
      <c r="AM22">
        <f t="shared" si="29"/>
        <v>0.64000000000000012</v>
      </c>
      <c r="AN22">
        <f t="shared" si="50"/>
        <v>0.64000000000000012</v>
      </c>
      <c r="AO22">
        <f t="shared" si="51"/>
        <v>12.972968892372833</v>
      </c>
      <c r="AP22">
        <f t="shared" si="30"/>
        <v>12.405796935785171</v>
      </c>
      <c r="AQ22">
        <f t="shared" si="30"/>
        <v>12.271669069327043</v>
      </c>
      <c r="AR22">
        <f t="shared" si="30"/>
        <v>12.108033402102874</v>
      </c>
      <c r="AS22">
        <f t="shared" si="30"/>
        <v>11.909525046565808</v>
      </c>
      <c r="AT22">
        <f t="shared" si="30"/>
        <v>11.670359061786645</v>
      </c>
      <c r="AU22">
        <f t="shared" si="30"/>
        <v>11.384578979020175</v>
      </c>
      <c r="AV22">
        <f t="shared" si="30"/>
        <v>11.046451442539578</v>
      </c>
      <c r="AW22">
        <f t="shared" si="30"/>
        <v>10.651025636065818</v>
      </c>
      <c r="AX22">
        <f t="shared" si="30"/>
        <v>10.194849006489456</v>
      </c>
      <c r="AY22">
        <f t="shared" si="30"/>
        <v>9.6767858070581418</v>
      </c>
      <c r="AZ22">
        <f t="shared" si="30"/>
        <v>9.0988263992640341</v>
      </c>
      <c r="BA22">
        <f t="shared" si="30"/>
        <v>8.4667183303099467</v>
      </c>
      <c r="BB22">
        <f t="shared" si="30"/>
        <v>7.7902214880958756</v>
      </c>
      <c r="BC22">
        <f t="shared" si="30"/>
        <v>7.0828186513793217</v>
      </c>
      <c r="BD22">
        <f t="shared" si="30"/>
        <v>6.3608144398418798</v>
      </c>
      <c r="BE22">
        <f t="shared" si="31"/>
        <v>12.97297297297297</v>
      </c>
      <c r="BF22">
        <f t="shared" si="32"/>
        <v>12.405807501065595</v>
      </c>
      <c r="BG22">
        <f t="shared" si="33"/>
        <v>12.271681079064933</v>
      </c>
      <c r="BH22">
        <f t="shared" si="34"/>
        <v>12.108047127935007</v>
      </c>
      <c r="BI22">
        <f t="shared" si="35"/>
        <v>11.909540786136496</v>
      </c>
      <c r="BJ22">
        <f t="shared" si="36"/>
        <v>11.670377128416446</v>
      </c>
      <c r="BK22">
        <f t="shared" si="37"/>
        <v>11.38459968419704</v>
      </c>
      <c r="BL22">
        <f t="shared" si="38"/>
        <v>11.046475069805222</v>
      </c>
      <c r="BM22">
        <f t="shared" si="39"/>
        <v>10.651052405908873</v>
      </c>
      <c r="BN22">
        <f t="shared" si="40"/>
        <v>10.194879033839154</v>
      </c>
      <c r="BO22">
        <f t="shared" si="41"/>
        <v>9.6768190558898297</v>
      </c>
      <c r="BP22">
        <f t="shared" si="42"/>
        <v>9.0988626421697276</v>
      </c>
      <c r="BQ22">
        <f t="shared" si="43"/>
        <v>8.4667571234735401</v>
      </c>
      <c r="BR22">
        <f t="shared" si="44"/>
        <v>7.7902621722846428</v>
      </c>
      <c r="BS22">
        <f t="shared" si="45"/>
        <v>7.0828603859250832</v>
      </c>
      <c r="BT22">
        <f t="shared" si="46"/>
        <v>6.3608562691131487</v>
      </c>
    </row>
    <row r="23" spans="1:107">
      <c r="B23">
        <f t="shared" ref="B23:R23" si="55">B7/B7</f>
        <v>1</v>
      </c>
      <c r="C23">
        <f t="shared" si="55"/>
        <v>1</v>
      </c>
      <c r="D23">
        <f t="shared" si="55"/>
        <v>1</v>
      </c>
      <c r="E23">
        <f t="shared" si="55"/>
        <v>1</v>
      </c>
      <c r="F23">
        <f t="shared" si="55"/>
        <v>1</v>
      </c>
      <c r="G23">
        <f t="shared" si="55"/>
        <v>1</v>
      </c>
      <c r="H23">
        <f t="shared" si="55"/>
        <v>1</v>
      </c>
      <c r="I23">
        <f t="shared" si="55"/>
        <v>1</v>
      </c>
      <c r="J23">
        <f t="shared" si="55"/>
        <v>1</v>
      </c>
      <c r="K23">
        <f t="shared" si="55"/>
        <v>1</v>
      </c>
      <c r="L23">
        <f t="shared" si="55"/>
        <v>1</v>
      </c>
      <c r="M23">
        <f t="shared" si="55"/>
        <v>1</v>
      </c>
      <c r="N23">
        <f t="shared" si="55"/>
        <v>1</v>
      </c>
      <c r="O23">
        <f t="shared" si="55"/>
        <v>1</v>
      </c>
      <c r="P23">
        <f t="shared" si="55"/>
        <v>1</v>
      </c>
      <c r="Q23">
        <f t="shared" si="55"/>
        <v>1</v>
      </c>
      <c r="R23">
        <f t="shared" si="55"/>
        <v>1</v>
      </c>
      <c r="W23">
        <f t="shared" si="48"/>
        <v>12.97297297297297</v>
      </c>
      <c r="X23">
        <f>IFERROR(W23, NA())</f>
        <v>12.97297297297297</v>
      </c>
      <c r="Y23">
        <f t="shared" si="53"/>
        <v>12.972968892372833</v>
      </c>
      <c r="AA23">
        <f t="shared" si="49"/>
        <v>-4.080600136902035E-6</v>
      </c>
      <c r="AB23">
        <f t="shared" si="54"/>
        <v>-4.080600136902035E-6</v>
      </c>
      <c r="AC23">
        <v>4</v>
      </c>
      <c r="AM23">
        <f t="shared" si="29"/>
        <v>0.51200000000000012</v>
      </c>
      <c r="AN23">
        <f t="shared" si="50"/>
        <v>0.51200000000000012</v>
      </c>
      <c r="AO23">
        <f t="shared" si="51"/>
        <v>12.549020564050068</v>
      </c>
      <c r="AP23">
        <f t="shared" si="30"/>
        <v>11.891649853063681</v>
      </c>
      <c r="AQ23">
        <f t="shared" si="30"/>
        <v>11.737929272403134</v>
      </c>
      <c r="AR23">
        <f t="shared" si="30"/>
        <v>11.551278424049753</v>
      </c>
      <c r="AS23">
        <f t="shared" si="30"/>
        <v>11.32614976076891</v>
      </c>
      <c r="AT23">
        <f t="shared" si="30"/>
        <v>11.056785702733499</v>
      </c>
      <c r="AU23">
        <f t="shared" si="30"/>
        <v>10.737577765624362</v>
      </c>
      <c r="AV23">
        <f t="shared" si="30"/>
        <v>10.363583658124604</v>
      </c>
      <c r="AW23">
        <f t="shared" si="30"/>
        <v>9.9311991346057091</v>
      </c>
      <c r="AX23">
        <f t="shared" si="30"/>
        <v>9.4389403902153237</v>
      </c>
      <c r="AY23">
        <f t="shared" si="30"/>
        <v>8.8882374314692978</v>
      </c>
      <c r="AZ23">
        <f t="shared" si="30"/>
        <v>8.2840821500096027</v>
      </c>
      <c r="BA23">
        <f t="shared" si="30"/>
        <v>7.6353410916924762</v>
      </c>
      <c r="BB23">
        <f t="shared" si="30"/>
        <v>6.95456117884346</v>
      </c>
      <c r="BC23">
        <f t="shared" si="30"/>
        <v>6.2571847255541426</v>
      </c>
      <c r="BD23">
        <f t="shared" si="30"/>
        <v>5.5602360605611709</v>
      </c>
      <c r="BE23">
        <f t="shared" si="31"/>
        <v>12.549019607843135</v>
      </c>
      <c r="BF23">
        <f t="shared" si="32"/>
        <v>11.891653528026701</v>
      </c>
      <c r="BG23">
        <f t="shared" si="33"/>
        <v>11.737933957260276</v>
      </c>
      <c r="BH23">
        <f t="shared" si="34"/>
        <v>11.551284297911911</v>
      </c>
      <c r="BI23">
        <f t="shared" si="35"/>
        <v>11.326157014421755</v>
      </c>
      <c r="BJ23">
        <f t="shared" si="36"/>
        <v>11.056794529234148</v>
      </c>
      <c r="BK23">
        <f t="shared" si="37"/>
        <v>10.737588345917187</v>
      </c>
      <c r="BL23">
        <f t="shared" si="38"/>
        <v>10.363596141287701</v>
      </c>
      <c r="BM23">
        <f t="shared" si="39"/>
        <v>9.9312136134020434</v>
      </c>
      <c r="BN23">
        <f t="shared" si="40"/>
        <v>9.4389568742531242</v>
      </c>
      <c r="BO23">
        <f t="shared" si="41"/>
        <v>8.888255822234882</v>
      </c>
      <c r="BP23">
        <f t="shared" si="42"/>
        <v>8.2841022236973085</v>
      </c>
      <c r="BQ23">
        <f t="shared" si="43"/>
        <v>7.6353624961761986</v>
      </c>
      <c r="BR23">
        <f t="shared" si="44"/>
        <v>6.9545834494288092</v>
      </c>
      <c r="BS23">
        <f t="shared" si="45"/>
        <v>6.257207320130358</v>
      </c>
      <c r="BT23">
        <f t="shared" si="46"/>
        <v>5.5602584094453107</v>
      </c>
    </row>
    <row r="24" spans="1:107">
      <c r="B24">
        <f t="shared" ref="B24:R24" si="56">B8/B8</f>
        <v>1</v>
      </c>
      <c r="C24">
        <f t="shared" si="56"/>
        <v>1</v>
      </c>
      <c r="D24">
        <f t="shared" si="56"/>
        <v>1</v>
      </c>
      <c r="E24">
        <f t="shared" si="56"/>
        <v>1</v>
      </c>
      <c r="F24">
        <f t="shared" si="56"/>
        <v>1</v>
      </c>
      <c r="G24">
        <f t="shared" si="56"/>
        <v>1</v>
      </c>
      <c r="H24">
        <f t="shared" si="56"/>
        <v>1</v>
      </c>
      <c r="I24">
        <f t="shared" si="56"/>
        <v>1</v>
      </c>
      <c r="J24">
        <f t="shared" si="56"/>
        <v>1</v>
      </c>
      <c r="K24">
        <f t="shared" si="56"/>
        <v>1</v>
      </c>
      <c r="L24">
        <f t="shared" si="56"/>
        <v>1</v>
      </c>
      <c r="M24">
        <f t="shared" si="56"/>
        <v>1</v>
      </c>
      <c r="N24">
        <f t="shared" si="56"/>
        <v>1</v>
      </c>
      <c r="O24">
        <f t="shared" si="56"/>
        <v>1</v>
      </c>
      <c r="P24">
        <f t="shared" si="56"/>
        <v>1</v>
      </c>
      <c r="Q24">
        <f t="shared" si="56"/>
        <v>1</v>
      </c>
      <c r="R24">
        <f t="shared" si="56"/>
        <v>1</v>
      </c>
      <c r="W24">
        <f t="shared" si="48"/>
        <v>12.549019607843135</v>
      </c>
      <c r="X24">
        <f>IFERROR(W24, NA())</f>
        <v>12.549019607843135</v>
      </c>
      <c r="Y24">
        <f t="shared" si="53"/>
        <v>12.549020564050068</v>
      </c>
      <c r="AA24">
        <f t="shared" si="49"/>
        <v>9.5620693230102916E-7</v>
      </c>
      <c r="AB24">
        <f t="shared" si="54"/>
        <v>9.5620693230102916E-7</v>
      </c>
      <c r="AC24">
        <v>4</v>
      </c>
      <c r="AM24">
        <f t="shared" si="29"/>
        <v>0.40960000000000013</v>
      </c>
      <c r="AN24">
        <f t="shared" si="50"/>
        <v>0.40960000000000013</v>
      </c>
      <c r="AO24">
        <f t="shared" si="51"/>
        <v>12.056521305101461</v>
      </c>
      <c r="AP24">
        <f t="shared" si="30"/>
        <v>11.305944016932481</v>
      </c>
      <c r="AQ24">
        <f t="shared" si="30"/>
        <v>11.132678131390897</v>
      </c>
      <c r="AR24">
        <f t="shared" si="30"/>
        <v>10.923423529546278</v>
      </c>
      <c r="AS24">
        <f t="shared" si="30"/>
        <v>10.672663566526046</v>
      </c>
      <c r="AT24">
        <f t="shared" si="30"/>
        <v>10.374952116223419</v>
      </c>
      <c r="AU24">
        <f t="shared" si="30"/>
        <v>10.02538249566676</v>
      </c>
      <c r="AV24">
        <f t="shared" si="30"/>
        <v>9.6202080384725974</v>
      </c>
      <c r="AW24">
        <f t="shared" si="30"/>
        <v>9.1575801098351768</v>
      </c>
      <c r="AX24">
        <f t="shared" si="30"/>
        <v>8.6383180557971109</v>
      </c>
      <c r="AY24">
        <f t="shared" si="30"/>
        <v>8.0665698969630846</v>
      </c>
      <c r="AZ24">
        <f t="shared" si="30"/>
        <v>7.4501841274303544</v>
      </c>
      <c r="BA24">
        <f t="shared" si="30"/>
        <v>6.8006197393335714</v>
      </c>
      <c r="BB24">
        <f t="shared" si="30"/>
        <v>6.1322940079230897</v>
      </c>
      <c r="BC24">
        <f t="shared" si="30"/>
        <v>5.4614003072770565</v>
      </c>
      <c r="BD24">
        <f t="shared" si="30"/>
        <v>4.8043809104278505</v>
      </c>
      <c r="BE24">
        <f t="shared" si="31"/>
        <v>12.056514913657766</v>
      </c>
      <c r="BF24">
        <f t="shared" si="32"/>
        <v>11.305940522438981</v>
      </c>
      <c r="BG24">
        <f t="shared" si="33"/>
        <v>11.132675258500237</v>
      </c>
      <c r="BH24">
        <f t="shared" si="34"/>
        <v>10.923421383798091</v>
      </c>
      <c r="BI24">
        <f t="shared" si="35"/>
        <v>10.672662258177567</v>
      </c>
      <c r="BJ24">
        <f t="shared" si="36"/>
        <v>10.374951753980362</v>
      </c>
      <c r="BK24">
        <f t="shared" si="37"/>
        <v>10.025383177696218</v>
      </c>
      <c r="BL24">
        <f t="shared" si="38"/>
        <v>9.6202098408271493</v>
      </c>
      <c r="BM24">
        <f t="shared" si="39"/>
        <v>9.1575830731469257</v>
      </c>
      <c r="BN24">
        <f t="shared" si="40"/>
        <v>8.6383221720396577</v>
      </c>
      <c r="BO24">
        <f t="shared" si="41"/>
        <v>8.0665750989739013</v>
      </c>
      <c r="BP24">
        <f t="shared" si="42"/>
        <v>7.4501902843071397</v>
      </c>
      <c r="BQ24">
        <f t="shared" si="43"/>
        <v>6.8006266603092422</v>
      </c>
      <c r="BR24">
        <f t="shared" si="44"/>
        <v>6.1323014556845381</v>
      </c>
      <c r="BS24">
        <f t="shared" si="45"/>
        <v>5.4614080192549626</v>
      </c>
      <c r="BT24">
        <f t="shared" si="46"/>
        <v>4.8043886242240506</v>
      </c>
    </row>
    <row r="25" spans="1:107">
      <c r="B25">
        <f t="shared" ref="B25:R25" si="57">B9/B9</f>
        <v>1</v>
      </c>
      <c r="C25">
        <f t="shared" si="57"/>
        <v>1</v>
      </c>
      <c r="D25">
        <f t="shared" si="57"/>
        <v>1</v>
      </c>
      <c r="E25">
        <f t="shared" si="57"/>
        <v>1</v>
      </c>
      <c r="F25">
        <f t="shared" si="57"/>
        <v>1</v>
      </c>
      <c r="G25">
        <f t="shared" si="57"/>
        <v>1</v>
      </c>
      <c r="H25">
        <f t="shared" si="57"/>
        <v>1</v>
      </c>
      <c r="I25">
        <f t="shared" si="57"/>
        <v>1</v>
      </c>
      <c r="J25">
        <f t="shared" si="57"/>
        <v>1</v>
      </c>
      <c r="K25">
        <f t="shared" si="57"/>
        <v>1</v>
      </c>
      <c r="L25">
        <f t="shared" si="57"/>
        <v>1</v>
      </c>
      <c r="M25">
        <f t="shared" si="57"/>
        <v>1</v>
      </c>
      <c r="N25">
        <f t="shared" si="57"/>
        <v>1</v>
      </c>
      <c r="O25">
        <f t="shared" si="57"/>
        <v>1</v>
      </c>
      <c r="P25">
        <f t="shared" si="57"/>
        <v>1</v>
      </c>
      <c r="Q25">
        <f t="shared" si="57"/>
        <v>1</v>
      </c>
      <c r="R25">
        <f t="shared" si="57"/>
        <v>1</v>
      </c>
      <c r="W25">
        <f t="shared" si="48"/>
        <v>12.056514913657766</v>
      </c>
      <c r="X25">
        <f t="shared" ref="X25:X88" si="58">IFERROR(W25, NA())</f>
        <v>12.056514913657766</v>
      </c>
      <c r="Y25">
        <f t="shared" si="53"/>
        <v>12.056521305101461</v>
      </c>
      <c r="AA25">
        <f t="shared" si="49"/>
        <v>6.3914436942980046E-6</v>
      </c>
      <c r="AB25">
        <f t="shared" si="54"/>
        <v>6.3914436942980046E-6</v>
      </c>
      <c r="AC25">
        <v>4</v>
      </c>
      <c r="AM25">
        <f t="shared" si="29"/>
        <v>0.32768000000000014</v>
      </c>
      <c r="AN25">
        <f t="shared" si="50"/>
        <v>0.32768000000000014</v>
      </c>
      <c r="AO25">
        <f t="shared" si="51"/>
        <v>11.492716890734659</v>
      </c>
      <c r="AP25">
        <f t="shared" si="30"/>
        <v>10.650241419650685</v>
      </c>
      <c r="AQ25">
        <f t="shared" si="30"/>
        <v>10.458574544874038</v>
      </c>
      <c r="AR25">
        <f t="shared" si="30"/>
        <v>10.228478756463842</v>
      </c>
      <c r="AS25">
        <f t="shared" si="30"/>
        <v>9.954715573157058</v>
      </c>
      <c r="AT25">
        <f t="shared" si="30"/>
        <v>9.6324522562565651</v>
      </c>
      <c r="AU25">
        <f t="shared" si="30"/>
        <v>9.2578236524080317</v>
      </c>
      <c r="AV25">
        <f t="shared" si="30"/>
        <v>8.828616704141302</v>
      </c>
      <c r="AW25">
        <f t="shared" si="30"/>
        <v>8.3450074719939167</v>
      </c>
      <c r="AX25">
        <f t="shared" si="30"/>
        <v>7.8102269422392645</v>
      </c>
      <c r="AY25">
        <f t="shared" si="30"/>
        <v>7.2309895320874737</v>
      </c>
      <c r="AZ25">
        <f t="shared" si="30"/>
        <v>6.6175132430943648</v>
      </c>
      <c r="BA25">
        <f t="shared" si="30"/>
        <v>5.9830153569660594</v>
      </c>
      <c r="BB25">
        <f t="shared" si="30"/>
        <v>5.3426838791435776</v>
      </c>
      <c r="BC25">
        <f t="shared" si="30"/>
        <v>4.7122710914703481</v>
      </c>
      <c r="BD25">
        <f t="shared" si="30"/>
        <v>4.1065743478126207</v>
      </c>
      <c r="BE25">
        <f t="shared" si="31"/>
        <v>11.492704826038159</v>
      </c>
      <c r="BF25">
        <f t="shared" si="32"/>
        <v>10.650230757945636</v>
      </c>
      <c r="BG25">
        <f t="shared" si="33"/>
        <v>10.45856419089974</v>
      </c>
      <c r="BH25">
        <f t="shared" si="34"/>
        <v>10.228468766310893</v>
      </c>
      <c r="BI25">
        <f t="shared" si="35"/>
        <v>9.9547060078987872</v>
      </c>
      <c r="BJ25">
        <f t="shared" si="36"/>
        <v>9.6324431800662129</v>
      </c>
      <c r="BK25">
        <f t="shared" si="37"/>
        <v>9.257815129665973</v>
      </c>
      <c r="BL25">
        <f t="shared" si="38"/>
        <v>8.8286087955368817</v>
      </c>
      <c r="BM25">
        <f t="shared" si="39"/>
        <v>8.345000229855275</v>
      </c>
      <c r="BN25">
        <f t="shared" si="40"/>
        <v>7.8102204056089004</v>
      </c>
      <c r="BO25">
        <f t="shared" si="41"/>
        <v>7.2309837223197952</v>
      </c>
      <c r="BP25">
        <f t="shared" si="42"/>
        <v>6.6175081608643058</v>
      </c>
      <c r="BQ25">
        <f t="shared" si="43"/>
        <v>5.9830109814379249</v>
      </c>
      <c r="BR25">
        <f t="shared" si="44"/>
        <v>5.3426801696343764</v>
      </c>
      <c r="BS25">
        <f t="shared" si="45"/>
        <v>4.7122679913627294</v>
      </c>
      <c r="BT25">
        <f t="shared" si="46"/>
        <v>4.1065717899412855</v>
      </c>
    </row>
    <row r="26" spans="1:107">
      <c r="B26">
        <f t="shared" ref="B26:R26" si="59">B10/B10</f>
        <v>1</v>
      </c>
      <c r="C26">
        <f t="shared" si="59"/>
        <v>1</v>
      </c>
      <c r="D26">
        <f t="shared" si="59"/>
        <v>1</v>
      </c>
      <c r="E26">
        <f t="shared" si="59"/>
        <v>1</v>
      </c>
      <c r="F26">
        <f t="shared" si="59"/>
        <v>1</v>
      </c>
      <c r="G26">
        <f t="shared" si="59"/>
        <v>1</v>
      </c>
      <c r="H26">
        <f t="shared" si="59"/>
        <v>1</v>
      </c>
      <c r="I26">
        <f t="shared" si="59"/>
        <v>1</v>
      </c>
      <c r="J26">
        <f t="shared" si="59"/>
        <v>1</v>
      </c>
      <c r="K26">
        <f t="shared" si="59"/>
        <v>1</v>
      </c>
      <c r="L26">
        <f t="shared" si="59"/>
        <v>1</v>
      </c>
      <c r="M26">
        <f t="shared" si="59"/>
        <v>1</v>
      </c>
      <c r="N26">
        <f t="shared" si="59"/>
        <v>1</v>
      </c>
      <c r="O26">
        <f t="shared" si="59"/>
        <v>1</v>
      </c>
      <c r="P26">
        <f t="shared" si="59"/>
        <v>1</v>
      </c>
      <c r="Q26">
        <f t="shared" si="59"/>
        <v>1</v>
      </c>
      <c r="R26">
        <f t="shared" si="59"/>
        <v>1</v>
      </c>
      <c r="W26">
        <f t="shared" si="48"/>
        <v>11.492704826038159</v>
      </c>
      <c r="X26">
        <f t="shared" si="58"/>
        <v>11.492704826038159</v>
      </c>
      <c r="Y26">
        <f t="shared" si="53"/>
        <v>11.492716890734659</v>
      </c>
      <c r="AA26">
        <f t="shared" si="49"/>
        <v>1.2064696500502237E-5</v>
      </c>
      <c r="AB26">
        <f t="shared" si="54"/>
        <v>1.2064696500502237E-5</v>
      </c>
      <c r="AC26">
        <v>4</v>
      </c>
      <c r="AM26">
        <f t="shared" si="29"/>
        <v>0.2621440000000001</v>
      </c>
      <c r="AN26">
        <f t="shared" si="50"/>
        <v>0.2621440000000001</v>
      </c>
      <c r="AO26">
        <f t="shared" si="51"/>
        <v>10.858018987273772</v>
      </c>
      <c r="AP26">
        <f t="shared" si="30"/>
        <v>9.9303381844911893</v>
      </c>
      <c r="AQ26">
        <f t="shared" si="30"/>
        <v>9.7226683329539298</v>
      </c>
      <c r="AR26">
        <f t="shared" si="30"/>
        <v>9.4749843472533026</v>
      </c>
      <c r="AS26">
        <f t="shared" si="30"/>
        <v>9.1825778041556312</v>
      </c>
      <c r="AT26">
        <f t="shared" si="30"/>
        <v>8.8415067366620548</v>
      </c>
      <c r="AU26">
        <f t="shared" si="30"/>
        <v>8.4492171770831686</v>
      </c>
      <c r="AV26">
        <f t="shared" si="30"/>
        <v>8.0052359396879318</v>
      </c>
      <c r="AW26">
        <f t="shared" si="30"/>
        <v>7.5118304961863256</v>
      </c>
      <c r="AX26">
        <f t="shared" si="30"/>
        <v>6.9744869018022104</v>
      </c>
      <c r="AY26">
        <f t="shared" si="30"/>
        <v>6.402040624813389</v>
      </c>
      <c r="AZ26">
        <f t="shared" si="30"/>
        <v>5.8063314253089713</v>
      </c>
      <c r="BA26">
        <f t="shared" si="30"/>
        <v>5.2013500847992225</v>
      </c>
      <c r="BB26">
        <f t="shared" si="30"/>
        <v>4.6019802014475131</v>
      </c>
      <c r="BC26">
        <f t="shared" si="30"/>
        <v>4.0225626327703479</v>
      </c>
      <c r="BD26">
        <f t="shared" si="30"/>
        <v>3.4755683792332643</v>
      </c>
      <c r="BE26">
        <f t="shared" si="31"/>
        <v>10.858001237076961</v>
      </c>
      <c r="BF26">
        <f t="shared" si="32"/>
        <v>9.9303206989454864</v>
      </c>
      <c r="BG26">
        <f t="shared" si="33"/>
        <v>9.722650938693647</v>
      </c>
      <c r="BH26">
        <f t="shared" si="34"/>
        <v>9.4749670771940977</v>
      </c>
      <c r="BI26">
        <f t="shared" si="35"/>
        <v>9.1825607021848228</v>
      </c>
      <c r="BJ26">
        <f t="shared" si="36"/>
        <v>8.8414898601155656</v>
      </c>
      <c r="BK26">
        <f t="shared" si="37"/>
        <v>8.4492005989081775</v>
      </c>
      <c r="BL26">
        <f t="shared" si="38"/>
        <v>8.0052197496564759</v>
      </c>
      <c r="BM26">
        <f t="shared" si="39"/>
        <v>7.5118148003592626</v>
      </c>
      <c r="BN26">
        <f t="shared" si="40"/>
        <v>6.9744718194559026</v>
      </c>
      <c r="BO26">
        <f t="shared" si="41"/>
        <v>6.4020262823569949</v>
      </c>
      <c r="BP26">
        <f t="shared" si="42"/>
        <v>5.8063179473758808</v>
      </c>
      <c r="BQ26">
        <f t="shared" si="43"/>
        <v>5.2013375835582716</v>
      </c>
      <c r="BR26">
        <f t="shared" si="44"/>
        <v>4.6019687659346449</v>
      </c>
      <c r="BS26">
        <f t="shared" si="45"/>
        <v>4.0225523203255422</v>
      </c>
      <c r="BT26">
        <f t="shared" si="46"/>
        <v>3.4755592107410234</v>
      </c>
    </row>
    <row r="27" spans="1:107">
      <c r="B27">
        <f t="shared" ref="B27:R27" si="60">B11/B11</f>
        <v>1</v>
      </c>
      <c r="C27">
        <f t="shared" si="60"/>
        <v>1</v>
      </c>
      <c r="D27">
        <f t="shared" si="60"/>
        <v>1</v>
      </c>
      <c r="E27">
        <f t="shared" si="60"/>
        <v>1</v>
      </c>
      <c r="F27">
        <f t="shared" si="60"/>
        <v>1</v>
      </c>
      <c r="G27">
        <f t="shared" si="60"/>
        <v>1</v>
      </c>
      <c r="H27">
        <f t="shared" si="60"/>
        <v>1</v>
      </c>
      <c r="I27">
        <f t="shared" si="60"/>
        <v>1</v>
      </c>
      <c r="J27">
        <f t="shared" si="60"/>
        <v>1</v>
      </c>
      <c r="K27">
        <f t="shared" si="60"/>
        <v>1</v>
      </c>
      <c r="L27">
        <f t="shared" si="60"/>
        <v>1</v>
      </c>
      <c r="M27">
        <f t="shared" si="60"/>
        <v>1</v>
      </c>
      <c r="N27">
        <f t="shared" si="60"/>
        <v>1</v>
      </c>
      <c r="O27">
        <f t="shared" si="60"/>
        <v>1</v>
      </c>
      <c r="P27">
        <f t="shared" si="60"/>
        <v>1</v>
      </c>
      <c r="Q27">
        <f t="shared" si="60"/>
        <v>1</v>
      </c>
      <c r="R27">
        <f t="shared" si="60"/>
        <v>1</v>
      </c>
      <c r="W27">
        <f t="shared" si="48"/>
        <v>10.858001237076961</v>
      </c>
      <c r="X27">
        <f t="shared" si="58"/>
        <v>10.858001237076961</v>
      </c>
      <c r="Y27">
        <f t="shared" si="53"/>
        <v>10.858018987273772</v>
      </c>
      <c r="AA27">
        <f t="shared" si="49"/>
        <v>1.77501968110505E-5</v>
      </c>
      <c r="AB27">
        <f t="shared" si="54"/>
        <v>1.77501968110505E-5</v>
      </c>
      <c r="AC27">
        <v>4</v>
      </c>
      <c r="AM27">
        <f t="shared" si="29"/>
        <v>0.2097152000000001</v>
      </c>
      <c r="AN27">
        <f t="shared" si="50"/>
        <v>0.2097152000000001</v>
      </c>
      <c r="AO27">
        <f t="shared" si="51"/>
        <v>10.156864033134418</v>
      </c>
      <c r="AP27">
        <f t="shared" si="30"/>
        <v>9.1566576623082572</v>
      </c>
      <c r="AQ27">
        <f t="shared" si="30"/>
        <v>8.9366465740427365</v>
      </c>
      <c r="AR27">
        <f t="shared" si="30"/>
        <v>8.6760669231452479</v>
      </c>
      <c r="AS27">
        <f t="shared" si="30"/>
        <v>8.3709605880078204</v>
      </c>
      <c r="AT27">
        <f t="shared" si="30"/>
        <v>8.0184837386847363</v>
      </c>
      <c r="AU27">
        <f t="shared" si="30"/>
        <v>7.617542963272979</v>
      </c>
      <c r="AV27">
        <f t="shared" si="30"/>
        <v>7.1694347513368148</v>
      </c>
      <c r="AW27">
        <f t="shared" si="30"/>
        <v>6.6783597638271326</v>
      </c>
      <c r="AX27">
        <f t="shared" si="30"/>
        <v>6.1516576415110089</v>
      </c>
      <c r="AY27">
        <f t="shared" si="30"/>
        <v>5.5996256292706184</v>
      </c>
      <c r="AZ27">
        <f t="shared" si="30"/>
        <v>5.034858527782001</v>
      </c>
      <c r="BA27">
        <f t="shared" si="30"/>
        <v>4.4711672366781148</v>
      </c>
      <c r="BB27">
        <f t="shared" si="30"/>
        <v>3.9222583495423811</v>
      </c>
      <c r="BC27">
        <f t="shared" si="30"/>
        <v>3.4004346556869738</v>
      </c>
      <c r="BD27">
        <f t="shared" si="30"/>
        <v>2.915569466678098</v>
      </c>
      <c r="BE27">
        <f t="shared" si="31"/>
        <v>10.15684086541442</v>
      </c>
      <c r="BF27">
        <f t="shared" si="32"/>
        <v>9.1566340626958276</v>
      </c>
      <c r="BG27">
        <f t="shared" si="33"/>
        <v>8.9366229589646355</v>
      </c>
      <c r="BH27">
        <f t="shared" si="34"/>
        <v>8.6760433268516675</v>
      </c>
      <c r="BI27">
        <f t="shared" si="35"/>
        <v>8.3709370648423036</v>
      </c>
      <c r="BJ27">
        <f t="shared" si="36"/>
        <v>8.0184603686702793</v>
      </c>
      <c r="BK27">
        <f t="shared" si="37"/>
        <v>7.6175198569616844</v>
      </c>
      <c r="BL27">
        <f t="shared" si="38"/>
        <v>7.1694120524699487</v>
      </c>
      <c r="BM27">
        <f t="shared" si="39"/>
        <v>6.6783376481125929</v>
      </c>
      <c r="BN27">
        <f t="shared" si="40"/>
        <v>6.1516363100733695</v>
      </c>
      <c r="BO27">
        <f t="shared" si="41"/>
        <v>5.5996052962512781</v>
      </c>
      <c r="BP27">
        <f t="shared" si="42"/>
        <v>5.0348394030772763</v>
      </c>
      <c r="BQ27">
        <f t="shared" si="43"/>
        <v>4.4711495064407263</v>
      </c>
      <c r="BR27">
        <f t="shared" si="44"/>
        <v>3.9222421581367484</v>
      </c>
      <c r="BS27">
        <f t="shared" si="45"/>
        <v>3.4004200927141537</v>
      </c>
      <c r="BT27">
        <f t="shared" si="46"/>
        <v>2.9155565614121866</v>
      </c>
    </row>
    <row r="28" spans="1:107">
      <c r="B28">
        <f t="shared" ref="B28:R28" si="61">B12/B12</f>
        <v>1</v>
      </c>
      <c r="C28">
        <f t="shared" si="61"/>
        <v>1</v>
      </c>
      <c r="D28">
        <f t="shared" si="61"/>
        <v>1</v>
      </c>
      <c r="E28">
        <f t="shared" si="61"/>
        <v>1</v>
      </c>
      <c r="F28">
        <f t="shared" si="61"/>
        <v>1</v>
      </c>
      <c r="G28">
        <f t="shared" si="61"/>
        <v>1</v>
      </c>
      <c r="H28">
        <f t="shared" si="61"/>
        <v>1</v>
      </c>
      <c r="I28">
        <f t="shared" si="61"/>
        <v>1</v>
      </c>
      <c r="J28">
        <f t="shared" si="61"/>
        <v>1</v>
      </c>
      <c r="K28">
        <f t="shared" si="61"/>
        <v>1</v>
      </c>
      <c r="L28">
        <f t="shared" si="61"/>
        <v>1</v>
      </c>
      <c r="M28">
        <f t="shared" si="61"/>
        <v>1</v>
      </c>
      <c r="N28">
        <f t="shared" si="61"/>
        <v>1</v>
      </c>
      <c r="O28">
        <f t="shared" si="61"/>
        <v>1</v>
      </c>
      <c r="P28">
        <f t="shared" si="61"/>
        <v>1</v>
      </c>
      <c r="Q28">
        <f t="shared" si="61"/>
        <v>1</v>
      </c>
      <c r="R28">
        <f t="shared" si="61"/>
        <v>1</v>
      </c>
      <c r="W28">
        <f t="shared" si="48"/>
        <v>10.15684086541442</v>
      </c>
      <c r="X28">
        <f t="shared" si="58"/>
        <v>10.15684086541442</v>
      </c>
      <c r="Y28">
        <f t="shared" si="53"/>
        <v>10.156864033134418</v>
      </c>
      <c r="AA28">
        <f t="shared" si="49"/>
        <v>2.3167719998440361E-5</v>
      </c>
      <c r="AB28">
        <f t="shared" si="54"/>
        <v>2.3167719998440361E-5</v>
      </c>
      <c r="AC28">
        <v>4</v>
      </c>
      <c r="AM28">
        <f t="shared" si="29"/>
        <v>0.16777216000000009</v>
      </c>
      <c r="AN28">
        <f t="shared" si="50"/>
        <v>0.16777216000000009</v>
      </c>
      <c r="AO28">
        <f t="shared" si="51"/>
        <v>9.3982507363874177</v>
      </c>
      <c r="AP28">
        <f t="shared" si="30"/>
        <v>8.3440438239276418</v>
      </c>
      <c r="AQ28">
        <f t="shared" si="30"/>
        <v>8.1164375178224955</v>
      </c>
      <c r="AR28">
        <f t="shared" si="30"/>
        <v>7.8488154960467433</v>
      </c>
      <c r="AS28">
        <f t="shared" si="30"/>
        <v>7.5381237791242501</v>
      </c>
      <c r="AT28">
        <f t="shared" si="30"/>
        <v>7.1827180791639087</v>
      </c>
      <c r="AU28">
        <f t="shared" si="30"/>
        <v>6.7829659598995971</v>
      </c>
      <c r="AV28">
        <f t="shared" si="30"/>
        <v>6.3417786172056223</v>
      </c>
      <c r="AW28">
        <f t="shared" si="30"/>
        <v>5.8649343406523471</v>
      </c>
      <c r="AX28">
        <f t="shared" si="30"/>
        <v>5.361055826901322</v>
      </c>
      <c r="AY28">
        <f t="shared" si="30"/>
        <v>4.8411537267670885</v>
      </c>
      <c r="AZ28">
        <f t="shared" si="30"/>
        <v>4.3177479176509328</v>
      </c>
      <c r="BA28">
        <f t="shared" si="30"/>
        <v>3.8036975701733207</v>
      </c>
      <c r="BB28">
        <f t="shared" si="30"/>
        <v>3.3109633152072804</v>
      </c>
      <c r="BC28">
        <f t="shared" si="30"/>
        <v>2.8495473042001382</v>
      </c>
      <c r="BD28">
        <f t="shared" si="30"/>
        <v>2.4267988030092758</v>
      </c>
      <c r="BE28">
        <f t="shared" si="31"/>
        <v>9.3982227278593857</v>
      </c>
      <c r="BF28">
        <f t="shared" si="32"/>
        <v>8.344015162968498</v>
      </c>
      <c r="BG28">
        <f t="shared" si="33"/>
        <v>8.1164088418431639</v>
      </c>
      <c r="BH28">
        <f t="shared" si="34"/>
        <v>7.8487868595730657</v>
      </c>
      <c r="BI28">
        <f t="shared" si="35"/>
        <v>7.5380952660151577</v>
      </c>
      <c r="BJ28">
        <f t="shared" si="36"/>
        <v>7.1826898092856775</v>
      </c>
      <c r="BK28">
        <f t="shared" si="37"/>
        <v>6.7829380938113442</v>
      </c>
      <c r="BL28">
        <f t="shared" si="38"/>
        <v>6.3417513567912511</v>
      </c>
      <c r="BM28">
        <f t="shared" si="39"/>
        <v>5.8649079236826571</v>
      </c>
      <c r="BN28">
        <f t="shared" si="40"/>
        <v>5.3610305143447556</v>
      </c>
      <c r="BO28">
        <f t="shared" si="41"/>
        <v>4.8411297833285749</v>
      </c>
      <c r="BP28">
        <f t="shared" si="42"/>
        <v>4.3177255880968195</v>
      </c>
      <c r="BQ28">
        <f t="shared" si="43"/>
        <v>3.8036770556886084</v>
      </c>
      <c r="BR28">
        <f t="shared" si="44"/>
        <v>3.3109447545009361</v>
      </c>
      <c r="BS28">
        <f t="shared" si="45"/>
        <v>2.8495307629882891</v>
      </c>
      <c r="BT28">
        <f t="shared" si="46"/>
        <v>2.4267842732775669</v>
      </c>
    </row>
    <row r="29" spans="1:107">
      <c r="B29">
        <f t="shared" ref="B29:R29" si="62">B13/B13</f>
        <v>1</v>
      </c>
      <c r="C29">
        <f t="shared" si="62"/>
        <v>1</v>
      </c>
      <c r="D29">
        <f t="shared" si="62"/>
        <v>1</v>
      </c>
      <c r="E29">
        <f t="shared" si="62"/>
        <v>1</v>
      </c>
      <c r="F29">
        <f t="shared" si="62"/>
        <v>1</v>
      </c>
      <c r="G29">
        <f t="shared" si="62"/>
        <v>1</v>
      </c>
      <c r="H29">
        <f t="shared" si="62"/>
        <v>1</v>
      </c>
      <c r="I29">
        <f t="shared" si="62"/>
        <v>1</v>
      </c>
      <c r="J29">
        <f t="shared" si="62"/>
        <v>1</v>
      </c>
      <c r="K29">
        <f t="shared" si="62"/>
        <v>1</v>
      </c>
      <c r="L29">
        <f t="shared" si="62"/>
        <v>1</v>
      </c>
      <c r="M29">
        <f t="shared" si="62"/>
        <v>1</v>
      </c>
      <c r="N29">
        <f t="shared" si="62"/>
        <v>1</v>
      </c>
      <c r="O29">
        <f t="shared" si="62"/>
        <v>1</v>
      </c>
      <c r="P29">
        <f t="shared" si="62"/>
        <v>1</v>
      </c>
      <c r="Q29">
        <f t="shared" si="62"/>
        <v>1</v>
      </c>
      <c r="R29">
        <f t="shared" si="62"/>
        <v>1</v>
      </c>
      <c r="W29">
        <f t="shared" si="48"/>
        <v>9.3982227278593857</v>
      </c>
      <c r="X29">
        <f t="shared" si="58"/>
        <v>9.3982227278593857</v>
      </c>
      <c r="Y29">
        <f t="shared" si="53"/>
        <v>9.3982507363874177</v>
      </c>
      <c r="AA29">
        <f t="shared" si="49"/>
        <v>2.8008528031975288E-5</v>
      </c>
      <c r="AB29">
        <f t="shared" si="54"/>
        <v>2.8008528031975288E-5</v>
      </c>
      <c r="AC29">
        <v>4</v>
      </c>
      <c r="AM29">
        <f t="shared" si="29"/>
        <v>0.13421772800000006</v>
      </c>
      <c r="AN29">
        <f t="shared" si="50"/>
        <v>0.13421772800000006</v>
      </c>
      <c r="AO29">
        <f t="shared" si="51"/>
        <v>8.5957345169841375</v>
      </c>
      <c r="AP29">
        <f t="shared" si="30"/>
        <v>7.5108494890160022</v>
      </c>
      <c r="AQ29">
        <f t="shared" si="30"/>
        <v>7.2811086296482763</v>
      </c>
      <c r="AR29">
        <f t="shared" si="30"/>
        <v>7.0129689351572644</v>
      </c>
      <c r="AS29">
        <f t="shared" si="30"/>
        <v>6.7043447534902105</v>
      </c>
      <c r="AT29">
        <f t="shared" si="30"/>
        <v>6.3547716588042675</v>
      </c>
      <c r="AU29">
        <f t="shared" si="30"/>
        <v>5.9659324882221032</v>
      </c>
      <c r="AV29">
        <f t="shared" si="30"/>
        <v>5.5420454341970693</v>
      </c>
      <c r="AW29">
        <f t="shared" si="30"/>
        <v>5.089983244657903</v>
      </c>
      <c r="AX29">
        <f t="shared" si="30"/>
        <v>4.6190190717928283</v>
      </c>
      <c r="AY29">
        <f t="shared" si="30"/>
        <v>4.1401689570975675</v>
      </c>
      <c r="AZ29">
        <f t="shared" si="30"/>
        <v>3.6652074499775944</v>
      </c>
      <c r="BA29">
        <f t="shared" si="30"/>
        <v>3.2055327691455013</v>
      </c>
      <c r="BB29">
        <f t="shared" si="30"/>
        <v>2.7711072142349753</v>
      </c>
      <c r="BC29">
        <f t="shared" si="30"/>
        <v>2.3696736384869159</v>
      </c>
      <c r="BD29">
        <f t="shared" si="30"/>
        <v>2.0063617441245163</v>
      </c>
      <c r="BE29">
        <f t="shared" si="31"/>
        <v>8.5957025422089295</v>
      </c>
      <c r="BF29">
        <f t="shared" si="32"/>
        <v>7.5108170856996024</v>
      </c>
      <c r="BG29">
        <f t="shared" si="33"/>
        <v>7.2810763010472588</v>
      </c>
      <c r="BH29">
        <f t="shared" si="34"/>
        <v>7.0129367668991893</v>
      </c>
      <c r="BI29">
        <f t="shared" si="35"/>
        <v>6.7043128673042691</v>
      </c>
      <c r="BJ29">
        <f t="shared" si="36"/>
        <v>6.3547402181714467</v>
      </c>
      <c r="BK29">
        <f t="shared" si="37"/>
        <v>5.965901700491731</v>
      </c>
      <c r="BL29">
        <f t="shared" si="38"/>
        <v>5.5420155469566028</v>
      </c>
      <c r="BM29">
        <f t="shared" si="39"/>
        <v>5.0899545347029793</v>
      </c>
      <c r="BN29">
        <f t="shared" si="40"/>
        <v>4.6189918265080525</v>
      </c>
      <c r="BO29">
        <f t="shared" si="41"/>
        <v>4.1401434501819043</v>
      </c>
      <c r="BP29">
        <f t="shared" si="42"/>
        <v>3.6651839155048727</v>
      </c>
      <c r="BQ29">
        <f t="shared" si="43"/>
        <v>3.2055113790051624</v>
      </c>
      <c r="BR29">
        <f t="shared" si="44"/>
        <v>2.7710880634394832</v>
      </c>
      <c r="BS29">
        <f t="shared" si="45"/>
        <v>2.3696567407990226</v>
      </c>
      <c r="BT29">
        <f t="shared" si="46"/>
        <v>2.0063470377961976</v>
      </c>
    </row>
    <row r="30" spans="1:107">
      <c r="B30">
        <f t="shared" ref="B30:R30" si="63">B14/B14</f>
        <v>1</v>
      </c>
      <c r="C30">
        <f t="shared" si="63"/>
        <v>1</v>
      </c>
      <c r="D30">
        <f t="shared" si="63"/>
        <v>1</v>
      </c>
      <c r="E30">
        <f t="shared" si="63"/>
        <v>1</v>
      </c>
      <c r="F30">
        <f t="shared" si="63"/>
        <v>1</v>
      </c>
      <c r="G30">
        <f t="shared" si="63"/>
        <v>1</v>
      </c>
      <c r="H30">
        <f t="shared" si="63"/>
        <v>1</v>
      </c>
      <c r="I30">
        <f t="shared" si="63"/>
        <v>1</v>
      </c>
      <c r="J30">
        <f t="shared" si="63"/>
        <v>1</v>
      </c>
      <c r="K30">
        <f t="shared" si="63"/>
        <v>1</v>
      </c>
      <c r="L30">
        <f t="shared" si="63"/>
        <v>1</v>
      </c>
      <c r="M30">
        <f t="shared" si="63"/>
        <v>1</v>
      </c>
      <c r="N30">
        <f t="shared" si="63"/>
        <v>1</v>
      </c>
      <c r="O30">
        <f t="shared" si="63"/>
        <v>1</v>
      </c>
      <c r="P30">
        <f t="shared" si="63"/>
        <v>1</v>
      </c>
      <c r="Q30">
        <f t="shared" si="63"/>
        <v>1</v>
      </c>
      <c r="R30">
        <f t="shared" si="63"/>
        <v>1</v>
      </c>
      <c r="W30">
        <f t="shared" si="48"/>
        <v>8.5957025422089295</v>
      </c>
      <c r="X30">
        <f t="shared" si="58"/>
        <v>8.5957025422089295</v>
      </c>
      <c r="Y30">
        <f t="shared" si="53"/>
        <v>8.5957345169841375</v>
      </c>
      <c r="AA30">
        <f t="shared" si="49"/>
        <v>3.1974775207999073E-5</v>
      </c>
      <c r="AB30">
        <f t="shared" si="54"/>
        <v>3.1974775207999073E-5</v>
      </c>
      <c r="AC30">
        <v>4</v>
      </c>
      <c r="AM30">
        <f t="shared" si="29"/>
        <v>0.10737418240000006</v>
      </c>
      <c r="AN30">
        <f t="shared" si="50"/>
        <v>0.10737418240000006</v>
      </c>
      <c r="AO30">
        <f t="shared" si="51"/>
        <v>7.7667332511315879</v>
      </c>
      <c r="AP30">
        <f t="shared" si="30"/>
        <v>6.6773866013476315</v>
      </c>
      <c r="AQ30">
        <f t="shared" si="30"/>
        <v>6.4511791917315966</v>
      </c>
      <c r="AR30">
        <f t="shared" si="30"/>
        <v>6.189096944718103</v>
      </c>
      <c r="AS30">
        <f t="shared" si="30"/>
        <v>5.8899922467545149</v>
      </c>
      <c r="AT30">
        <f t="shared" si="30"/>
        <v>5.5544501344218187</v>
      </c>
      <c r="AU30">
        <f t="shared" si="30"/>
        <v>5.1852101796637946</v>
      </c>
      <c r="AV30">
        <f t="shared" si="30"/>
        <v>4.78739877105175</v>
      </c>
      <c r="AW30">
        <f t="shared" si="30"/>
        <v>4.3684611522676828</v>
      </c>
      <c r="AX30">
        <f t="shared" si="30"/>
        <v>3.9377305181632649</v>
      </c>
      <c r="AY30">
        <f t="shared" si="30"/>
        <v>3.5056578255390787</v>
      </c>
      <c r="AZ30">
        <f t="shared" si="30"/>
        <v>3.0828241285734328</v>
      </c>
      <c r="BA30">
        <f t="shared" si="30"/>
        <v>2.6789268439237901</v>
      </c>
      <c r="BB30">
        <f t="shared" si="30"/>
        <v>2.3019399984168136</v>
      </c>
      <c r="BC30">
        <f t="shared" si="30"/>
        <v>1.9575920176254875</v>
      </c>
      <c r="BD30">
        <f t="shared" si="30"/>
        <v>1.6492097198091413</v>
      </c>
      <c r="BE30">
        <f t="shared" si="31"/>
        <v>7.7666984258113709</v>
      </c>
      <c r="BF30">
        <f t="shared" si="32"/>
        <v>6.6773519204436456</v>
      </c>
      <c r="BG30">
        <f t="shared" si="33"/>
        <v>6.4511447347411348</v>
      </c>
      <c r="BH30">
        <f t="shared" si="34"/>
        <v>6.1890628305458018</v>
      </c>
      <c r="BI30">
        <f t="shared" si="35"/>
        <v>5.8899586332103793</v>
      </c>
      <c r="BJ30">
        <f t="shared" si="36"/>
        <v>5.5544172212633773</v>
      </c>
      <c r="BK30">
        <f t="shared" si="37"/>
        <v>5.1851782068116563</v>
      </c>
      <c r="BL30">
        <f t="shared" si="38"/>
        <v>4.7873680101125702</v>
      </c>
      <c r="BM30">
        <f t="shared" si="39"/>
        <v>4.3684318905753869</v>
      </c>
      <c r="BN30">
        <f t="shared" si="40"/>
        <v>3.9377030364118033</v>
      </c>
      <c r="BO30">
        <f t="shared" si="41"/>
        <v>3.5056323722059806</v>
      </c>
      <c r="BP30">
        <f t="shared" si="42"/>
        <v>3.0828008958460162</v>
      </c>
      <c r="BQ30">
        <f t="shared" si="43"/>
        <v>2.6789059499487342</v>
      </c>
      <c r="BR30">
        <f t="shared" si="44"/>
        <v>2.3019214792049163</v>
      </c>
      <c r="BS30">
        <f t="shared" si="45"/>
        <v>1.9575758294372341</v>
      </c>
      <c r="BT30">
        <f t="shared" si="46"/>
        <v>1.6491957503497627</v>
      </c>
    </row>
    <row r="31" spans="1:107">
      <c r="B31">
        <f t="shared" ref="B31:R31" si="64">B15/B15</f>
        <v>1</v>
      </c>
      <c r="C31">
        <f t="shared" si="64"/>
        <v>1</v>
      </c>
      <c r="D31">
        <f t="shared" si="64"/>
        <v>1</v>
      </c>
      <c r="E31">
        <f t="shared" si="64"/>
        <v>1</v>
      </c>
      <c r="F31">
        <f t="shared" si="64"/>
        <v>1</v>
      </c>
      <c r="G31">
        <f t="shared" si="64"/>
        <v>1</v>
      </c>
      <c r="H31">
        <f t="shared" si="64"/>
        <v>1</v>
      </c>
      <c r="I31">
        <f t="shared" si="64"/>
        <v>1</v>
      </c>
      <c r="J31">
        <f t="shared" si="64"/>
        <v>1</v>
      </c>
      <c r="K31">
        <f t="shared" si="64"/>
        <v>1</v>
      </c>
      <c r="L31">
        <f t="shared" si="64"/>
        <v>1</v>
      </c>
      <c r="M31">
        <f t="shared" si="64"/>
        <v>1</v>
      </c>
      <c r="N31">
        <f t="shared" si="64"/>
        <v>1</v>
      </c>
      <c r="O31">
        <f t="shared" si="64"/>
        <v>1</v>
      </c>
      <c r="P31">
        <f t="shared" si="64"/>
        <v>1</v>
      </c>
      <c r="Q31">
        <f t="shared" si="64"/>
        <v>1</v>
      </c>
      <c r="R31">
        <f t="shared" si="64"/>
        <v>1</v>
      </c>
      <c r="W31">
        <f t="shared" si="48"/>
        <v>7.7666984258113709</v>
      </c>
      <c r="X31">
        <f t="shared" si="58"/>
        <v>7.7666984258113709</v>
      </c>
      <c r="Y31">
        <f t="shared" si="53"/>
        <v>7.7667332511315879</v>
      </c>
      <c r="AA31">
        <f t="shared" si="49"/>
        <v>3.4825320216924638E-5</v>
      </c>
      <c r="AB31">
        <f t="shared" si="54"/>
        <v>3.4825320216924638E-5</v>
      </c>
      <c r="AC31">
        <v>4</v>
      </c>
      <c r="AM31">
        <f t="shared" si="29"/>
        <v>8.589934592000005E-2</v>
      </c>
      <c r="AN31">
        <f t="shared" si="50"/>
        <v>8.589934592000005E-2</v>
      </c>
      <c r="AO31">
        <f t="shared" si="51"/>
        <v>6.9311538038674314</v>
      </c>
      <c r="AP31">
        <f t="shared" si="30"/>
        <v>5.8639931451290277</v>
      </c>
      <c r="AQ31">
        <f t="shared" si="30"/>
        <v>5.6466455659128671</v>
      </c>
      <c r="AR31">
        <f t="shared" si="30"/>
        <v>5.3966151657227339</v>
      </c>
      <c r="AS31">
        <f t="shared" si="30"/>
        <v>5.1135818788262224</v>
      </c>
      <c r="AT31">
        <f t="shared" si="30"/>
        <v>4.7989706817896698</v>
      </c>
      <c r="AU31">
        <f t="shared" si="30"/>
        <v>4.4562586409547356</v>
      </c>
      <c r="AV31">
        <f t="shared" si="30"/>
        <v>4.091061562690796</v>
      </c>
      <c r="AW31">
        <f t="shared" si="30"/>
        <v>3.7109174955880859</v>
      </c>
      <c r="AX31">
        <f t="shared" si="30"/>
        <v>3.3247456231151933</v>
      </c>
      <c r="AY31">
        <f t="shared" si="30"/>
        <v>2.942045394575302</v>
      </c>
      <c r="AZ31">
        <f t="shared" si="30"/>
        <v>2.5719804295500026</v>
      </c>
      <c r="BA31">
        <f t="shared" si="30"/>
        <v>2.2225295354829355</v>
      </c>
      <c r="BB31">
        <f t="shared" si="30"/>
        <v>1.8998649890324977</v>
      </c>
      <c r="BC31">
        <f t="shared" si="30"/>
        <v>1.6080467732942831</v>
      </c>
      <c r="BD31">
        <f t="shared" si="30"/>
        <v>1.3490333072319372</v>
      </c>
      <c r="BE31">
        <f t="shared" si="31"/>
        <v>6.931117387333301</v>
      </c>
      <c r="BF31">
        <f t="shared" si="32"/>
        <v>5.8639576551556321</v>
      </c>
      <c r="BG31">
        <f t="shared" si="33"/>
        <v>5.6466104734594706</v>
      </c>
      <c r="BH31">
        <f t="shared" si="34"/>
        <v>5.3965806179659337</v>
      </c>
      <c r="BI31">
        <f t="shared" si="35"/>
        <v>5.113548060505801</v>
      </c>
      <c r="BJ31">
        <f t="shared" si="36"/>
        <v>4.7989378149166351</v>
      </c>
      <c r="BK31">
        <f t="shared" si="37"/>
        <v>4.4562269789973694</v>
      </c>
      <c r="BL31">
        <f t="shared" si="38"/>
        <v>4.0910313780592231</v>
      </c>
      <c r="BM31">
        <f t="shared" si="39"/>
        <v>3.7108890606599685</v>
      </c>
      <c r="BN31">
        <f t="shared" si="40"/>
        <v>3.3247191869658712</v>
      </c>
      <c r="BO31">
        <f t="shared" si="41"/>
        <v>2.9420211593086147</v>
      </c>
      <c r="BP31">
        <f t="shared" si="42"/>
        <v>2.5719585308499187</v>
      </c>
      <c r="BQ31">
        <f t="shared" si="43"/>
        <v>2.2225100312459962</v>
      </c>
      <c r="BR31">
        <f t="shared" si="44"/>
        <v>1.8998478579153575</v>
      </c>
      <c r="BS31">
        <f t="shared" si="45"/>
        <v>1.6080319225435848</v>
      </c>
      <c r="BT31">
        <f t="shared" si="46"/>
        <v>1.3490205872072305</v>
      </c>
    </row>
    <row r="32" spans="1:107">
      <c r="B32">
        <f t="shared" ref="B32:R32" si="65">B16/B16</f>
        <v>1</v>
      </c>
      <c r="C32">
        <f t="shared" si="65"/>
        <v>1</v>
      </c>
      <c r="D32">
        <f t="shared" si="65"/>
        <v>1</v>
      </c>
      <c r="E32">
        <f t="shared" si="65"/>
        <v>1</v>
      </c>
      <c r="F32">
        <f t="shared" si="65"/>
        <v>1</v>
      </c>
      <c r="G32">
        <f t="shared" si="65"/>
        <v>1</v>
      </c>
      <c r="H32">
        <f t="shared" si="65"/>
        <v>1</v>
      </c>
      <c r="I32">
        <f t="shared" si="65"/>
        <v>1</v>
      </c>
      <c r="J32">
        <f t="shared" si="65"/>
        <v>1</v>
      </c>
      <c r="K32">
        <f t="shared" si="65"/>
        <v>1</v>
      </c>
      <c r="L32">
        <f t="shared" si="65"/>
        <v>1</v>
      </c>
      <c r="M32">
        <f t="shared" si="65"/>
        <v>1</v>
      </c>
      <c r="N32">
        <f t="shared" si="65"/>
        <v>1</v>
      </c>
      <c r="O32">
        <f t="shared" si="65"/>
        <v>1</v>
      </c>
      <c r="P32">
        <f t="shared" si="65"/>
        <v>1</v>
      </c>
      <c r="Q32">
        <f t="shared" si="65"/>
        <v>1</v>
      </c>
      <c r="R32">
        <f t="shared" si="65"/>
        <v>1</v>
      </c>
      <c r="W32">
        <f t="shared" si="48"/>
        <v>6.931117387333301</v>
      </c>
      <c r="X32">
        <f t="shared" si="58"/>
        <v>6.931117387333301</v>
      </c>
      <c r="Y32">
        <f t="shared" si="53"/>
        <v>6.9311538038674314</v>
      </c>
      <c r="AA32">
        <f t="shared" si="49"/>
        <v>3.6416534130445655E-5</v>
      </c>
      <c r="AB32">
        <f t="shared" si="54"/>
        <v>3.6416534130445655E-5</v>
      </c>
      <c r="AC32">
        <v>4</v>
      </c>
      <c r="AM32">
        <f t="shared" si="29"/>
        <v>6.871947673600004E-2</v>
      </c>
      <c r="AN32">
        <f t="shared" si="50"/>
        <v>6.871947673600004E-2</v>
      </c>
      <c r="AO32">
        <f t="shared" si="51"/>
        <v>6.1095397366749227</v>
      </c>
      <c r="AP32">
        <f t="shared" si="30"/>
        <v>5.0890948411581212</v>
      </c>
      <c r="AQ32">
        <f t="shared" si="30"/>
        <v>4.8851111158271499</v>
      </c>
      <c r="AR32">
        <f t="shared" si="30"/>
        <v>4.6520297926559655</v>
      </c>
      <c r="AS32">
        <f t="shared" si="30"/>
        <v>4.3901952862262554</v>
      </c>
      <c r="AT32">
        <f t="shared" si="30"/>
        <v>4.1016257776170386</v>
      </c>
      <c r="AU32">
        <f t="shared" si="30"/>
        <v>3.7902104804174344</v>
      </c>
      <c r="AV32">
        <f t="shared" si="30"/>
        <v>3.4616764271487734</v>
      </c>
      <c r="AW32">
        <f t="shared" si="30"/>
        <v>3.123271403546906</v>
      </c>
      <c r="AX32">
        <f t="shared" si="30"/>
        <v>2.7831758240473512</v>
      </c>
      <c r="AY32">
        <f t="shared" si="30"/>
        <v>2.4497339107641736</v>
      </c>
      <c r="AZ32">
        <f t="shared" si="30"/>
        <v>2.1306520658297901</v>
      </c>
      <c r="BA32">
        <f t="shared" si="30"/>
        <v>1.8323232018317721</v>
      </c>
      <c r="BB32">
        <f t="shared" si="30"/>
        <v>1.5593947457477109</v>
      </c>
      <c r="BC32">
        <f t="shared" si="30"/>
        <v>1.3146245720076661</v>
      </c>
      <c r="BD32">
        <f t="shared" si="30"/>
        <v>1.0989950671478708</v>
      </c>
      <c r="BE32">
        <f t="shared" si="31"/>
        <v>6.109503010449167</v>
      </c>
      <c r="BF32">
        <f t="shared" si="32"/>
        <v>5.0890598792798167</v>
      </c>
      <c r="BG32">
        <f t="shared" si="33"/>
        <v>4.8850767168043854</v>
      </c>
      <c r="BH32">
        <f t="shared" si="34"/>
        <v>4.651996122499888</v>
      </c>
      <c r="BI32">
        <f t="shared" si="35"/>
        <v>4.3901625438930338</v>
      </c>
      <c r="BJ32">
        <f t="shared" si="36"/>
        <v>4.1015941914933034</v>
      </c>
      <c r="BK32">
        <f t="shared" si="37"/>
        <v>3.7901802992623943</v>
      </c>
      <c r="BL32">
        <f t="shared" si="38"/>
        <v>3.4616479051086091</v>
      </c>
      <c r="BM32">
        <f t="shared" si="39"/>
        <v>3.1232447803852406</v>
      </c>
      <c r="BN32">
        <f t="shared" si="40"/>
        <v>2.7831513034222577</v>
      </c>
      <c r="BO32">
        <f t="shared" si="41"/>
        <v>2.4497116405218229</v>
      </c>
      <c r="BP32">
        <f t="shared" si="42"/>
        <v>2.1306321242543191</v>
      </c>
      <c r="BQ32">
        <f t="shared" si="43"/>
        <v>1.832305592457393</v>
      </c>
      <c r="BR32">
        <f t="shared" si="44"/>
        <v>1.5593794011995707</v>
      </c>
      <c r="BS32">
        <f t="shared" si="45"/>
        <v>1.3146113652489879</v>
      </c>
      <c r="BT32">
        <f t="shared" si="46"/>
        <v>1.0989838272045407</v>
      </c>
    </row>
    <row r="33" spans="2:72">
      <c r="B33">
        <f t="shared" ref="B33:R33" si="66">B17/B17</f>
        <v>1</v>
      </c>
      <c r="C33">
        <f t="shared" si="66"/>
        <v>1</v>
      </c>
      <c r="D33">
        <f t="shared" si="66"/>
        <v>1</v>
      </c>
      <c r="E33">
        <f t="shared" si="66"/>
        <v>1</v>
      </c>
      <c r="F33">
        <f t="shared" si="66"/>
        <v>1</v>
      </c>
      <c r="G33">
        <f t="shared" si="66"/>
        <v>1</v>
      </c>
      <c r="H33">
        <f t="shared" si="66"/>
        <v>1</v>
      </c>
      <c r="I33">
        <f t="shared" si="66"/>
        <v>1</v>
      </c>
      <c r="J33">
        <f t="shared" si="66"/>
        <v>1</v>
      </c>
      <c r="K33">
        <f t="shared" si="66"/>
        <v>1</v>
      </c>
      <c r="L33">
        <f t="shared" si="66"/>
        <v>1</v>
      </c>
      <c r="M33">
        <f t="shared" si="66"/>
        <v>1</v>
      </c>
      <c r="N33">
        <f t="shared" si="66"/>
        <v>1</v>
      </c>
      <c r="O33">
        <f t="shared" si="66"/>
        <v>1</v>
      </c>
      <c r="P33">
        <f t="shared" si="66"/>
        <v>1</v>
      </c>
      <c r="Q33">
        <f t="shared" si="66"/>
        <v>1</v>
      </c>
      <c r="R33">
        <f t="shared" si="66"/>
        <v>1</v>
      </c>
      <c r="W33">
        <f t="shared" si="48"/>
        <v>6.109503010449167</v>
      </c>
      <c r="X33">
        <f t="shared" si="58"/>
        <v>6.109503010449167</v>
      </c>
      <c r="Y33">
        <f t="shared" si="53"/>
        <v>6.1095397366749227</v>
      </c>
      <c r="AA33">
        <f t="shared" si="49"/>
        <v>3.6726225755678854E-5</v>
      </c>
      <c r="AB33">
        <f t="shared" si="54"/>
        <v>3.6726225755678854E-5</v>
      </c>
      <c r="AC33">
        <v>4</v>
      </c>
      <c r="AM33">
        <f t="shared" si="29"/>
        <v>5.4975581388800036E-2</v>
      </c>
      <c r="AN33">
        <f t="shared" si="50"/>
        <v>5.4975581388800036E-2</v>
      </c>
      <c r="AO33">
        <f t="shared" si="51"/>
        <v>5.321091683240442</v>
      </c>
      <c r="AP33">
        <f t="shared" si="30"/>
        <v>4.3676414939558983</v>
      </c>
      <c r="AQ33">
        <f t="shared" si="30"/>
        <v>4.1803781207704942</v>
      </c>
      <c r="AR33">
        <f t="shared" si="30"/>
        <v>3.9677316572665515</v>
      </c>
      <c r="AS33">
        <f t="shared" si="30"/>
        <v>3.7305272119652528</v>
      </c>
      <c r="AT33">
        <f t="shared" si="30"/>
        <v>3.4711321567627191</v>
      </c>
      <c r="AU33">
        <f t="shared" si="30"/>
        <v>3.1935596037930289</v>
      </c>
      <c r="AV33">
        <f t="shared" si="30"/>
        <v>2.9033481792888463</v>
      </c>
      <c r="AW33">
        <f t="shared" si="30"/>
        <v>2.607190954045115</v>
      </c>
      <c r="AX33">
        <f t="shared" si="30"/>
        <v>2.3123506101539526</v>
      </c>
      <c r="AY33">
        <f t="shared" si="30"/>
        <v>2.0259622109547921</v>
      </c>
      <c r="AZ33">
        <f t="shared" si="30"/>
        <v>1.7543615347119268</v>
      </c>
      <c r="BA33">
        <f t="shared" si="30"/>
        <v>1.5025684566391275</v>
      </c>
      <c r="BB33">
        <f t="shared" si="30"/>
        <v>1.2740054282197948</v>
      </c>
      <c r="BC33">
        <f t="shared" si="30"/>
        <v>1.0704636156038307</v>
      </c>
      <c r="BD33">
        <f t="shared" si="30"/>
        <v>0.89227118888115975</v>
      </c>
      <c r="BE33">
        <f t="shared" si="31"/>
        <v>5.3210558298418222</v>
      </c>
      <c r="BF33">
        <f t="shared" si="32"/>
        <v>4.3676081630361505</v>
      </c>
      <c r="BG33">
        <f t="shared" si="33"/>
        <v>4.1803454854312205</v>
      </c>
      <c r="BH33">
        <f t="shared" si="34"/>
        <v>3.9676998914714923</v>
      </c>
      <c r="BI33">
        <f t="shared" si="35"/>
        <v>3.7304965161168209</v>
      </c>
      <c r="BJ33">
        <f t="shared" si="36"/>
        <v>3.4711027516513022</v>
      </c>
      <c r="BK33">
        <f t="shared" si="37"/>
        <v>3.1935317195219377</v>
      </c>
      <c r="BL33">
        <f t="shared" si="38"/>
        <v>2.9033220394987054</v>
      </c>
      <c r="BM33">
        <f t="shared" si="39"/>
        <v>2.6071667571879411</v>
      </c>
      <c r="BN33">
        <f t="shared" si="40"/>
        <v>2.3123285108568972</v>
      </c>
      <c r="BO33">
        <f t="shared" si="41"/>
        <v>2.025942305053666</v>
      </c>
      <c r="BP33">
        <f t="shared" si="42"/>
        <v>1.7543438509476841</v>
      </c>
      <c r="BQ33">
        <f t="shared" si="43"/>
        <v>1.5025529564330569</v>
      </c>
      <c r="BR33">
        <f t="shared" si="44"/>
        <v>1.2739920129910025</v>
      </c>
      <c r="BS33">
        <f t="shared" si="45"/>
        <v>1.0704521395133142</v>
      </c>
      <c r="BT33">
        <f t="shared" si="46"/>
        <v>0.89226147416016199</v>
      </c>
    </row>
    <row r="34" spans="2:72">
      <c r="B34">
        <f t="shared" ref="B34:R34" si="67">B18/B18</f>
        <v>1</v>
      </c>
      <c r="C34">
        <f t="shared" si="67"/>
        <v>1</v>
      </c>
      <c r="D34">
        <f t="shared" si="67"/>
        <v>1</v>
      </c>
      <c r="E34">
        <f t="shared" si="67"/>
        <v>1</v>
      </c>
      <c r="F34">
        <f t="shared" si="67"/>
        <v>1</v>
      </c>
      <c r="G34">
        <f t="shared" si="67"/>
        <v>1</v>
      </c>
      <c r="H34">
        <f t="shared" si="67"/>
        <v>1</v>
      </c>
      <c r="I34">
        <f t="shared" si="67"/>
        <v>1</v>
      </c>
      <c r="J34">
        <f t="shared" si="67"/>
        <v>1</v>
      </c>
      <c r="K34">
        <f t="shared" si="67"/>
        <v>1</v>
      </c>
      <c r="L34">
        <f t="shared" si="67"/>
        <v>1</v>
      </c>
      <c r="M34">
        <f t="shared" si="67"/>
        <v>1</v>
      </c>
      <c r="N34">
        <f t="shared" si="67"/>
        <v>1</v>
      </c>
      <c r="O34">
        <f t="shared" si="67"/>
        <v>1</v>
      </c>
      <c r="P34">
        <f t="shared" si="67"/>
        <v>1</v>
      </c>
      <c r="Q34">
        <f t="shared" si="67"/>
        <v>1</v>
      </c>
      <c r="R34">
        <f t="shared" si="67"/>
        <v>1</v>
      </c>
      <c r="W34">
        <f t="shared" si="48"/>
        <v>5.3210558298418222</v>
      </c>
      <c r="X34">
        <f t="shared" si="58"/>
        <v>5.3210558298418222</v>
      </c>
      <c r="Y34">
        <f t="shared" si="53"/>
        <v>5.321091683240442</v>
      </c>
      <c r="AA34">
        <f t="shared" si="49"/>
        <v>3.5853398619778432E-5</v>
      </c>
      <c r="AB34">
        <f t="shared" si="54"/>
        <v>3.5853398619778432E-5</v>
      </c>
      <c r="AC34">
        <v>4</v>
      </c>
      <c r="AM34">
        <f t="shared" si="29"/>
        <v>4.3980465111040035E-2</v>
      </c>
      <c r="AN34">
        <f t="shared" si="50"/>
        <v>4.3980465111040035E-2</v>
      </c>
      <c r="AO34">
        <f t="shared" si="51"/>
        <v>4.5819540220361112</v>
      </c>
      <c r="AP34">
        <f t="shared" si="30"/>
        <v>3.7101769407823366</v>
      </c>
      <c r="AQ34">
        <f t="shared" si="30"/>
        <v>3.5417125782391969</v>
      </c>
      <c r="AR34">
        <f t="shared" si="30"/>
        <v>3.3514902908556912</v>
      </c>
      <c r="AS34">
        <f t="shared" si="30"/>
        <v>3.1406390663923527</v>
      </c>
      <c r="AT34">
        <f t="shared" si="30"/>
        <v>2.9116633948444273</v>
      </c>
      <c r="AU34">
        <f t="shared" si="30"/>
        <v>2.6684741696256125</v>
      </c>
      <c r="AV34">
        <f t="shared" si="30"/>
        <v>2.4162140586499086</v>
      </c>
      <c r="AW34">
        <f t="shared" si="30"/>
        <v>2.1608708017863525</v>
      </c>
      <c r="AX34">
        <f t="shared" si="30"/>
        <v>1.908729810518635</v>
      </c>
      <c r="AY34">
        <f t="shared" si="30"/>
        <v>1.665767430088094</v>
      </c>
      <c r="AZ34">
        <f t="shared" si="30"/>
        <v>1.4371057829363219</v>
      </c>
      <c r="BA34">
        <f t="shared" si="30"/>
        <v>1.2266298251329315</v>
      </c>
      <c r="BB34">
        <f t="shared" si="30"/>
        <v>1.0368168792770311</v>
      </c>
      <c r="BC34">
        <f t="shared" si="30"/>
        <v>0.86877107448047775</v>
      </c>
      <c r="BD34">
        <f t="shared" si="30"/>
        <v>0.72241174050176593</v>
      </c>
      <c r="BE34">
        <f t="shared" si="31"/>
        <v>4.5819200275316785</v>
      </c>
      <c r="BF34">
        <f t="shared" si="32"/>
        <v>3.7101460529194172</v>
      </c>
      <c r="BG34">
        <f t="shared" si="33"/>
        <v>3.5416824728264564</v>
      </c>
      <c r="BH34">
        <f t="shared" si="34"/>
        <v>3.3514611398555374</v>
      </c>
      <c r="BI34">
        <f t="shared" si="35"/>
        <v>3.1406110611900919</v>
      </c>
      <c r="BJ34">
        <f t="shared" si="36"/>
        <v>2.9116367385893978</v>
      </c>
      <c r="BK34">
        <f t="shared" si="37"/>
        <v>2.6684490653805009</v>
      </c>
      <c r="BL34">
        <f t="shared" si="38"/>
        <v>2.4161906941864748</v>
      </c>
      <c r="BM34">
        <f t="shared" si="39"/>
        <v>2.1608493330630703</v>
      </c>
      <c r="BN34">
        <f t="shared" si="40"/>
        <v>1.9087103467351616</v>
      </c>
      <c r="BO34">
        <f t="shared" si="41"/>
        <v>1.6657500232666673</v>
      </c>
      <c r="BP34">
        <f t="shared" si="42"/>
        <v>1.437090424074561</v>
      </c>
      <c r="BQ34">
        <f t="shared" si="43"/>
        <v>1.2266164474059011</v>
      </c>
      <c r="BR34">
        <f t="shared" si="44"/>
        <v>1.0368053671498028</v>
      </c>
      <c r="BS34">
        <f t="shared" si="45"/>
        <v>0.86876127650614909</v>
      </c>
      <c r="BT34">
        <f t="shared" si="46"/>
        <v>0.72240348328728088</v>
      </c>
    </row>
    <row r="35" spans="2:72">
      <c r="W35">
        <f t="shared" si="48"/>
        <v>4.5819200275316785</v>
      </c>
      <c r="X35">
        <f t="shared" si="58"/>
        <v>4.5819200275316785</v>
      </c>
      <c r="Y35">
        <f>AO34</f>
        <v>4.5819540220361112</v>
      </c>
      <c r="AA35">
        <f t="shared" si="49"/>
        <v>3.3994504432754979E-5</v>
      </c>
      <c r="AB35">
        <f t="shared" si="54"/>
        <v>3.3994504432754979E-5</v>
      </c>
      <c r="AC35">
        <v>4</v>
      </c>
    </row>
    <row r="36" spans="2:72">
      <c r="W36">
        <f t="shared" ref="W36:W50" si="68">D4*D20</f>
        <v>13.229483335473507</v>
      </c>
      <c r="X36">
        <f t="shared" si="58"/>
        <v>13.229483335473507</v>
      </c>
      <c r="Y36">
        <f>AP20</f>
        <v>13.229460568995581</v>
      </c>
      <c r="AA36">
        <f t="shared" ref="AA36:AA50" si="69">Y4-D4</f>
        <v>-2.2766477925983963E-5</v>
      </c>
      <c r="AB36">
        <f t="shared" si="54"/>
        <v>-2.2766477925983963E-5</v>
      </c>
      <c r="AC36">
        <v>4</v>
      </c>
      <c r="AN36">
        <f t="shared" ref="AN36:AN50" si="70">1/AN20</f>
        <v>1</v>
      </c>
      <c r="AO36">
        <f t="shared" ref="AO36:BT44" si="71">1/AO20</f>
        <v>7.3333401237951124E-2</v>
      </c>
      <c r="AP36">
        <f t="shared" si="71"/>
        <v>7.5588871880656203E-2</v>
      </c>
      <c r="AQ36">
        <f t="shared" si="71"/>
        <v>7.615273954133249E-2</v>
      </c>
      <c r="AR36">
        <f t="shared" si="71"/>
        <v>7.6857574117177835E-2</v>
      </c>
      <c r="AS36">
        <f t="shared" si="71"/>
        <v>7.7738617336984506E-2</v>
      </c>
      <c r="AT36">
        <f t="shared" si="71"/>
        <v>7.8839921361742837E-2</v>
      </c>
      <c r="AU36">
        <f t="shared" si="71"/>
        <v>8.0216551392690766E-2</v>
      </c>
      <c r="AV36">
        <f t="shared" si="71"/>
        <v>8.1937338931375683E-2</v>
      </c>
      <c r="AW36">
        <f t="shared" si="71"/>
        <v>8.408832335473182E-2</v>
      </c>
      <c r="AX36">
        <f t="shared" si="71"/>
        <v>8.6777053883927008E-2</v>
      </c>
      <c r="AY36">
        <f t="shared" si="71"/>
        <v>9.0137967045420958E-2</v>
      </c>
      <c r="AZ36">
        <f t="shared" si="71"/>
        <v>9.433910849728841E-2</v>
      </c>
      <c r="BA36">
        <f t="shared" si="71"/>
        <v>9.9590535312122724E-2</v>
      </c>
      <c r="BB36">
        <f t="shared" si="71"/>
        <v>0.10615481883066565</v>
      </c>
      <c r="BC36">
        <f t="shared" si="71"/>
        <v>0.11436017322884426</v>
      </c>
      <c r="BD36">
        <f t="shared" si="71"/>
        <v>0.12461686622656755</v>
      </c>
      <c r="BE36">
        <f t="shared" si="71"/>
        <v>7.3333333333333361E-2</v>
      </c>
      <c r="BF36">
        <f t="shared" si="71"/>
        <v>7.5588741800566184E-2</v>
      </c>
      <c r="BG36">
        <f t="shared" si="71"/>
        <v>7.6152593917374389E-2</v>
      </c>
      <c r="BH36">
        <f t="shared" si="71"/>
        <v>7.6857409063384632E-2</v>
      </c>
      <c r="BI36">
        <f t="shared" si="71"/>
        <v>7.7738427995897461E-2</v>
      </c>
      <c r="BJ36">
        <f t="shared" si="71"/>
        <v>7.8839701661538489E-2</v>
      </c>
      <c r="BK36">
        <f t="shared" si="71"/>
        <v>8.0216293743589781E-2</v>
      </c>
      <c r="BL36">
        <f t="shared" si="71"/>
        <v>8.1937033846153876E-2</v>
      </c>
      <c r="BM36">
        <f t="shared" si="71"/>
        <v>8.4087958974359001E-2</v>
      </c>
      <c r="BN36">
        <f t="shared" si="71"/>
        <v>8.677661538461541E-2</v>
      </c>
      <c r="BO36">
        <f t="shared" si="71"/>
        <v>9.0137435897435933E-2</v>
      </c>
      <c r="BP36">
        <f t="shared" si="71"/>
        <v>9.4338461538461552E-2</v>
      </c>
      <c r="BQ36">
        <f t="shared" si="71"/>
        <v>9.958974358974361E-2</v>
      </c>
      <c r="BR36">
        <f t="shared" si="71"/>
        <v>0.10615384615384618</v>
      </c>
      <c r="BS36">
        <f t="shared" si="71"/>
        <v>0.11435897435897438</v>
      </c>
      <c r="BT36">
        <f t="shared" si="71"/>
        <v>0.12461538461538464</v>
      </c>
    </row>
    <row r="37" spans="2:72">
      <c r="W37">
        <f t="shared" si="68"/>
        <v>12.850289150718007</v>
      </c>
      <c r="X37">
        <f t="shared" si="58"/>
        <v>12.850289150718007</v>
      </c>
      <c r="Y37">
        <f t="shared" ref="Y37:Y49" si="72">AP21</f>
        <v>12.850272179151734</v>
      </c>
      <c r="AA37">
        <f t="shared" si="69"/>
        <v>-1.6971566273227268E-5</v>
      </c>
      <c r="AB37">
        <f t="shared" si="54"/>
        <v>-1.6971566273227268E-5</v>
      </c>
      <c r="AC37">
        <v>4</v>
      </c>
      <c r="AN37">
        <f t="shared" si="70"/>
        <v>1.25</v>
      </c>
      <c r="AO37">
        <f t="shared" ref="AO37:BC37" si="73">1/AO21</f>
        <v>7.500004850091295E-2</v>
      </c>
      <c r="AP37">
        <f t="shared" si="73"/>
        <v>7.7819363361221153E-2</v>
      </c>
      <c r="AQ37">
        <f t="shared" si="73"/>
        <v>7.8524192076298224E-2</v>
      </c>
      <c r="AR37">
        <f t="shared" si="73"/>
        <v>7.9405227970144543E-2</v>
      </c>
      <c r="AS37">
        <f t="shared" si="73"/>
        <v>8.0506522837452466E-2</v>
      </c>
      <c r="AT37">
        <f t="shared" si="73"/>
        <v>8.1883141421587313E-2</v>
      </c>
      <c r="AU37">
        <f t="shared" si="73"/>
        <v>8.3603914651755928E-2</v>
      </c>
      <c r="AV37">
        <f t="shared" si="73"/>
        <v>8.5754881189466656E-2</v>
      </c>
      <c r="AW37">
        <f t="shared" si="73"/>
        <v>8.8443589361605082E-2</v>
      </c>
      <c r="AX37">
        <f t="shared" si="73"/>
        <v>9.1804474576778108E-2</v>
      </c>
      <c r="AY37">
        <f t="shared" si="73"/>
        <v>9.6005581095744405E-2</v>
      </c>
      <c r="AZ37">
        <f t="shared" si="73"/>
        <v>0.10125696424445227</v>
      </c>
      <c r="BA37">
        <f t="shared" si="73"/>
        <v>0.10782119318033712</v>
      </c>
      <c r="BB37">
        <f t="shared" si="73"/>
        <v>0.11602647935019314</v>
      </c>
      <c r="BC37">
        <f t="shared" si="73"/>
        <v>0.12628308706251315</v>
      </c>
      <c r="BD37">
        <f t="shared" si="71"/>
        <v>0.1391038467029132</v>
      </c>
      <c r="BE37">
        <f t="shared" si="71"/>
        <v>7.5000000000000011E-2</v>
      </c>
      <c r="BF37">
        <f t="shared" si="71"/>
        <v>7.7819260584041039E-2</v>
      </c>
      <c r="BG37">
        <f t="shared" si="71"/>
        <v>7.8524075730051296E-2</v>
      </c>
      <c r="BH37">
        <f t="shared" si="71"/>
        <v>7.9405094662564124E-2</v>
      </c>
      <c r="BI37">
        <f t="shared" si="71"/>
        <v>8.0506368328205152E-2</v>
      </c>
      <c r="BJ37">
        <f t="shared" si="71"/>
        <v>8.1882960410256431E-2</v>
      </c>
      <c r="BK37">
        <f t="shared" si="71"/>
        <v>8.3603700512820539E-2</v>
      </c>
      <c r="BL37">
        <f t="shared" si="71"/>
        <v>8.5754625641025664E-2</v>
      </c>
      <c r="BM37">
        <f t="shared" si="71"/>
        <v>8.8443282051282074E-2</v>
      </c>
      <c r="BN37">
        <f t="shared" si="71"/>
        <v>9.1804102564102597E-2</v>
      </c>
      <c r="BO37">
        <f t="shared" si="71"/>
        <v>9.6005128205128243E-2</v>
      </c>
      <c r="BP37">
        <f t="shared" si="71"/>
        <v>0.10125641025641027</v>
      </c>
      <c r="BQ37">
        <f t="shared" si="71"/>
        <v>0.10782051282051283</v>
      </c>
      <c r="BR37">
        <f t="shared" si="71"/>
        <v>0.11602564102564104</v>
      </c>
      <c r="BS37">
        <f t="shared" si="71"/>
        <v>0.12628205128205131</v>
      </c>
      <c r="BT37">
        <f t="shared" si="71"/>
        <v>0.13910256410256411</v>
      </c>
    </row>
    <row r="38" spans="2:72">
      <c r="W38">
        <f t="shared" si="68"/>
        <v>12.405807501065595</v>
      </c>
      <c r="X38">
        <f t="shared" si="58"/>
        <v>12.405807501065595</v>
      </c>
      <c r="Y38">
        <f t="shared" si="72"/>
        <v>12.405796935785171</v>
      </c>
      <c r="AA38">
        <f t="shared" si="69"/>
        <v>-1.0565280424756907E-5</v>
      </c>
      <c r="AB38">
        <f t="shared" si="54"/>
        <v>-1.0565280424756907E-5</v>
      </c>
      <c r="AC38">
        <v>4</v>
      </c>
      <c r="AN38">
        <f t="shared" si="70"/>
        <v>1.5624999999999998</v>
      </c>
      <c r="AO38">
        <f t="shared" si="71"/>
        <v>7.7083357579615222E-2</v>
      </c>
      <c r="AP38">
        <f t="shared" si="71"/>
        <v>8.0607477711927375E-2</v>
      </c>
      <c r="AQ38">
        <f t="shared" si="71"/>
        <v>8.1488507745005406E-2</v>
      </c>
      <c r="AR38">
        <f t="shared" si="71"/>
        <v>8.2589795286352949E-2</v>
      </c>
      <c r="AS38">
        <f t="shared" si="71"/>
        <v>8.3966404713037388E-2</v>
      </c>
      <c r="AT38">
        <f t="shared" si="71"/>
        <v>8.5687166496392908E-2</v>
      </c>
      <c r="AU38">
        <f t="shared" si="71"/>
        <v>8.7838118725587347E-2</v>
      </c>
      <c r="AV38">
        <f t="shared" si="71"/>
        <v>9.0526809012080364E-2</v>
      </c>
      <c r="AW38">
        <f t="shared" si="71"/>
        <v>9.3887671870196643E-2</v>
      </c>
      <c r="AX38">
        <f t="shared" si="71"/>
        <v>9.8088750442842002E-2</v>
      </c>
      <c r="AY38">
        <f t="shared" si="71"/>
        <v>0.10334009865864871</v>
      </c>
      <c r="AZ38">
        <f t="shared" si="71"/>
        <v>0.10990428392840705</v>
      </c>
      <c r="BA38">
        <f t="shared" si="71"/>
        <v>0.11810951551560502</v>
      </c>
      <c r="BB38">
        <f t="shared" si="71"/>
        <v>0.12836605499960244</v>
      </c>
      <c r="BC38">
        <f t="shared" si="71"/>
        <v>0.14118672935459925</v>
      </c>
      <c r="BD38">
        <f t="shared" si="71"/>
        <v>0.15721257229834526</v>
      </c>
      <c r="BE38">
        <f t="shared" si="71"/>
        <v>7.7083333333333351E-2</v>
      </c>
      <c r="BF38">
        <f t="shared" si="71"/>
        <v>8.0607409063384636E-2</v>
      </c>
      <c r="BG38">
        <f t="shared" si="71"/>
        <v>8.148842799589745E-2</v>
      </c>
      <c r="BH38">
        <f t="shared" si="71"/>
        <v>8.2589701661538464E-2</v>
      </c>
      <c r="BI38">
        <f t="shared" si="71"/>
        <v>8.396629374358977E-2</v>
      </c>
      <c r="BJ38">
        <f t="shared" si="71"/>
        <v>8.5687033846153865E-2</v>
      </c>
      <c r="BK38">
        <f t="shared" si="71"/>
        <v>8.7837958974359004E-2</v>
      </c>
      <c r="BL38">
        <f t="shared" si="71"/>
        <v>9.0526615384615414E-2</v>
      </c>
      <c r="BM38">
        <f t="shared" si="71"/>
        <v>9.3887435897435922E-2</v>
      </c>
      <c r="BN38">
        <f t="shared" si="71"/>
        <v>9.8088461538461555E-2</v>
      </c>
      <c r="BO38">
        <f t="shared" si="71"/>
        <v>0.10333974358974363</v>
      </c>
      <c r="BP38">
        <f t="shared" si="71"/>
        <v>0.10990384615384617</v>
      </c>
      <c r="BQ38">
        <f t="shared" si="71"/>
        <v>0.11810897435897437</v>
      </c>
      <c r="BR38">
        <f t="shared" si="71"/>
        <v>0.12836538461538463</v>
      </c>
      <c r="BS38">
        <f t="shared" si="71"/>
        <v>0.14118589743589746</v>
      </c>
      <c r="BT38">
        <f t="shared" si="71"/>
        <v>0.15721153846153849</v>
      </c>
    </row>
    <row r="39" spans="2:72">
      <c r="W39">
        <f t="shared" si="68"/>
        <v>11.891653528026701</v>
      </c>
      <c r="X39">
        <f t="shared" si="58"/>
        <v>11.891653528026701</v>
      </c>
      <c r="Y39">
        <f t="shared" si="72"/>
        <v>11.891649853063681</v>
      </c>
      <c r="AA39">
        <f t="shared" si="69"/>
        <v>-3.6749630201171612E-6</v>
      </c>
      <c r="AB39">
        <f t="shared" si="54"/>
        <v>-3.6749630201171612E-6</v>
      </c>
      <c r="AC39">
        <v>4</v>
      </c>
      <c r="AN39">
        <f t="shared" si="70"/>
        <v>1.9531249999999996</v>
      </c>
      <c r="AO39">
        <f t="shared" si="71"/>
        <v>7.9687493927993069E-2</v>
      </c>
      <c r="AP39">
        <f t="shared" si="71"/>
        <v>8.4092620650310104E-2</v>
      </c>
      <c r="AQ39">
        <f t="shared" si="71"/>
        <v>8.5193902330889373E-2</v>
      </c>
      <c r="AR39">
        <f t="shared" si="71"/>
        <v>8.6570504431613446E-2</v>
      </c>
      <c r="AS39">
        <f t="shared" si="71"/>
        <v>8.8291257057518543E-2</v>
      </c>
      <c r="AT39">
        <f t="shared" si="71"/>
        <v>9.0442197839899915E-2</v>
      </c>
      <c r="AU39">
        <f t="shared" si="71"/>
        <v>9.3130873817876617E-2</v>
      </c>
      <c r="AV39">
        <f t="shared" si="71"/>
        <v>9.6491718790347486E-2</v>
      </c>
      <c r="AW39">
        <f t="shared" si="71"/>
        <v>0.1006927750059361</v>
      </c>
      <c r="AX39">
        <f t="shared" si="71"/>
        <v>0.10594409527542188</v>
      </c>
      <c r="AY39">
        <f t="shared" si="71"/>
        <v>0.11250824561227904</v>
      </c>
      <c r="AZ39">
        <f t="shared" si="71"/>
        <v>0.12071343353335057</v>
      </c>
      <c r="BA39">
        <f t="shared" si="71"/>
        <v>0.13096991843468994</v>
      </c>
      <c r="BB39">
        <f t="shared" si="71"/>
        <v>0.14379052456136412</v>
      </c>
      <c r="BC39">
        <f t="shared" si="71"/>
        <v>0.15981628221970687</v>
      </c>
      <c r="BD39">
        <f t="shared" si="71"/>
        <v>0.17984847929263534</v>
      </c>
      <c r="BE39">
        <f t="shared" si="71"/>
        <v>7.9687500000000008E-2</v>
      </c>
      <c r="BF39">
        <f t="shared" si="71"/>
        <v>8.4092594662564121E-2</v>
      </c>
      <c r="BG39">
        <f t="shared" si="71"/>
        <v>8.519386832820515E-2</v>
      </c>
      <c r="BH39">
        <f t="shared" si="71"/>
        <v>8.6570460410256442E-2</v>
      </c>
      <c r="BI39">
        <f t="shared" si="71"/>
        <v>8.8291200512820536E-2</v>
      </c>
      <c r="BJ39">
        <f t="shared" si="71"/>
        <v>9.0442125641025661E-2</v>
      </c>
      <c r="BK39">
        <f t="shared" si="71"/>
        <v>9.3130782051282085E-2</v>
      </c>
      <c r="BL39">
        <f t="shared" si="71"/>
        <v>9.6491602564102594E-2</v>
      </c>
      <c r="BM39">
        <f t="shared" si="71"/>
        <v>0.10069262820512823</v>
      </c>
      <c r="BN39">
        <f t="shared" si="71"/>
        <v>0.1059439102564103</v>
      </c>
      <c r="BO39">
        <f t="shared" si="71"/>
        <v>0.11250801282051284</v>
      </c>
      <c r="BP39">
        <f t="shared" si="71"/>
        <v>0.12071314102564107</v>
      </c>
      <c r="BQ39">
        <f t="shared" si="71"/>
        <v>0.13096955128205132</v>
      </c>
      <c r="BR39">
        <f t="shared" si="71"/>
        <v>0.14379006410256412</v>
      </c>
      <c r="BS39">
        <f t="shared" si="71"/>
        <v>0.15981570512820514</v>
      </c>
      <c r="BT39">
        <f t="shared" si="71"/>
        <v>0.17984775641025641</v>
      </c>
    </row>
    <row r="40" spans="2:72">
      <c r="W40">
        <f t="shared" si="68"/>
        <v>11.305940522438981</v>
      </c>
      <c r="X40">
        <f t="shared" si="58"/>
        <v>11.305940522438981</v>
      </c>
      <c r="Y40">
        <f t="shared" si="72"/>
        <v>11.305944016932481</v>
      </c>
      <c r="AA40">
        <f t="shared" si="69"/>
        <v>3.4944934999003863E-6</v>
      </c>
      <c r="AB40">
        <f t="shared" si="54"/>
        <v>3.4944934999003863E-6</v>
      </c>
      <c r="AC40">
        <v>4</v>
      </c>
      <c r="AN40">
        <f t="shared" si="70"/>
        <v>2.4414062499999991</v>
      </c>
      <c r="AO40">
        <f t="shared" si="71"/>
        <v>8.2942664363465382E-2</v>
      </c>
      <c r="AP40">
        <f t="shared" si="71"/>
        <v>8.8449049323288551E-2</v>
      </c>
      <c r="AQ40">
        <f t="shared" si="71"/>
        <v>8.9825645563244336E-2</v>
      </c>
      <c r="AR40">
        <f t="shared" si="71"/>
        <v>9.1546390863189081E-2</v>
      </c>
      <c r="AS40">
        <f t="shared" si="71"/>
        <v>9.3697322488120016E-2</v>
      </c>
      <c r="AT40">
        <f t="shared" si="71"/>
        <v>9.6385987019283664E-2</v>
      </c>
      <c r="AU40">
        <f t="shared" si="71"/>
        <v>9.9746817683238218E-2</v>
      </c>
      <c r="AV40">
        <f t="shared" si="71"/>
        <v>0.10394785601318142</v>
      </c>
      <c r="AW40">
        <f t="shared" si="71"/>
        <v>0.10919915392561044</v>
      </c>
      <c r="AX40">
        <f t="shared" si="71"/>
        <v>0.11576327631614669</v>
      </c>
      <c r="AY40">
        <f t="shared" si="71"/>
        <v>0.12396842930431702</v>
      </c>
      <c r="AZ40">
        <f t="shared" si="71"/>
        <v>0.13422487053952992</v>
      </c>
      <c r="BA40">
        <f t="shared" si="71"/>
        <v>0.14704542208354607</v>
      </c>
      <c r="BB40">
        <f t="shared" si="71"/>
        <v>0.16307111151356621</v>
      </c>
      <c r="BC40">
        <f t="shared" si="71"/>
        <v>0.18310322330109138</v>
      </c>
      <c r="BD40">
        <f t="shared" si="71"/>
        <v>0.20814336303549791</v>
      </c>
      <c r="BE40">
        <f t="shared" si="71"/>
        <v>8.2942708333333365E-2</v>
      </c>
      <c r="BF40">
        <f t="shared" si="71"/>
        <v>8.8449076661538492E-2</v>
      </c>
      <c r="BG40">
        <f t="shared" si="71"/>
        <v>8.9825668743589784E-2</v>
      </c>
      <c r="BH40">
        <f t="shared" si="71"/>
        <v>9.1546408846153879E-2</v>
      </c>
      <c r="BI40">
        <f t="shared" si="71"/>
        <v>9.3697333974359004E-2</v>
      </c>
      <c r="BJ40">
        <f t="shared" si="71"/>
        <v>9.6385990384615414E-2</v>
      </c>
      <c r="BK40">
        <f t="shared" si="71"/>
        <v>9.9746810897435936E-2</v>
      </c>
      <c r="BL40">
        <f t="shared" si="71"/>
        <v>0.10394783653846158</v>
      </c>
      <c r="BM40">
        <f t="shared" si="71"/>
        <v>0.10919911858974363</v>
      </c>
      <c r="BN40">
        <f t="shared" si="71"/>
        <v>0.1157632211538462</v>
      </c>
      <c r="BO40">
        <f t="shared" si="71"/>
        <v>0.12396834935897438</v>
      </c>
      <c r="BP40">
        <f t="shared" si="71"/>
        <v>0.13422475961538463</v>
      </c>
      <c r="BQ40">
        <f t="shared" si="71"/>
        <v>0.14704527243589746</v>
      </c>
      <c r="BR40">
        <f t="shared" si="71"/>
        <v>0.16307091346153851</v>
      </c>
      <c r="BS40">
        <f t="shared" si="71"/>
        <v>0.18310296474358981</v>
      </c>
      <c r="BT40">
        <f t="shared" si="71"/>
        <v>0.20814302884615385</v>
      </c>
    </row>
    <row r="41" spans="2:72">
      <c r="W41">
        <f t="shared" si="68"/>
        <v>10.650230757945636</v>
      </c>
      <c r="X41">
        <f t="shared" si="58"/>
        <v>10.650230757945636</v>
      </c>
      <c r="Y41">
        <f t="shared" si="72"/>
        <v>10.650241419650685</v>
      </c>
      <c r="AA41">
        <f t="shared" si="69"/>
        <v>1.0661705049486159E-5</v>
      </c>
      <c r="AB41">
        <f t="shared" si="54"/>
        <v>1.0661705049486159E-5</v>
      </c>
      <c r="AC41">
        <v>4</v>
      </c>
      <c r="AN41">
        <f t="shared" si="70"/>
        <v>3.0517578124999987</v>
      </c>
      <c r="AO41">
        <f t="shared" si="71"/>
        <v>8.7011627407805756E-2</v>
      </c>
      <c r="AP41">
        <f t="shared" si="71"/>
        <v>9.3894585164511588E-2</v>
      </c>
      <c r="AQ41">
        <f t="shared" si="71"/>
        <v>9.5615324603688032E-2</v>
      </c>
      <c r="AR41">
        <f t="shared" si="71"/>
        <v>9.7766248902658615E-2</v>
      </c>
      <c r="AS41">
        <f t="shared" si="71"/>
        <v>0.10045490427637181</v>
      </c>
      <c r="AT41">
        <f t="shared" si="71"/>
        <v>0.10381572349351331</v>
      </c>
      <c r="AU41">
        <f t="shared" si="71"/>
        <v>0.10801674751494021</v>
      </c>
      <c r="AV41">
        <f t="shared" si="71"/>
        <v>0.11326802754172383</v>
      </c>
      <c r="AW41">
        <f t="shared" si="71"/>
        <v>0.11983212757520333</v>
      </c>
      <c r="AX41">
        <f t="shared" si="71"/>
        <v>0.12803725261705273</v>
      </c>
      <c r="AY41">
        <f t="shared" si="71"/>
        <v>0.13829365891936446</v>
      </c>
      <c r="AZ41">
        <f t="shared" si="71"/>
        <v>0.15111416679725415</v>
      </c>
      <c r="BA41">
        <f t="shared" si="71"/>
        <v>0.16713980164461625</v>
      </c>
      <c r="BB41">
        <f t="shared" si="71"/>
        <v>0.18717184520381883</v>
      </c>
      <c r="BC41">
        <f t="shared" si="71"/>
        <v>0.21221189965282211</v>
      </c>
      <c r="BD41">
        <f t="shared" si="71"/>
        <v>0.2435119677140761</v>
      </c>
      <c r="BE41">
        <f t="shared" si="71"/>
        <v>8.7011718750000008E-2</v>
      </c>
      <c r="BF41">
        <f t="shared" si="71"/>
        <v>9.3894679160256414E-2</v>
      </c>
      <c r="BG41">
        <f t="shared" si="71"/>
        <v>9.5615419262820536E-2</v>
      </c>
      <c r="BH41">
        <f t="shared" si="71"/>
        <v>9.7766344391025647E-2</v>
      </c>
      <c r="BI41">
        <f t="shared" si="71"/>
        <v>0.10045500080128206</v>
      </c>
      <c r="BJ41">
        <f t="shared" si="71"/>
        <v>0.10381582131410258</v>
      </c>
      <c r="BK41">
        <f t="shared" si="71"/>
        <v>0.10801684695512823</v>
      </c>
      <c r="BL41">
        <f t="shared" si="71"/>
        <v>0.11326812900641028</v>
      </c>
      <c r="BM41">
        <f t="shared" si="71"/>
        <v>0.11983223157051281</v>
      </c>
      <c r="BN41">
        <f t="shared" si="71"/>
        <v>0.12803735977564107</v>
      </c>
      <c r="BO41">
        <f t="shared" si="71"/>
        <v>0.13829377003205129</v>
      </c>
      <c r="BP41">
        <f t="shared" si="71"/>
        <v>0.15111428285256412</v>
      </c>
      <c r="BQ41">
        <f t="shared" si="71"/>
        <v>0.16713992387820512</v>
      </c>
      <c r="BR41">
        <f t="shared" si="71"/>
        <v>0.18717197516025641</v>
      </c>
      <c r="BS41">
        <f t="shared" si="71"/>
        <v>0.21221203926282053</v>
      </c>
      <c r="BT41">
        <f t="shared" si="71"/>
        <v>0.2435121193910256</v>
      </c>
    </row>
    <row r="42" spans="2:72">
      <c r="W42">
        <f t="shared" si="68"/>
        <v>9.9303206989454864</v>
      </c>
      <c r="X42">
        <f t="shared" si="58"/>
        <v>9.9303206989454864</v>
      </c>
      <c r="Y42">
        <f t="shared" si="72"/>
        <v>9.9303381844911893</v>
      </c>
      <c r="AA42">
        <f t="shared" si="69"/>
        <v>1.7485545702911054E-5</v>
      </c>
      <c r="AB42">
        <f t="shared" si="54"/>
        <v>1.7485545702911054E-5</v>
      </c>
      <c r="AC42">
        <v>4</v>
      </c>
      <c r="AN42">
        <f t="shared" si="70"/>
        <v>3.8146972656249987</v>
      </c>
      <c r="AO42">
        <f t="shared" si="71"/>
        <v>9.2097831213231257E-2</v>
      </c>
      <c r="AP42">
        <f t="shared" si="71"/>
        <v>0.10070150496604038</v>
      </c>
      <c r="AQ42">
        <f t="shared" si="71"/>
        <v>0.10285242340424269</v>
      </c>
      <c r="AR42">
        <f t="shared" si="71"/>
        <v>0.10554107145199552</v>
      </c>
      <c r="AS42">
        <f t="shared" si="71"/>
        <v>0.10890188151168662</v>
      </c>
      <c r="AT42">
        <f t="shared" si="71"/>
        <v>0.11310289408630042</v>
      </c>
      <c r="AU42">
        <f t="shared" si="71"/>
        <v>0.11835415980456773</v>
      </c>
      <c r="AV42">
        <f t="shared" si="71"/>
        <v>0.12491824195240184</v>
      </c>
      <c r="AW42">
        <f t="shared" si="71"/>
        <v>0.1331233446371945</v>
      </c>
      <c r="AX42">
        <f t="shared" si="71"/>
        <v>0.1433797229931853</v>
      </c>
      <c r="AY42">
        <f t="shared" si="71"/>
        <v>0.1562001959381738</v>
      </c>
      <c r="AZ42">
        <f t="shared" si="71"/>
        <v>0.17222578711940942</v>
      </c>
      <c r="BA42">
        <f t="shared" si="71"/>
        <v>0.19225777609595396</v>
      </c>
      <c r="BB42">
        <f t="shared" si="71"/>
        <v>0.21729776231663461</v>
      </c>
      <c r="BC42">
        <f t="shared" si="71"/>
        <v>0.24859774509248542</v>
      </c>
      <c r="BD42">
        <f t="shared" si="71"/>
        <v>0.287722723562299</v>
      </c>
      <c r="BE42">
        <f t="shared" si="71"/>
        <v>9.2097981770833365E-2</v>
      </c>
      <c r="BF42">
        <f t="shared" si="71"/>
        <v>0.10070168228365386</v>
      </c>
      <c r="BG42">
        <f t="shared" si="71"/>
        <v>0.10285260741185899</v>
      </c>
      <c r="BH42">
        <f t="shared" si="71"/>
        <v>0.10554126382211541</v>
      </c>
      <c r="BI42">
        <f t="shared" si="71"/>
        <v>0.10890208433493592</v>
      </c>
      <c r="BJ42">
        <f t="shared" si="71"/>
        <v>0.11310310997596158</v>
      </c>
      <c r="BK42">
        <f t="shared" si="71"/>
        <v>0.11835439202724361</v>
      </c>
      <c r="BL42">
        <f t="shared" si="71"/>
        <v>0.12491849459134617</v>
      </c>
      <c r="BM42">
        <f t="shared" si="71"/>
        <v>0.13312362279647438</v>
      </c>
      <c r="BN42">
        <f t="shared" si="71"/>
        <v>0.14338003305288466</v>
      </c>
      <c r="BO42">
        <f t="shared" si="71"/>
        <v>0.15620054587339746</v>
      </c>
      <c r="BP42">
        <f t="shared" si="71"/>
        <v>0.17222618689903849</v>
      </c>
      <c r="BQ42">
        <f t="shared" si="71"/>
        <v>0.19225823818108975</v>
      </c>
      <c r="BR42">
        <f t="shared" si="71"/>
        <v>0.21729830228365388</v>
      </c>
      <c r="BS42">
        <f t="shared" si="71"/>
        <v>0.24859838241185903</v>
      </c>
      <c r="BT42">
        <f t="shared" si="71"/>
        <v>0.28772348257211539</v>
      </c>
    </row>
    <row r="43" spans="2:72">
      <c r="W43">
        <f t="shared" si="68"/>
        <v>9.1566340626958276</v>
      </c>
      <c r="X43">
        <f t="shared" si="58"/>
        <v>9.1566340626958276</v>
      </c>
      <c r="Y43">
        <f t="shared" si="72"/>
        <v>9.1566576623082572</v>
      </c>
      <c r="AA43">
        <f t="shared" si="69"/>
        <v>2.3599612429592298E-5</v>
      </c>
      <c r="AB43">
        <f t="shared" si="54"/>
        <v>2.3599612429592298E-5</v>
      </c>
      <c r="AC43">
        <v>4</v>
      </c>
      <c r="AN43">
        <f t="shared" si="70"/>
        <v>4.7683715820312473</v>
      </c>
      <c r="AO43">
        <f t="shared" si="71"/>
        <v>9.8455585970013124E-2</v>
      </c>
      <c r="AP43">
        <f t="shared" si="71"/>
        <v>0.10921015471795141</v>
      </c>
      <c r="AQ43">
        <f t="shared" si="71"/>
        <v>0.11189879690493597</v>
      </c>
      <c r="AR43">
        <f t="shared" si="71"/>
        <v>0.11525959963866669</v>
      </c>
      <c r="AS43">
        <f t="shared" si="71"/>
        <v>0.11946060305583006</v>
      </c>
      <c r="AT43">
        <f t="shared" si="71"/>
        <v>0.12471185732728429</v>
      </c>
      <c r="AU43">
        <f t="shared" si="71"/>
        <v>0.13127592516660211</v>
      </c>
      <c r="AV43">
        <f t="shared" si="71"/>
        <v>0.13948100996574936</v>
      </c>
      <c r="AW43">
        <f t="shared" si="71"/>
        <v>0.1497373659646834</v>
      </c>
      <c r="AX43">
        <f t="shared" si="71"/>
        <v>0.16255781096335095</v>
      </c>
      <c r="AY43">
        <f t="shared" si="71"/>
        <v>0.17858336721168544</v>
      </c>
      <c r="AZ43">
        <f t="shared" si="71"/>
        <v>0.19861531252210349</v>
      </c>
      <c r="BA43">
        <f t="shared" si="71"/>
        <v>0.22365524416012608</v>
      </c>
      <c r="BB43">
        <f t="shared" si="71"/>
        <v>0.25495515870765428</v>
      </c>
      <c r="BC43">
        <f t="shared" si="71"/>
        <v>0.2940800518920646</v>
      </c>
      <c r="BD43">
        <f t="shared" si="71"/>
        <v>0.34298616837257745</v>
      </c>
      <c r="BE43">
        <f t="shared" si="71"/>
        <v>9.8455810546874994E-2</v>
      </c>
      <c r="BF43">
        <f t="shared" si="71"/>
        <v>0.10921043618790063</v>
      </c>
      <c r="BG43">
        <f t="shared" si="71"/>
        <v>0.11189909259815704</v>
      </c>
      <c r="BH43">
        <f t="shared" si="71"/>
        <v>0.11525991311097758</v>
      </c>
      <c r="BI43">
        <f t="shared" si="71"/>
        <v>0.11946093875200321</v>
      </c>
      <c r="BJ43">
        <f t="shared" si="71"/>
        <v>0.12471222080328526</v>
      </c>
      <c r="BK43">
        <f t="shared" si="71"/>
        <v>0.13127632336738784</v>
      </c>
      <c r="BL43">
        <f t="shared" si="71"/>
        <v>0.13948145157251604</v>
      </c>
      <c r="BM43">
        <f t="shared" si="71"/>
        <v>0.14973786182892629</v>
      </c>
      <c r="BN43">
        <f t="shared" si="71"/>
        <v>0.16255837464943912</v>
      </c>
      <c r="BO43">
        <f t="shared" si="71"/>
        <v>0.17858401567508014</v>
      </c>
      <c r="BP43">
        <f t="shared" si="71"/>
        <v>0.19861606695713144</v>
      </c>
      <c r="BQ43">
        <f t="shared" si="71"/>
        <v>0.22365613105969551</v>
      </c>
      <c r="BR43">
        <f t="shared" si="71"/>
        <v>0.25495621118790063</v>
      </c>
      <c r="BS43">
        <f t="shared" si="71"/>
        <v>0.29408131134815702</v>
      </c>
      <c r="BT43">
        <f t="shared" si="71"/>
        <v>0.3429876865484775</v>
      </c>
    </row>
    <row r="44" spans="2:72">
      <c r="W44">
        <f t="shared" si="68"/>
        <v>8.344015162968498</v>
      </c>
      <c r="X44">
        <f t="shared" si="58"/>
        <v>8.344015162968498</v>
      </c>
      <c r="Y44">
        <f t="shared" si="72"/>
        <v>8.3440438239276418</v>
      </c>
      <c r="AA44">
        <f t="shared" si="69"/>
        <v>2.8660959143778086E-5</v>
      </c>
      <c r="AB44">
        <f t="shared" si="54"/>
        <v>2.8660959143778086E-5</v>
      </c>
      <c r="AC44">
        <v>4</v>
      </c>
      <c r="AN44">
        <f t="shared" si="70"/>
        <v>5.9604644775390598</v>
      </c>
      <c r="AO44">
        <f t="shared" si="71"/>
        <v>0.10640277941599043</v>
      </c>
      <c r="AP44">
        <f t="shared" si="71"/>
        <v>0.11984596690784013</v>
      </c>
      <c r="AQ44">
        <f t="shared" si="71"/>
        <v>0.1232067637808026</v>
      </c>
      <c r="AR44">
        <f t="shared" si="71"/>
        <v>0.12740775987200559</v>
      </c>
      <c r="AS44">
        <f t="shared" si="71"/>
        <v>0.13265900498600941</v>
      </c>
      <c r="AT44">
        <f t="shared" si="71"/>
        <v>0.13922306137851415</v>
      </c>
      <c r="AU44">
        <f t="shared" si="71"/>
        <v>0.14742813186914508</v>
      </c>
      <c r="AV44">
        <f t="shared" si="71"/>
        <v>0.15768446998243371</v>
      </c>
      <c r="AW44">
        <f t="shared" si="71"/>
        <v>0.17050489262404456</v>
      </c>
      <c r="AX44">
        <f t="shared" si="71"/>
        <v>0.18653042092605809</v>
      </c>
      <c r="AY44">
        <f t="shared" si="71"/>
        <v>0.20656233130357496</v>
      </c>
      <c r="AZ44">
        <f t="shared" si="71"/>
        <v>0.23160221927547109</v>
      </c>
      <c r="BA44">
        <f t="shared" si="71"/>
        <v>0.26290207924034131</v>
      </c>
      <c r="BB44">
        <f t="shared" si="71"/>
        <v>0.30202690419642891</v>
      </c>
      <c r="BC44">
        <f t="shared" ref="AO44:BT50" si="74">1/BC28</f>
        <v>0.35093293539153858</v>
      </c>
      <c r="BD44">
        <f t="shared" si="74"/>
        <v>0.41206547438542551</v>
      </c>
      <c r="BE44">
        <f t="shared" si="74"/>
        <v>0.10640309651692709</v>
      </c>
      <c r="BF44">
        <f t="shared" si="74"/>
        <v>0.11984637856820915</v>
      </c>
      <c r="BG44">
        <f t="shared" si="74"/>
        <v>0.12320719908102964</v>
      </c>
      <c r="BH44">
        <f t="shared" si="74"/>
        <v>0.12740822472205532</v>
      </c>
      <c r="BI44">
        <f t="shared" si="74"/>
        <v>0.13265950677333735</v>
      </c>
      <c r="BJ44">
        <f t="shared" si="74"/>
        <v>0.13922360933743991</v>
      </c>
      <c r="BK44">
        <f t="shared" si="74"/>
        <v>0.14742873754256813</v>
      </c>
      <c r="BL44">
        <f t="shared" si="74"/>
        <v>0.15768514779897835</v>
      </c>
      <c r="BM44">
        <f t="shared" si="74"/>
        <v>0.17050566061949121</v>
      </c>
      <c r="BN44">
        <f t="shared" si="74"/>
        <v>0.18653130164513224</v>
      </c>
      <c r="BO44">
        <f t="shared" si="74"/>
        <v>0.20656335292718353</v>
      </c>
      <c r="BP44">
        <f t="shared" si="74"/>
        <v>0.23160341702974763</v>
      </c>
      <c r="BQ44">
        <f t="shared" si="74"/>
        <v>0.26290349715795269</v>
      </c>
      <c r="BR44">
        <f t="shared" si="74"/>
        <v>0.30202859731820914</v>
      </c>
      <c r="BS44">
        <f t="shared" si="74"/>
        <v>0.35093497251852962</v>
      </c>
      <c r="BT44">
        <f t="shared" si="74"/>
        <v>0.41206794151893023</v>
      </c>
    </row>
    <row r="45" spans="2:72">
      <c r="W45">
        <f t="shared" si="68"/>
        <v>7.5108170856996024</v>
      </c>
      <c r="X45">
        <f t="shared" si="58"/>
        <v>7.5108170856996024</v>
      </c>
      <c r="Y45">
        <f t="shared" si="72"/>
        <v>7.5108494890160022</v>
      </c>
      <c r="AA45">
        <f t="shared" si="69"/>
        <v>3.2403316399864934E-5</v>
      </c>
      <c r="AB45">
        <f t="shared" si="54"/>
        <v>3.2403316399864934E-5</v>
      </c>
      <c r="AC45">
        <v>4</v>
      </c>
      <c r="AN45">
        <f t="shared" si="70"/>
        <v>7.4505805969238246</v>
      </c>
      <c r="AO45">
        <f t="shared" si="74"/>
        <v>0.11633677122346209</v>
      </c>
      <c r="AP45">
        <f t="shared" si="74"/>
        <v>0.13314073214520109</v>
      </c>
      <c r="AQ45">
        <f t="shared" si="74"/>
        <v>0.13734172237563586</v>
      </c>
      <c r="AR45">
        <f t="shared" si="74"/>
        <v>0.14259296016367926</v>
      </c>
      <c r="AS45">
        <f t="shared" si="74"/>
        <v>0.14915700739873358</v>
      </c>
      <c r="AT45">
        <f t="shared" si="74"/>
        <v>0.15736206644255143</v>
      </c>
      <c r="AU45">
        <f t="shared" si="74"/>
        <v>0.16761839024732381</v>
      </c>
      <c r="AV45">
        <f t="shared" si="74"/>
        <v>0.18043879500328922</v>
      </c>
      <c r="AW45">
        <f t="shared" si="74"/>
        <v>0.19646430094824602</v>
      </c>
      <c r="AX45">
        <f t="shared" si="74"/>
        <v>0.21649618337944196</v>
      </c>
      <c r="AY45">
        <f t="shared" si="74"/>
        <v>0.24153603641843691</v>
      </c>
      <c r="AZ45">
        <f t="shared" si="74"/>
        <v>0.27283585271718058</v>
      </c>
      <c r="BA45">
        <f t="shared" si="74"/>
        <v>0.31196062309061029</v>
      </c>
      <c r="BB45">
        <f t="shared" si="74"/>
        <v>0.36086658605739724</v>
      </c>
      <c r="BC45">
        <f t="shared" si="74"/>
        <v>0.42199903976588105</v>
      </c>
      <c r="BD45">
        <f t="shared" si="74"/>
        <v>0.4984146069014857</v>
      </c>
      <c r="BE45">
        <f t="shared" si="74"/>
        <v>0.11633720397949221</v>
      </c>
      <c r="BF45">
        <f t="shared" si="74"/>
        <v>0.1331413065435948</v>
      </c>
      <c r="BG45">
        <f t="shared" si="74"/>
        <v>0.13734233218462044</v>
      </c>
      <c r="BH45">
        <f t="shared" si="74"/>
        <v>0.14259361423590247</v>
      </c>
      <c r="BI45">
        <f t="shared" si="74"/>
        <v>0.14915771680000506</v>
      </c>
      <c r="BJ45">
        <f t="shared" si="74"/>
        <v>0.15736284500513326</v>
      </c>
      <c r="BK45">
        <f t="shared" si="74"/>
        <v>0.16761925526154353</v>
      </c>
      <c r="BL45">
        <f t="shared" si="74"/>
        <v>0.18043976808205633</v>
      </c>
      <c r="BM45">
        <f t="shared" si="74"/>
        <v>0.19646540910769733</v>
      </c>
      <c r="BN45">
        <f t="shared" si="74"/>
        <v>0.21649746038974868</v>
      </c>
      <c r="BO45">
        <f t="shared" si="74"/>
        <v>0.24153752449231278</v>
      </c>
      <c r="BP45">
        <f t="shared" si="74"/>
        <v>0.27283760462051787</v>
      </c>
      <c r="BQ45">
        <f t="shared" si="74"/>
        <v>0.31196270478077426</v>
      </c>
      <c r="BR45">
        <f t="shared" si="74"/>
        <v>0.3608690799810948</v>
      </c>
      <c r="BS45">
        <f t="shared" si="74"/>
        <v>0.42200204898149546</v>
      </c>
      <c r="BT45">
        <f t="shared" si="74"/>
        <v>0.49841826023199626</v>
      </c>
    </row>
    <row r="46" spans="2:72">
      <c r="W46">
        <f t="shared" si="68"/>
        <v>6.6773519204436456</v>
      </c>
      <c r="X46">
        <f t="shared" si="58"/>
        <v>6.6773519204436456</v>
      </c>
      <c r="Y46">
        <f t="shared" si="72"/>
        <v>6.6773866013476315</v>
      </c>
      <c r="AA46">
        <f t="shared" si="69"/>
        <v>3.4680903985950806E-5</v>
      </c>
      <c r="AB46">
        <f t="shared" si="54"/>
        <v>3.4680903985950806E-5</v>
      </c>
      <c r="AC46">
        <v>4</v>
      </c>
      <c r="AN46">
        <f t="shared" si="70"/>
        <v>9.3132257461547798</v>
      </c>
      <c r="AO46">
        <f t="shared" si="74"/>
        <v>0.12875426098280165</v>
      </c>
      <c r="AP46">
        <f t="shared" si="74"/>
        <v>0.14975918869190227</v>
      </c>
      <c r="AQ46">
        <f t="shared" si="74"/>
        <v>0.15501042061917744</v>
      </c>
      <c r="AR46">
        <f t="shared" si="74"/>
        <v>0.16157446052827135</v>
      </c>
      <c r="AS46">
        <f t="shared" si="74"/>
        <v>0.16977951041463882</v>
      </c>
      <c r="AT46">
        <f t="shared" si="74"/>
        <v>0.18003582277259805</v>
      </c>
      <c r="AU46">
        <f t="shared" si="74"/>
        <v>0.1928562132200472</v>
      </c>
      <c r="AV46">
        <f t="shared" si="74"/>
        <v>0.20888170127935857</v>
      </c>
      <c r="AW46">
        <f t="shared" si="74"/>
        <v>0.22891356135349783</v>
      </c>
      <c r="AX46">
        <f t="shared" si="74"/>
        <v>0.25395338644617182</v>
      </c>
      <c r="AY46">
        <f t="shared" si="74"/>
        <v>0.28525316781201432</v>
      </c>
      <c r="AZ46">
        <f t="shared" si="74"/>
        <v>0.32437789451931753</v>
      </c>
      <c r="BA46">
        <f t="shared" si="74"/>
        <v>0.37328380290344648</v>
      </c>
      <c r="BB46">
        <f t="shared" si="74"/>
        <v>0.43441618838360763</v>
      </c>
      <c r="BC46">
        <f t="shared" si="74"/>
        <v>0.51083167023380904</v>
      </c>
      <c r="BD46">
        <f t="shared" si="74"/>
        <v>0.60635102254656092</v>
      </c>
      <c r="BE46">
        <f t="shared" si="74"/>
        <v>0.12875483830769857</v>
      </c>
      <c r="BF46">
        <f t="shared" si="74"/>
        <v>0.14975996651282678</v>
      </c>
      <c r="BG46">
        <f t="shared" si="74"/>
        <v>0.15501124856410883</v>
      </c>
      <c r="BH46">
        <f t="shared" si="74"/>
        <v>0.16157535112821142</v>
      </c>
      <c r="BI46">
        <f t="shared" si="74"/>
        <v>0.16978047933333962</v>
      </c>
      <c r="BJ46">
        <f t="shared" si="74"/>
        <v>0.18003688958974989</v>
      </c>
      <c r="BK46">
        <f t="shared" si="74"/>
        <v>0.1928574024102627</v>
      </c>
      <c r="BL46">
        <f t="shared" si="74"/>
        <v>0.20888304343590372</v>
      </c>
      <c r="BM46">
        <f t="shared" si="74"/>
        <v>0.22891509471795501</v>
      </c>
      <c r="BN46">
        <f t="shared" si="74"/>
        <v>0.25395515882051917</v>
      </c>
      <c r="BO46">
        <f t="shared" si="74"/>
        <v>0.28525523894872423</v>
      </c>
      <c r="BP46">
        <f t="shared" si="74"/>
        <v>0.32438033910898062</v>
      </c>
      <c r="BQ46">
        <f t="shared" si="74"/>
        <v>0.3732867143093011</v>
      </c>
      <c r="BR46">
        <f t="shared" si="74"/>
        <v>0.43441968330970177</v>
      </c>
      <c r="BS46">
        <f t="shared" si="74"/>
        <v>0.51083589456020262</v>
      </c>
      <c r="BT46">
        <f t="shared" si="74"/>
        <v>0.60635615862332848</v>
      </c>
    </row>
    <row r="47" spans="2:72">
      <c r="W47">
        <f t="shared" si="68"/>
        <v>5.8639576551556321</v>
      </c>
      <c r="X47">
        <f t="shared" si="58"/>
        <v>5.8639576551556321</v>
      </c>
      <c r="Y47">
        <f t="shared" si="72"/>
        <v>5.8639931451290277</v>
      </c>
      <c r="AA47">
        <f t="shared" si="69"/>
        <v>3.5489973395641528E-5</v>
      </c>
      <c r="AB47">
        <f t="shared" si="54"/>
        <v>3.5489973395641528E-5</v>
      </c>
      <c r="AC47">
        <v>4</v>
      </c>
      <c r="AN47">
        <f t="shared" si="70"/>
        <v>11.641532182693474</v>
      </c>
      <c r="AO47">
        <f t="shared" si="74"/>
        <v>0.14427612318197613</v>
      </c>
      <c r="AP47">
        <f t="shared" si="74"/>
        <v>0.17053225937527874</v>
      </c>
      <c r="AQ47">
        <f t="shared" si="74"/>
        <v>0.17709629342360442</v>
      </c>
      <c r="AR47">
        <f t="shared" si="74"/>
        <v>0.18530133598401147</v>
      </c>
      <c r="AS47">
        <f t="shared" si="74"/>
        <v>0.19555763918452035</v>
      </c>
      <c r="AT47">
        <f t="shared" si="74"/>
        <v>0.20837801818515636</v>
      </c>
      <c r="AU47">
        <f t="shared" si="74"/>
        <v>0.22440349193595147</v>
      </c>
      <c r="AV47">
        <f t="shared" si="74"/>
        <v>0.24443533412444529</v>
      </c>
      <c r="AW47">
        <f t="shared" si="74"/>
        <v>0.26947513686006253</v>
      </c>
      <c r="AX47">
        <f t="shared" si="74"/>
        <v>0.30077489027958421</v>
      </c>
      <c r="AY47">
        <f t="shared" si="74"/>
        <v>0.33989958205398618</v>
      </c>
      <c r="AZ47">
        <f t="shared" si="74"/>
        <v>0.38880544677198864</v>
      </c>
      <c r="BA47">
        <f t="shared" si="74"/>
        <v>0.44993777766949183</v>
      </c>
      <c r="BB47">
        <f t="shared" si="74"/>
        <v>0.52635319129137059</v>
      </c>
      <c r="BC47">
        <f t="shared" si="74"/>
        <v>0.62187245831871918</v>
      </c>
      <c r="BD47">
        <f t="shared" si="74"/>
        <v>0.74127154210290491</v>
      </c>
      <c r="BE47">
        <f t="shared" si="74"/>
        <v>0.14427688121795654</v>
      </c>
      <c r="BF47">
        <f t="shared" si="74"/>
        <v>0.17053329147436683</v>
      </c>
      <c r="BG47">
        <f t="shared" si="74"/>
        <v>0.17709739403846939</v>
      </c>
      <c r="BH47">
        <f t="shared" si="74"/>
        <v>0.18530252224359758</v>
      </c>
      <c r="BI47">
        <f t="shared" si="74"/>
        <v>0.19555893250000786</v>
      </c>
      <c r="BJ47">
        <f t="shared" si="74"/>
        <v>0.20837944532052069</v>
      </c>
      <c r="BK47">
        <f t="shared" si="74"/>
        <v>0.22440508634616171</v>
      </c>
      <c r="BL47">
        <f t="shared" si="74"/>
        <v>0.24443713762821295</v>
      </c>
      <c r="BM47">
        <f t="shared" si="74"/>
        <v>0.26947720173077705</v>
      </c>
      <c r="BN47">
        <f t="shared" si="74"/>
        <v>0.30077728185898223</v>
      </c>
      <c r="BO47">
        <f t="shared" si="74"/>
        <v>0.33990238201923861</v>
      </c>
      <c r="BP47">
        <f t="shared" si="74"/>
        <v>0.38880875721955915</v>
      </c>
      <c r="BQ47">
        <f t="shared" si="74"/>
        <v>0.44994172621995965</v>
      </c>
      <c r="BR47">
        <f t="shared" si="74"/>
        <v>0.52635793747046045</v>
      </c>
      <c r="BS47">
        <f t="shared" si="74"/>
        <v>0.62187820153358653</v>
      </c>
      <c r="BT47">
        <f t="shared" si="74"/>
        <v>0.7412785316124938</v>
      </c>
    </row>
    <row r="48" spans="2:72">
      <c r="W48">
        <f t="shared" si="68"/>
        <v>5.0890598792798167</v>
      </c>
      <c r="X48">
        <f t="shared" si="58"/>
        <v>5.0890598792798167</v>
      </c>
      <c r="Y48">
        <f t="shared" si="72"/>
        <v>5.0890948411581212</v>
      </c>
      <c r="AA48">
        <f t="shared" si="69"/>
        <v>3.4961878304429206E-5</v>
      </c>
      <c r="AB48">
        <f t="shared" si="54"/>
        <v>3.4961878304429206E-5</v>
      </c>
      <c r="AC48">
        <v>4</v>
      </c>
      <c r="AN48">
        <f t="shared" si="70"/>
        <v>14.551915228366843</v>
      </c>
      <c r="AO48">
        <f t="shared" si="74"/>
        <v>0.16367845093094419</v>
      </c>
      <c r="AP48">
        <f t="shared" si="74"/>
        <v>0.19649859772949935</v>
      </c>
      <c r="AQ48">
        <f t="shared" si="74"/>
        <v>0.20470363442913814</v>
      </c>
      <c r="AR48">
        <f t="shared" si="74"/>
        <v>0.2149599303036866</v>
      </c>
      <c r="AS48">
        <f t="shared" si="74"/>
        <v>0.2277803001468722</v>
      </c>
      <c r="AT48">
        <f t="shared" si="74"/>
        <v>0.24380576245085422</v>
      </c>
      <c r="AU48">
        <f t="shared" si="74"/>
        <v>0.26383759033083176</v>
      </c>
      <c r="AV48">
        <f t="shared" si="74"/>
        <v>0.28887737518080359</v>
      </c>
      <c r="AW48">
        <f t="shared" si="74"/>
        <v>0.32017710624326851</v>
      </c>
      <c r="AX48">
        <f t="shared" si="74"/>
        <v>0.3593017700713495</v>
      </c>
      <c r="AY48">
        <f t="shared" si="74"/>
        <v>0.40820759985645078</v>
      </c>
      <c r="AZ48">
        <f t="shared" si="74"/>
        <v>0.46933988708782748</v>
      </c>
      <c r="BA48">
        <f t="shared" si="74"/>
        <v>0.54575524612704829</v>
      </c>
      <c r="BB48">
        <f t="shared" si="74"/>
        <v>0.64127444492607422</v>
      </c>
      <c r="BC48">
        <f t="shared" si="74"/>
        <v>0.76067344342485677</v>
      </c>
      <c r="BD48">
        <f t="shared" si="74"/>
        <v>0.90992219154833487</v>
      </c>
      <c r="BE48">
        <f t="shared" si="74"/>
        <v>0.16367943485577899</v>
      </c>
      <c r="BF48">
        <f t="shared" si="74"/>
        <v>0.19649994767629184</v>
      </c>
      <c r="BG48">
        <f t="shared" si="74"/>
        <v>0.20470507588142003</v>
      </c>
      <c r="BH48">
        <f t="shared" si="74"/>
        <v>0.21496148613783031</v>
      </c>
      <c r="BI48">
        <f t="shared" si="74"/>
        <v>0.22778199895834311</v>
      </c>
      <c r="BJ48">
        <f t="shared" si="74"/>
        <v>0.24380763998398419</v>
      </c>
      <c r="BK48">
        <f t="shared" si="74"/>
        <v>0.26383969126603546</v>
      </c>
      <c r="BL48">
        <f t="shared" si="74"/>
        <v>0.2888797553685995</v>
      </c>
      <c r="BM48">
        <f t="shared" si="74"/>
        <v>0.32017983549680462</v>
      </c>
      <c r="BN48">
        <f t="shared" si="74"/>
        <v>0.35930493565706106</v>
      </c>
      <c r="BO48">
        <f t="shared" si="74"/>
        <v>0.40821131085738155</v>
      </c>
      <c r="BP48">
        <f t="shared" si="74"/>
        <v>0.46934427985778215</v>
      </c>
      <c r="BQ48">
        <f t="shared" si="74"/>
        <v>0.54576049110828284</v>
      </c>
      <c r="BR48">
        <f t="shared" si="74"/>
        <v>0.64128075517140881</v>
      </c>
      <c r="BS48">
        <f t="shared" si="74"/>
        <v>0.76068108525031619</v>
      </c>
      <c r="BT48">
        <f t="shared" si="74"/>
        <v>0.90993149784895055</v>
      </c>
    </row>
    <row r="49" spans="23:72">
      <c r="W49">
        <f t="shared" si="68"/>
        <v>4.3676081630361505</v>
      </c>
      <c r="X49">
        <f t="shared" si="58"/>
        <v>4.3676081630361505</v>
      </c>
      <c r="Y49">
        <f t="shared" si="72"/>
        <v>4.3676414939558983</v>
      </c>
      <c r="AA49">
        <f t="shared" si="69"/>
        <v>3.3330919747776022E-5</v>
      </c>
      <c r="AB49">
        <f t="shared" si="54"/>
        <v>3.3330919747776022E-5</v>
      </c>
      <c r="AC49">
        <v>4</v>
      </c>
      <c r="AN49">
        <f t="shared" si="70"/>
        <v>18.189894035458554</v>
      </c>
      <c r="AO49">
        <f t="shared" si="74"/>
        <v>0.18793136061715429</v>
      </c>
      <c r="AP49">
        <f t="shared" si="74"/>
        <v>0.22895652067227507</v>
      </c>
      <c r="AQ49">
        <f t="shared" si="74"/>
        <v>0.23921281068605535</v>
      </c>
      <c r="AR49">
        <f t="shared" si="74"/>
        <v>0.2520331732032805</v>
      </c>
      <c r="AS49">
        <f t="shared" si="74"/>
        <v>0.26805862634981209</v>
      </c>
      <c r="AT49">
        <f t="shared" si="74"/>
        <v>0.28809044278297652</v>
      </c>
      <c r="AU49">
        <f t="shared" si="74"/>
        <v>0.31313021332443208</v>
      </c>
      <c r="AV49">
        <f t="shared" si="74"/>
        <v>0.34442992650125159</v>
      </c>
      <c r="AW49">
        <f t="shared" si="74"/>
        <v>0.38355456797227594</v>
      </c>
      <c r="AX49">
        <f t="shared" si="74"/>
        <v>0.43246036981105629</v>
      </c>
      <c r="AY49">
        <f t="shared" si="74"/>
        <v>0.4935926221095317</v>
      </c>
      <c r="AZ49">
        <f t="shared" si="74"/>
        <v>0.57000793748262613</v>
      </c>
      <c r="BA49">
        <f t="shared" si="74"/>
        <v>0.66552708169899399</v>
      </c>
      <c r="BB49">
        <f t="shared" si="74"/>
        <v>0.784926011969454</v>
      </c>
      <c r="BC49">
        <f t="shared" si="74"/>
        <v>0.93417467480752869</v>
      </c>
      <c r="BD49">
        <f t="shared" si="74"/>
        <v>1.1207355033551223</v>
      </c>
      <c r="BE49">
        <f t="shared" si="74"/>
        <v>0.18793262690305709</v>
      </c>
      <c r="BF49">
        <f t="shared" si="74"/>
        <v>0.22895826792869814</v>
      </c>
      <c r="BG49">
        <f t="shared" si="74"/>
        <v>0.23921467818510836</v>
      </c>
      <c r="BH49">
        <f t="shared" si="74"/>
        <v>0.25203519100562116</v>
      </c>
      <c r="BI49">
        <f t="shared" si="74"/>
        <v>0.26806083203126224</v>
      </c>
      <c r="BJ49">
        <f t="shared" si="74"/>
        <v>0.28809288331331351</v>
      </c>
      <c r="BK49">
        <f t="shared" si="74"/>
        <v>0.31313294741587755</v>
      </c>
      <c r="BL49">
        <f t="shared" si="74"/>
        <v>0.34443302754408273</v>
      </c>
      <c r="BM49">
        <f t="shared" si="74"/>
        <v>0.38355812770433911</v>
      </c>
      <c r="BN49">
        <f t="shared" si="74"/>
        <v>0.43246450290465965</v>
      </c>
      <c r="BO49">
        <f t="shared" si="74"/>
        <v>0.49359747190506031</v>
      </c>
      <c r="BP49">
        <f t="shared" si="74"/>
        <v>0.570013683155561</v>
      </c>
      <c r="BQ49">
        <f t="shared" si="74"/>
        <v>0.66553394721868686</v>
      </c>
      <c r="BR49">
        <f t="shared" si="74"/>
        <v>0.78493427729759435</v>
      </c>
      <c r="BS49">
        <f t="shared" si="74"/>
        <v>0.93418468989622871</v>
      </c>
      <c r="BT49">
        <f t="shared" si="74"/>
        <v>1.1207477056445214</v>
      </c>
    </row>
    <row r="50" spans="23:72">
      <c r="W50">
        <f t="shared" si="68"/>
        <v>3.7101460529194172</v>
      </c>
      <c r="X50">
        <f t="shared" si="58"/>
        <v>3.7101460529194172</v>
      </c>
      <c r="Y50">
        <f>AP34</f>
        <v>3.7101769407823366</v>
      </c>
      <c r="AA50">
        <f t="shared" si="69"/>
        <v>3.0887862919382059E-5</v>
      </c>
      <c r="AB50">
        <f t="shared" si="54"/>
        <v>3.0887862919382059E-5</v>
      </c>
      <c r="AC50">
        <v>4</v>
      </c>
      <c r="AN50">
        <f t="shared" si="70"/>
        <v>22.737367544323188</v>
      </c>
      <c r="AO50">
        <f t="shared" si="74"/>
        <v>0.21824749772491689</v>
      </c>
      <c r="AP50">
        <f t="shared" si="74"/>
        <v>0.26952892435074477</v>
      </c>
      <c r="AQ50">
        <f t="shared" si="74"/>
        <v>0.28234928100720175</v>
      </c>
      <c r="AR50">
        <f t="shared" si="74"/>
        <v>0.29837472682777288</v>
      </c>
      <c r="AS50">
        <f t="shared" si="74"/>
        <v>0.3184065341034869</v>
      </c>
      <c r="AT50">
        <f t="shared" si="74"/>
        <v>0.34344629319812942</v>
      </c>
      <c r="AU50">
        <f t="shared" si="74"/>
        <v>0.37474599206643255</v>
      </c>
      <c r="AV50">
        <f t="shared" si="74"/>
        <v>0.41387061565181155</v>
      </c>
      <c r="AW50">
        <f t="shared" si="74"/>
        <v>0.46277639513353519</v>
      </c>
      <c r="AX50">
        <f t="shared" si="74"/>
        <v>0.52390861948568967</v>
      </c>
      <c r="AY50">
        <f t="shared" si="74"/>
        <v>0.60032389992588286</v>
      </c>
      <c r="AZ50">
        <f t="shared" si="74"/>
        <v>0.69584300047612435</v>
      </c>
      <c r="BA50">
        <f t="shared" si="74"/>
        <v>0.8152418761639264</v>
      </c>
      <c r="BB50">
        <f t="shared" si="74"/>
        <v>0.96449047077367855</v>
      </c>
      <c r="BC50">
        <f t="shared" si="74"/>
        <v>1.1510512140358686</v>
      </c>
      <c r="BD50">
        <f t="shared" si="74"/>
        <v>1.3842521431136063</v>
      </c>
      <c r="BE50">
        <f t="shared" si="74"/>
        <v>0.21824911696215463</v>
      </c>
      <c r="BF50">
        <f t="shared" si="74"/>
        <v>0.26953116824420592</v>
      </c>
      <c r="BG50">
        <f t="shared" si="74"/>
        <v>0.28235168106471875</v>
      </c>
      <c r="BH50">
        <f t="shared" si="74"/>
        <v>0.29837732209035978</v>
      </c>
      <c r="BI50">
        <f t="shared" si="74"/>
        <v>0.31840937337241104</v>
      </c>
      <c r="BJ50">
        <f t="shared" si="74"/>
        <v>0.34344943747497519</v>
      </c>
      <c r="BK50">
        <f t="shared" si="74"/>
        <v>0.37474951760318032</v>
      </c>
      <c r="BL50">
        <f t="shared" si="74"/>
        <v>0.4138746177634367</v>
      </c>
      <c r="BM50">
        <f t="shared" si="74"/>
        <v>0.46278099296375713</v>
      </c>
      <c r="BN50">
        <f t="shared" si="74"/>
        <v>0.52391396196415785</v>
      </c>
      <c r="BO50">
        <f t="shared" si="74"/>
        <v>0.60033017321465865</v>
      </c>
      <c r="BP50">
        <f t="shared" si="74"/>
        <v>0.69585043727778451</v>
      </c>
      <c r="BQ50">
        <f t="shared" si="74"/>
        <v>0.81525076735669177</v>
      </c>
      <c r="BR50">
        <f t="shared" si="74"/>
        <v>0.96450117995532625</v>
      </c>
      <c r="BS50">
        <f t="shared" si="74"/>
        <v>1.1510641957036192</v>
      </c>
      <c r="BT50">
        <f t="shared" si="74"/>
        <v>1.3842679653889851</v>
      </c>
    </row>
    <row r="51" spans="23:72">
      <c r="W51">
        <f>E4*E20</f>
        <v>13.131529059732367</v>
      </c>
      <c r="X51">
        <f t="shared" si="58"/>
        <v>13.131529059732367</v>
      </c>
      <c r="Y51">
        <f>AQ20</f>
        <v>13.131503948813847</v>
      </c>
      <c r="AA51">
        <f t="shared" ref="AA51:AA65" si="75">Z4-E4</f>
        <v>-2.5110918519644088E-5</v>
      </c>
      <c r="AB51">
        <f t="shared" si="54"/>
        <v>-2.5110918519644088E-5</v>
      </c>
      <c r="AC51">
        <v>4</v>
      </c>
    </row>
    <row r="52" spans="23:72">
      <c r="W52">
        <f t="shared" ref="W52:W65" si="76">E5*E21</f>
        <v>12.734947730397778</v>
      </c>
      <c r="X52">
        <f t="shared" si="58"/>
        <v>12.734947730397778</v>
      </c>
      <c r="Y52">
        <f t="shared" ref="Y52:Y65" si="77">AQ21</f>
        <v>12.734928861520123</v>
      </c>
      <c r="AA52">
        <f t="shared" si="75"/>
        <v>-1.8868877655009442E-5</v>
      </c>
      <c r="AB52">
        <f t="shared" si="54"/>
        <v>-1.8868877655009442E-5</v>
      </c>
      <c r="AC52">
        <v>4</v>
      </c>
      <c r="AO52">
        <f t="shared" ref="AO52:AO66" si="78">C4*C20</f>
        <v>13.636363636363631</v>
      </c>
      <c r="AP52">
        <f t="shared" ref="AP52:AP66" si="79">D4*D20</f>
        <v>13.229483335473507</v>
      </c>
      <c r="AQ52">
        <f t="shared" ref="AQ52:AQ66" si="80">E4*E20</f>
        <v>13.131529059732367</v>
      </c>
      <c r="AR52">
        <f t="shared" ref="AR52:AR66" si="81">F4*F20</f>
        <v>13.011107350435086</v>
      </c>
      <c r="AS52">
        <f t="shared" ref="AS52:AS66" si="82">G4*G20</f>
        <v>12.863650909596135</v>
      </c>
      <c r="AT52">
        <f t="shared" ref="AT52:AT66" si="83">H4*H20</f>
        <v>12.683964790899816</v>
      </c>
      <c r="AU52">
        <f t="shared" ref="AU52:AU66" si="84">I4*I20</f>
        <v>12.466295229202256</v>
      </c>
      <c r="AV52">
        <f t="shared" ref="AV52:AV66" si="85">J4*J20</f>
        <v>12.204493536800637</v>
      </c>
      <c r="AW52">
        <f t="shared" ref="AW52:AW66" si="86">K4*K20</f>
        <v>11.892309103434544</v>
      </c>
      <c r="AX52">
        <f t="shared" ref="AX52:AX66" si="87">L4*L20</f>
        <v>11.52384194252971</v>
      </c>
      <c r="AY52">
        <f t="shared" ref="AY52:AY66" si="88">M4*M20</f>
        <v>11.094169587183101</v>
      </c>
      <c r="AZ52">
        <f t="shared" ref="AZ52:AZ66" si="89">N4*N20</f>
        <v>10.60013046314416</v>
      </c>
      <c r="BA52">
        <f t="shared" ref="BA52:BA66" si="90">O4*O20</f>
        <v>10.041194644696187</v>
      </c>
      <c r="BB52">
        <f t="shared" ref="BB52:BB66" si="91">P4*P20</f>
        <v>9.4202898550724612</v>
      </c>
      <c r="BC52">
        <f t="shared" ref="BC52:BC66" si="92">Q4*Q20</f>
        <v>8.7443946188340789</v>
      </c>
      <c r="BD52">
        <f t="shared" ref="BD52:BD66" si="93">R4*R20</f>
        <v>8.0246913580246897</v>
      </c>
    </row>
    <row r="53" spans="23:72">
      <c r="W53">
        <f t="shared" si="76"/>
        <v>12.271681079064933</v>
      </c>
      <c r="X53">
        <f t="shared" si="58"/>
        <v>12.271681079064933</v>
      </c>
      <c r="Y53">
        <f t="shared" si="77"/>
        <v>12.271669069327043</v>
      </c>
      <c r="AA53">
        <f t="shared" si="75"/>
        <v>-1.2009737890394945E-5</v>
      </c>
      <c r="AB53">
        <f t="shared" si="54"/>
        <v>-1.2009737890394945E-5</v>
      </c>
      <c r="AC53">
        <v>4</v>
      </c>
      <c r="AO53">
        <f t="shared" si="78"/>
        <v>13.33333333333333</v>
      </c>
      <c r="AP53">
        <f t="shared" si="79"/>
        <v>12.850289150718007</v>
      </c>
      <c r="AQ53">
        <f t="shared" si="80"/>
        <v>12.734947730397778</v>
      </c>
      <c r="AR53">
        <f t="shared" si="81"/>
        <v>12.593650372807305</v>
      </c>
      <c r="AS53">
        <f t="shared" si="82"/>
        <v>12.421377597399996</v>
      </c>
      <c r="AT53">
        <f t="shared" si="83"/>
        <v>12.212553075630407</v>
      </c>
      <c r="AU53">
        <f t="shared" si="84"/>
        <v>11.961193031720541</v>
      </c>
      <c r="AV53">
        <f t="shared" si="85"/>
        <v>11.661178537307874</v>
      </c>
      <c r="AW53">
        <f t="shared" si="86"/>
        <v>11.306681262915706</v>
      </c>
      <c r="AX53">
        <f t="shared" si="87"/>
        <v>10.892759387324176</v>
      </c>
      <c r="AY53">
        <f t="shared" si="88"/>
        <v>10.416110250520802</v>
      </c>
      <c r="AZ53">
        <f t="shared" si="89"/>
        <v>9.8759179539123814</v>
      </c>
      <c r="BA53">
        <f t="shared" si="90"/>
        <v>9.2746730083234237</v>
      </c>
      <c r="BB53">
        <f t="shared" si="91"/>
        <v>8.6187845303867388</v>
      </c>
      <c r="BC53">
        <f t="shared" si="92"/>
        <v>7.9187817258883229</v>
      </c>
      <c r="BD53">
        <f t="shared" si="93"/>
        <v>7.1889400921658977</v>
      </c>
    </row>
    <row r="54" spans="23:72">
      <c r="W54">
        <f t="shared" si="76"/>
        <v>11.737933957260276</v>
      </c>
      <c r="X54">
        <f t="shared" si="58"/>
        <v>11.737933957260276</v>
      </c>
      <c r="Y54">
        <f t="shared" si="77"/>
        <v>11.737929272403134</v>
      </c>
      <c r="AA54">
        <f t="shared" si="75"/>
        <v>-4.6848571422231089E-6</v>
      </c>
      <c r="AB54">
        <f t="shared" si="54"/>
        <v>-4.6848571422231089E-6</v>
      </c>
      <c r="AC54">
        <v>4</v>
      </c>
      <c r="AO54">
        <f t="shared" si="78"/>
        <v>12.97297297297297</v>
      </c>
      <c r="AP54">
        <f t="shared" si="79"/>
        <v>12.405807501065595</v>
      </c>
      <c r="AQ54">
        <f t="shared" si="80"/>
        <v>12.271681079064933</v>
      </c>
      <c r="AR54">
        <f t="shared" si="81"/>
        <v>12.108047127935007</v>
      </c>
      <c r="AS54">
        <f t="shared" si="82"/>
        <v>11.909540786136496</v>
      </c>
      <c r="AT54">
        <f t="shared" si="83"/>
        <v>11.670377128416446</v>
      </c>
      <c r="AU54">
        <f t="shared" si="84"/>
        <v>11.38459968419704</v>
      </c>
      <c r="AV54">
        <f t="shared" si="85"/>
        <v>11.046475069805222</v>
      </c>
      <c r="AW54">
        <f t="shared" si="86"/>
        <v>10.651052405908873</v>
      </c>
      <c r="AX54">
        <f t="shared" si="87"/>
        <v>10.194879033839154</v>
      </c>
      <c r="AY54">
        <f t="shared" si="88"/>
        <v>9.6768190558898297</v>
      </c>
      <c r="AZ54">
        <f t="shared" si="89"/>
        <v>9.0988626421697276</v>
      </c>
      <c r="BA54">
        <f t="shared" si="90"/>
        <v>8.4667571234735401</v>
      </c>
      <c r="BB54">
        <f t="shared" si="91"/>
        <v>7.7902621722846428</v>
      </c>
      <c r="BC54">
        <f t="shared" si="92"/>
        <v>7.0828603859250832</v>
      </c>
      <c r="BD54">
        <f t="shared" si="93"/>
        <v>6.3608562691131487</v>
      </c>
    </row>
    <row r="55" spans="23:72">
      <c r="W55">
        <f t="shared" si="76"/>
        <v>11.132675258500237</v>
      </c>
      <c r="X55">
        <f t="shared" si="58"/>
        <v>11.132675258500237</v>
      </c>
      <c r="Y55">
        <f t="shared" si="77"/>
        <v>11.132678131390897</v>
      </c>
      <c r="AA55">
        <f t="shared" si="75"/>
        <v>2.8728906595887338E-6</v>
      </c>
      <c r="AB55">
        <f t="shared" si="54"/>
        <v>2.8728906595887338E-6</v>
      </c>
      <c r="AC55">
        <v>4</v>
      </c>
      <c r="AO55">
        <f t="shared" si="78"/>
        <v>12.549019607843135</v>
      </c>
      <c r="AP55">
        <f t="shared" si="79"/>
        <v>11.891653528026701</v>
      </c>
      <c r="AQ55">
        <f t="shared" si="80"/>
        <v>11.737933957260276</v>
      </c>
      <c r="AR55">
        <f t="shared" si="81"/>
        <v>11.551284297911911</v>
      </c>
      <c r="AS55">
        <f t="shared" si="82"/>
        <v>11.326157014421755</v>
      </c>
      <c r="AT55">
        <f t="shared" si="83"/>
        <v>11.056794529234148</v>
      </c>
      <c r="AU55">
        <f t="shared" si="84"/>
        <v>10.737588345917187</v>
      </c>
      <c r="AV55">
        <f t="shared" si="85"/>
        <v>10.363596141287701</v>
      </c>
      <c r="AW55">
        <f t="shared" si="86"/>
        <v>9.9312136134020434</v>
      </c>
      <c r="AX55">
        <f t="shared" si="87"/>
        <v>9.4389568742531242</v>
      </c>
      <c r="AY55">
        <f t="shared" si="88"/>
        <v>8.888255822234882</v>
      </c>
      <c r="AZ55">
        <f t="shared" si="89"/>
        <v>8.2841022236973085</v>
      </c>
      <c r="BA55">
        <f t="shared" si="90"/>
        <v>7.6353624961761986</v>
      </c>
      <c r="BB55">
        <f t="shared" si="91"/>
        <v>6.9545834494288092</v>
      </c>
      <c r="BC55">
        <f t="shared" si="92"/>
        <v>6.257207320130358</v>
      </c>
      <c r="BD55">
        <f t="shared" si="93"/>
        <v>5.5602584094453107</v>
      </c>
    </row>
    <row r="56" spans="23:72">
      <c r="W56">
        <f t="shared" si="76"/>
        <v>10.45856419089974</v>
      </c>
      <c r="X56">
        <f t="shared" si="58"/>
        <v>10.45856419089974</v>
      </c>
      <c r="Y56">
        <f t="shared" si="77"/>
        <v>10.458574544874038</v>
      </c>
      <c r="AA56">
        <f t="shared" si="75"/>
        <v>1.0353974298382695E-5</v>
      </c>
      <c r="AB56">
        <f t="shared" si="54"/>
        <v>1.0353974298382695E-5</v>
      </c>
      <c r="AC56">
        <v>4</v>
      </c>
      <c r="AO56">
        <f t="shared" si="78"/>
        <v>12.056514913657766</v>
      </c>
      <c r="AP56">
        <f t="shared" si="79"/>
        <v>11.305940522438981</v>
      </c>
      <c r="AQ56">
        <f t="shared" si="80"/>
        <v>11.132675258500237</v>
      </c>
      <c r="AR56">
        <f t="shared" si="81"/>
        <v>10.923421383798091</v>
      </c>
      <c r="AS56">
        <f t="shared" si="82"/>
        <v>10.672662258177567</v>
      </c>
      <c r="AT56">
        <f t="shared" si="83"/>
        <v>10.374951753980362</v>
      </c>
      <c r="AU56">
        <f t="shared" si="84"/>
        <v>10.025383177696218</v>
      </c>
      <c r="AV56">
        <f t="shared" si="85"/>
        <v>9.6202098408271493</v>
      </c>
      <c r="AW56">
        <f t="shared" si="86"/>
        <v>9.1575830731469257</v>
      </c>
      <c r="AX56">
        <f t="shared" si="87"/>
        <v>8.6383221720396577</v>
      </c>
      <c r="AY56">
        <f t="shared" si="88"/>
        <v>8.0665750989739013</v>
      </c>
      <c r="AZ56">
        <f t="shared" si="89"/>
        <v>7.4501902843071397</v>
      </c>
      <c r="BA56">
        <f t="shared" si="90"/>
        <v>6.8006266603092422</v>
      </c>
      <c r="BB56">
        <f t="shared" si="91"/>
        <v>6.1323014556845381</v>
      </c>
      <c r="BC56">
        <f t="shared" si="92"/>
        <v>5.4614080192549626</v>
      </c>
      <c r="BD56">
        <f t="shared" si="93"/>
        <v>4.8043886242240506</v>
      </c>
    </row>
    <row r="57" spans="23:72">
      <c r="W57">
        <f t="shared" si="76"/>
        <v>9.722650938693647</v>
      </c>
      <c r="X57">
        <f t="shared" si="58"/>
        <v>9.722650938693647</v>
      </c>
      <c r="Y57">
        <f t="shared" si="77"/>
        <v>9.7226683329539298</v>
      </c>
      <c r="AA57">
        <f t="shared" si="75"/>
        <v>1.7394260282799223E-5</v>
      </c>
      <c r="AB57">
        <f t="shared" si="54"/>
        <v>1.7394260282799223E-5</v>
      </c>
      <c r="AC57">
        <v>4</v>
      </c>
      <c r="AO57">
        <f t="shared" si="78"/>
        <v>11.492704826038159</v>
      </c>
      <c r="AP57">
        <f t="shared" si="79"/>
        <v>10.650230757945636</v>
      </c>
      <c r="AQ57">
        <f t="shared" si="80"/>
        <v>10.45856419089974</v>
      </c>
      <c r="AR57">
        <f t="shared" si="81"/>
        <v>10.228468766310893</v>
      </c>
      <c r="AS57">
        <f t="shared" si="82"/>
        <v>9.9547060078987872</v>
      </c>
      <c r="AT57">
        <f t="shared" si="83"/>
        <v>9.6324431800662129</v>
      </c>
      <c r="AU57">
        <f t="shared" si="84"/>
        <v>9.257815129665973</v>
      </c>
      <c r="AV57">
        <f t="shared" si="85"/>
        <v>8.8286087955368817</v>
      </c>
      <c r="AW57">
        <f t="shared" si="86"/>
        <v>8.345000229855275</v>
      </c>
      <c r="AX57">
        <f t="shared" si="87"/>
        <v>7.8102204056089004</v>
      </c>
      <c r="AY57">
        <f t="shared" si="88"/>
        <v>7.2309837223197952</v>
      </c>
      <c r="AZ57">
        <f t="shared" si="89"/>
        <v>6.6175081608643058</v>
      </c>
      <c r="BA57">
        <f t="shared" si="90"/>
        <v>5.9830109814379249</v>
      </c>
      <c r="BB57">
        <f t="shared" si="91"/>
        <v>5.3426801696343764</v>
      </c>
      <c r="BC57">
        <f t="shared" si="92"/>
        <v>4.7122679913627294</v>
      </c>
      <c r="BD57">
        <f t="shared" si="93"/>
        <v>4.1065717899412855</v>
      </c>
    </row>
    <row r="58" spans="23:72">
      <c r="W58">
        <f t="shared" si="76"/>
        <v>8.9366229589646355</v>
      </c>
      <c r="X58">
        <f t="shared" si="58"/>
        <v>8.9366229589646355</v>
      </c>
      <c r="Y58">
        <f t="shared" si="77"/>
        <v>8.9366465740427365</v>
      </c>
      <c r="AA58">
        <f t="shared" si="75"/>
        <v>2.3615078101002496E-5</v>
      </c>
      <c r="AB58">
        <f t="shared" si="54"/>
        <v>2.3615078101002496E-5</v>
      </c>
      <c r="AC58">
        <v>4</v>
      </c>
      <c r="AO58">
        <f t="shared" si="78"/>
        <v>10.858001237076961</v>
      </c>
      <c r="AP58">
        <f t="shared" si="79"/>
        <v>9.9303206989454864</v>
      </c>
      <c r="AQ58">
        <f t="shared" si="80"/>
        <v>9.722650938693647</v>
      </c>
      <c r="AR58">
        <f t="shared" si="81"/>
        <v>9.4749670771940977</v>
      </c>
      <c r="AS58">
        <f t="shared" si="82"/>
        <v>9.1825607021848228</v>
      </c>
      <c r="AT58">
        <f t="shared" si="83"/>
        <v>8.8414898601155656</v>
      </c>
      <c r="AU58">
        <f t="shared" si="84"/>
        <v>8.4492005989081775</v>
      </c>
      <c r="AV58">
        <f t="shared" si="85"/>
        <v>8.0052197496564759</v>
      </c>
      <c r="AW58">
        <f t="shared" si="86"/>
        <v>7.5118148003592626</v>
      </c>
      <c r="AX58">
        <f t="shared" si="87"/>
        <v>6.9744718194559026</v>
      </c>
      <c r="AY58">
        <f t="shared" si="88"/>
        <v>6.4020262823569949</v>
      </c>
      <c r="AZ58">
        <f t="shared" si="89"/>
        <v>5.8063179473758808</v>
      </c>
      <c r="BA58">
        <f t="shared" si="90"/>
        <v>5.2013375835582716</v>
      </c>
      <c r="BB58">
        <f t="shared" si="91"/>
        <v>4.6019687659346449</v>
      </c>
      <c r="BC58">
        <f t="shared" si="92"/>
        <v>4.0225523203255422</v>
      </c>
      <c r="BD58">
        <f t="shared" si="93"/>
        <v>3.4755592107410234</v>
      </c>
    </row>
    <row r="59" spans="23:72">
      <c r="W59">
        <f t="shared" si="76"/>
        <v>8.1164088418431639</v>
      </c>
      <c r="X59">
        <f t="shared" si="58"/>
        <v>8.1164088418431639</v>
      </c>
      <c r="Y59">
        <f t="shared" si="77"/>
        <v>8.1164375178224955</v>
      </c>
      <c r="AA59">
        <f t="shared" si="75"/>
        <v>2.8675979331538315E-5</v>
      </c>
      <c r="AB59">
        <f t="shared" si="54"/>
        <v>2.8675979331538315E-5</v>
      </c>
      <c r="AC59">
        <v>4</v>
      </c>
      <c r="AO59">
        <f t="shared" si="78"/>
        <v>10.15684086541442</v>
      </c>
      <c r="AP59">
        <f t="shared" si="79"/>
        <v>9.1566340626958276</v>
      </c>
      <c r="AQ59">
        <f t="shared" si="80"/>
        <v>8.9366229589646355</v>
      </c>
      <c r="AR59">
        <f t="shared" si="81"/>
        <v>8.6760433268516675</v>
      </c>
      <c r="AS59">
        <f t="shared" si="82"/>
        <v>8.3709370648423036</v>
      </c>
      <c r="AT59">
        <f t="shared" si="83"/>
        <v>8.0184603686702793</v>
      </c>
      <c r="AU59">
        <f t="shared" si="84"/>
        <v>7.6175198569616844</v>
      </c>
      <c r="AV59">
        <f t="shared" si="85"/>
        <v>7.1694120524699487</v>
      </c>
      <c r="AW59">
        <f t="shared" si="86"/>
        <v>6.6783376481125929</v>
      </c>
      <c r="AX59">
        <f t="shared" si="87"/>
        <v>6.1516363100733695</v>
      </c>
      <c r="AY59">
        <f t="shared" si="88"/>
        <v>5.5996052962512781</v>
      </c>
      <c r="AZ59">
        <f t="shared" si="89"/>
        <v>5.0348394030772763</v>
      </c>
      <c r="BA59">
        <f t="shared" si="90"/>
        <v>4.4711495064407263</v>
      </c>
      <c r="BB59">
        <f t="shared" si="91"/>
        <v>3.9222421581367484</v>
      </c>
      <c r="BC59">
        <f t="shared" si="92"/>
        <v>3.4004200927141537</v>
      </c>
      <c r="BD59">
        <f t="shared" si="93"/>
        <v>2.9155565614121866</v>
      </c>
    </row>
    <row r="60" spans="23:72">
      <c r="W60">
        <f t="shared" si="76"/>
        <v>7.2810763010472588</v>
      </c>
      <c r="X60">
        <f t="shared" si="58"/>
        <v>7.2810763010472588</v>
      </c>
      <c r="Y60">
        <f t="shared" si="77"/>
        <v>7.2811086296482763</v>
      </c>
      <c r="AA60">
        <f t="shared" si="75"/>
        <v>3.2328601017539427E-5</v>
      </c>
      <c r="AB60">
        <f t="shared" si="54"/>
        <v>3.2328601017539427E-5</v>
      </c>
      <c r="AC60">
        <v>4</v>
      </c>
      <c r="AO60">
        <f t="shared" si="78"/>
        <v>9.3982227278593857</v>
      </c>
      <c r="AP60">
        <f t="shared" si="79"/>
        <v>8.344015162968498</v>
      </c>
      <c r="AQ60">
        <f t="shared" si="80"/>
        <v>8.1164088418431639</v>
      </c>
      <c r="AR60">
        <f t="shared" si="81"/>
        <v>7.8487868595730657</v>
      </c>
      <c r="AS60">
        <f t="shared" si="82"/>
        <v>7.5380952660151577</v>
      </c>
      <c r="AT60">
        <f t="shared" si="83"/>
        <v>7.1826898092856775</v>
      </c>
      <c r="AU60">
        <f t="shared" si="84"/>
        <v>6.7829380938113442</v>
      </c>
      <c r="AV60">
        <f t="shared" si="85"/>
        <v>6.3417513567912511</v>
      </c>
      <c r="AW60">
        <f t="shared" si="86"/>
        <v>5.8649079236826571</v>
      </c>
      <c r="AX60">
        <f t="shared" si="87"/>
        <v>5.3610305143447556</v>
      </c>
      <c r="AY60">
        <f t="shared" si="88"/>
        <v>4.8411297833285749</v>
      </c>
      <c r="AZ60">
        <f t="shared" si="89"/>
        <v>4.3177255880968195</v>
      </c>
      <c r="BA60">
        <f t="shared" si="90"/>
        <v>3.8036770556886084</v>
      </c>
      <c r="BB60">
        <f t="shared" si="91"/>
        <v>3.3109447545009361</v>
      </c>
      <c r="BC60">
        <f t="shared" si="92"/>
        <v>2.8495307629882891</v>
      </c>
      <c r="BD60">
        <f t="shared" si="93"/>
        <v>2.4267842732775669</v>
      </c>
    </row>
    <row r="61" spans="23:72">
      <c r="W61">
        <f t="shared" si="76"/>
        <v>6.4511447347411348</v>
      </c>
      <c r="X61">
        <f t="shared" si="58"/>
        <v>6.4511447347411348</v>
      </c>
      <c r="Y61">
        <f t="shared" si="77"/>
        <v>6.4511791917315966</v>
      </c>
      <c r="AA61">
        <f t="shared" si="75"/>
        <v>3.4456990461784187E-5</v>
      </c>
      <c r="AB61">
        <f t="shared" si="54"/>
        <v>3.4456990461784187E-5</v>
      </c>
      <c r="AC61">
        <v>4</v>
      </c>
      <c r="AO61">
        <f t="shared" si="78"/>
        <v>8.5957025422089295</v>
      </c>
      <c r="AP61">
        <f t="shared" si="79"/>
        <v>7.5108170856996024</v>
      </c>
      <c r="AQ61">
        <f t="shared" si="80"/>
        <v>7.2810763010472588</v>
      </c>
      <c r="AR61">
        <f t="shared" si="81"/>
        <v>7.0129367668991893</v>
      </c>
      <c r="AS61">
        <f t="shared" si="82"/>
        <v>6.7043128673042691</v>
      </c>
      <c r="AT61">
        <f t="shared" si="83"/>
        <v>6.3547402181714467</v>
      </c>
      <c r="AU61">
        <f t="shared" si="84"/>
        <v>5.965901700491731</v>
      </c>
      <c r="AV61">
        <f t="shared" si="85"/>
        <v>5.5420155469566028</v>
      </c>
      <c r="AW61">
        <f t="shared" si="86"/>
        <v>5.0899545347029793</v>
      </c>
      <c r="AX61">
        <f t="shared" si="87"/>
        <v>4.6189918265080525</v>
      </c>
      <c r="AY61">
        <f t="shared" si="88"/>
        <v>4.1401434501819043</v>
      </c>
      <c r="AZ61">
        <f t="shared" si="89"/>
        <v>3.6651839155048727</v>
      </c>
      <c r="BA61">
        <f t="shared" si="90"/>
        <v>3.2055113790051624</v>
      </c>
      <c r="BB61">
        <f t="shared" si="91"/>
        <v>2.7710880634394832</v>
      </c>
      <c r="BC61">
        <f t="shared" si="92"/>
        <v>2.3696567407990226</v>
      </c>
      <c r="BD61">
        <f t="shared" si="93"/>
        <v>2.0063470377961976</v>
      </c>
    </row>
    <row r="62" spans="23:72">
      <c r="W62">
        <f t="shared" si="76"/>
        <v>5.6466104734594706</v>
      </c>
      <c r="X62">
        <f t="shared" si="58"/>
        <v>5.6466104734594706</v>
      </c>
      <c r="Y62">
        <f t="shared" si="77"/>
        <v>5.6466455659128671</v>
      </c>
      <c r="AA62">
        <f t="shared" si="75"/>
        <v>3.5092453396501355E-5</v>
      </c>
      <c r="AB62">
        <f t="shared" si="54"/>
        <v>3.5092453396501355E-5</v>
      </c>
      <c r="AC62">
        <v>4</v>
      </c>
      <c r="AO62">
        <f t="shared" si="78"/>
        <v>7.7666984258113709</v>
      </c>
      <c r="AP62">
        <f t="shared" si="79"/>
        <v>6.6773519204436456</v>
      </c>
      <c r="AQ62">
        <f t="shared" si="80"/>
        <v>6.4511447347411348</v>
      </c>
      <c r="AR62">
        <f t="shared" si="81"/>
        <v>6.1890628305458018</v>
      </c>
      <c r="AS62">
        <f t="shared" si="82"/>
        <v>5.8899586332103793</v>
      </c>
      <c r="AT62">
        <f t="shared" si="83"/>
        <v>5.5544172212633773</v>
      </c>
      <c r="AU62">
        <f t="shared" si="84"/>
        <v>5.1851782068116563</v>
      </c>
      <c r="AV62">
        <f t="shared" si="85"/>
        <v>4.7873680101125702</v>
      </c>
      <c r="AW62">
        <f t="shared" si="86"/>
        <v>4.3684318905753869</v>
      </c>
      <c r="AX62">
        <f t="shared" si="87"/>
        <v>3.9377030364118033</v>
      </c>
      <c r="AY62">
        <f t="shared" si="88"/>
        <v>3.5056323722059806</v>
      </c>
      <c r="AZ62">
        <f t="shared" si="89"/>
        <v>3.0828008958460162</v>
      </c>
      <c r="BA62">
        <f t="shared" si="90"/>
        <v>2.6789059499487342</v>
      </c>
      <c r="BB62">
        <f t="shared" si="91"/>
        <v>2.3019214792049163</v>
      </c>
      <c r="BC62">
        <f t="shared" si="92"/>
        <v>1.9575758294372341</v>
      </c>
      <c r="BD62">
        <f t="shared" si="93"/>
        <v>1.6491957503497627</v>
      </c>
    </row>
    <row r="63" spans="23:72">
      <c r="W63">
        <f t="shared" si="76"/>
        <v>4.8850767168043854</v>
      </c>
      <c r="X63">
        <f t="shared" si="58"/>
        <v>4.8850767168043854</v>
      </c>
      <c r="Y63">
        <f t="shared" si="77"/>
        <v>4.8851111158271499</v>
      </c>
      <c r="AA63">
        <f t="shared" si="75"/>
        <v>3.4399022764475262E-5</v>
      </c>
      <c r="AB63">
        <f t="shared" si="54"/>
        <v>3.4399022764475262E-5</v>
      </c>
      <c r="AC63">
        <v>4</v>
      </c>
      <c r="AO63">
        <f t="shared" si="78"/>
        <v>6.931117387333301</v>
      </c>
      <c r="AP63">
        <f t="shared" si="79"/>
        <v>5.8639576551556321</v>
      </c>
      <c r="AQ63">
        <f t="shared" si="80"/>
        <v>5.6466104734594706</v>
      </c>
      <c r="AR63">
        <f t="shared" si="81"/>
        <v>5.3965806179659337</v>
      </c>
      <c r="AS63">
        <f t="shared" si="82"/>
        <v>5.113548060505801</v>
      </c>
      <c r="AT63">
        <f t="shared" si="83"/>
        <v>4.7989378149166351</v>
      </c>
      <c r="AU63">
        <f t="shared" si="84"/>
        <v>4.4562269789973694</v>
      </c>
      <c r="AV63">
        <f t="shared" si="85"/>
        <v>4.0910313780592231</v>
      </c>
      <c r="AW63">
        <f t="shared" si="86"/>
        <v>3.7108890606599685</v>
      </c>
      <c r="AX63">
        <f t="shared" si="87"/>
        <v>3.3247191869658712</v>
      </c>
      <c r="AY63">
        <f t="shared" si="88"/>
        <v>2.9420211593086147</v>
      </c>
      <c r="AZ63">
        <f t="shared" si="89"/>
        <v>2.5719585308499187</v>
      </c>
      <c r="BA63">
        <f t="shared" si="90"/>
        <v>2.2225100312459962</v>
      </c>
      <c r="BB63">
        <f t="shared" si="91"/>
        <v>1.8998478579153575</v>
      </c>
      <c r="BC63">
        <f t="shared" si="92"/>
        <v>1.6080319225435848</v>
      </c>
      <c r="BD63">
        <f t="shared" si="93"/>
        <v>1.3490205872072305</v>
      </c>
    </row>
    <row r="64" spans="23:72">
      <c r="W64">
        <f t="shared" si="76"/>
        <v>4.1803454854312205</v>
      </c>
      <c r="X64">
        <f t="shared" si="58"/>
        <v>4.1803454854312205</v>
      </c>
      <c r="Y64">
        <f t="shared" si="77"/>
        <v>4.1803781207704942</v>
      </c>
      <c r="AA64">
        <f t="shared" si="75"/>
        <v>3.2635339273667796E-5</v>
      </c>
      <c r="AB64">
        <f t="shared" si="54"/>
        <v>3.2635339273667796E-5</v>
      </c>
      <c r="AC64">
        <v>4</v>
      </c>
      <c r="AO64">
        <f t="shared" si="78"/>
        <v>6.109503010449167</v>
      </c>
      <c r="AP64">
        <f t="shared" si="79"/>
        <v>5.0890598792798167</v>
      </c>
      <c r="AQ64">
        <f t="shared" si="80"/>
        <v>4.8850767168043854</v>
      </c>
      <c r="AR64">
        <f t="shared" si="81"/>
        <v>4.651996122499888</v>
      </c>
      <c r="AS64">
        <f t="shared" si="82"/>
        <v>4.3901625438930338</v>
      </c>
      <c r="AT64">
        <f t="shared" si="83"/>
        <v>4.1015941914933034</v>
      </c>
      <c r="AU64">
        <f t="shared" si="84"/>
        <v>3.7901802992623943</v>
      </c>
      <c r="AV64">
        <f t="shared" si="85"/>
        <v>3.4616479051086091</v>
      </c>
      <c r="AW64">
        <f t="shared" si="86"/>
        <v>3.1232447803852406</v>
      </c>
      <c r="AX64">
        <f t="shared" si="87"/>
        <v>2.7831513034222577</v>
      </c>
      <c r="AY64">
        <f t="shared" si="88"/>
        <v>2.4497116405218229</v>
      </c>
      <c r="AZ64">
        <f t="shared" si="89"/>
        <v>2.1306321242543191</v>
      </c>
      <c r="BA64">
        <f t="shared" si="90"/>
        <v>1.832305592457393</v>
      </c>
      <c r="BB64">
        <f t="shared" si="91"/>
        <v>1.5593794011995707</v>
      </c>
      <c r="BC64">
        <f t="shared" si="92"/>
        <v>1.3146113652489879</v>
      </c>
      <c r="BD64">
        <f t="shared" si="93"/>
        <v>1.0989838272045407</v>
      </c>
    </row>
    <row r="65" spans="23:74">
      <c r="W65">
        <f t="shared" si="76"/>
        <v>3.5416824728264564</v>
      </c>
      <c r="X65">
        <f t="shared" si="58"/>
        <v>3.5416824728264564</v>
      </c>
      <c r="Y65">
        <f t="shared" si="77"/>
        <v>3.5417125782391969</v>
      </c>
      <c r="AA65">
        <f t="shared" si="75"/>
        <v>3.0105412740510928E-5</v>
      </c>
      <c r="AB65">
        <f t="shared" si="54"/>
        <v>3.0105412740510928E-5</v>
      </c>
      <c r="AC65">
        <v>4</v>
      </c>
      <c r="AO65">
        <f t="shared" si="78"/>
        <v>5.3210558298418222</v>
      </c>
      <c r="AP65">
        <f t="shared" si="79"/>
        <v>4.3676081630361505</v>
      </c>
      <c r="AQ65">
        <f t="shared" si="80"/>
        <v>4.1803454854312205</v>
      </c>
      <c r="AR65">
        <f t="shared" si="81"/>
        <v>3.9676998914714923</v>
      </c>
      <c r="AS65">
        <f t="shared" si="82"/>
        <v>3.7304965161168209</v>
      </c>
      <c r="AT65">
        <f t="shared" si="83"/>
        <v>3.4711027516513022</v>
      </c>
      <c r="AU65">
        <f t="shared" si="84"/>
        <v>3.1935317195219377</v>
      </c>
      <c r="AV65">
        <f t="shared" si="85"/>
        <v>2.9033220394987054</v>
      </c>
      <c r="AW65">
        <f t="shared" si="86"/>
        <v>2.6071667571879411</v>
      </c>
      <c r="AX65">
        <f t="shared" si="87"/>
        <v>2.3123285108568972</v>
      </c>
      <c r="AY65">
        <f t="shared" si="88"/>
        <v>2.025942305053666</v>
      </c>
      <c r="AZ65">
        <f t="shared" si="89"/>
        <v>1.7543438509476841</v>
      </c>
      <c r="BA65">
        <f t="shared" si="90"/>
        <v>1.5025529564330569</v>
      </c>
      <c r="BB65">
        <f t="shared" si="91"/>
        <v>1.2739920129910025</v>
      </c>
      <c r="BC65">
        <f t="shared" si="92"/>
        <v>1.0704521395133142</v>
      </c>
      <c r="BD65">
        <f t="shared" si="93"/>
        <v>0.89226147416016199</v>
      </c>
    </row>
    <row r="66" spans="23:74">
      <c r="W66">
        <f>F4*F20</f>
        <v>13.011107350435086</v>
      </c>
      <c r="X66">
        <f t="shared" si="58"/>
        <v>13.011107350435086</v>
      </c>
      <c r="Y66">
        <f>AR20</f>
        <v>13.01107940871761</v>
      </c>
      <c r="AA66">
        <f t="shared" ref="AA66:AA80" si="94">AA4-F4</f>
        <v>-2.7941717476664962E-5</v>
      </c>
      <c r="AB66">
        <f t="shared" si="54"/>
        <v>-2.7941717476664962E-5</v>
      </c>
      <c r="AC66">
        <v>4</v>
      </c>
      <c r="AO66">
        <f t="shared" si="78"/>
        <v>4.5819200275316785</v>
      </c>
      <c r="AP66">
        <f t="shared" si="79"/>
        <v>3.7101460529194172</v>
      </c>
      <c r="AQ66">
        <f t="shared" si="80"/>
        <v>3.5416824728264564</v>
      </c>
      <c r="AR66">
        <f t="shared" si="81"/>
        <v>3.3514611398555374</v>
      </c>
      <c r="AS66">
        <f t="shared" si="82"/>
        <v>3.1406110611900919</v>
      </c>
      <c r="AT66">
        <f t="shared" si="83"/>
        <v>2.9116367385893978</v>
      </c>
      <c r="AU66">
        <f t="shared" si="84"/>
        <v>2.6684490653805009</v>
      </c>
      <c r="AV66">
        <f t="shared" si="85"/>
        <v>2.4161906941864748</v>
      </c>
      <c r="AW66">
        <f t="shared" si="86"/>
        <v>2.1608493330630703</v>
      </c>
      <c r="AX66">
        <f t="shared" si="87"/>
        <v>1.9087103467351616</v>
      </c>
      <c r="AY66">
        <f t="shared" si="88"/>
        <v>1.6657500232666673</v>
      </c>
      <c r="AZ66">
        <f t="shared" si="89"/>
        <v>1.437090424074561</v>
      </c>
      <c r="BA66">
        <f t="shared" si="90"/>
        <v>1.2266164474059011</v>
      </c>
      <c r="BB66">
        <f t="shared" si="91"/>
        <v>1.0368053671498028</v>
      </c>
      <c r="BC66">
        <f t="shared" si="92"/>
        <v>0.86876127650614909</v>
      </c>
      <c r="BD66">
        <f t="shared" si="93"/>
        <v>0.72240348328728088</v>
      </c>
    </row>
    <row r="67" spans="23:74" ht="15" thickBot="1">
      <c r="W67">
        <f t="shared" ref="W67:W80" si="95">F5*F21</f>
        <v>12.593650372807305</v>
      </c>
      <c r="X67">
        <f t="shared" si="58"/>
        <v>12.593650372807305</v>
      </c>
      <c r="Y67">
        <f t="shared" ref="Y67:Y80" si="96">AR21</f>
        <v>12.593629230256584</v>
      </c>
      <c r="AA67">
        <f t="shared" si="94"/>
        <v>-2.1142550721719999E-5</v>
      </c>
      <c r="AB67">
        <f t="shared" si="54"/>
        <v>-2.1142550721719999E-5</v>
      </c>
      <c r="AC67">
        <v>4</v>
      </c>
    </row>
    <row r="68" spans="23:74" ht="15" thickBot="1">
      <c r="W68">
        <f t="shared" si="95"/>
        <v>12.108047127935007</v>
      </c>
      <c r="X68">
        <f t="shared" si="58"/>
        <v>12.108047127935007</v>
      </c>
      <c r="Y68">
        <f t="shared" si="96"/>
        <v>12.108033402102874</v>
      </c>
      <c r="AA68">
        <f t="shared" si="94"/>
        <v>-1.3725832133104632E-5</v>
      </c>
      <c r="AB68">
        <f t="shared" si="54"/>
        <v>-1.3725832133104632E-5</v>
      </c>
      <c r="AC68">
        <v>4</v>
      </c>
      <c r="AO68" t="s">
        <v>103</v>
      </c>
      <c r="AP68" s="74">
        <f>C3</f>
        <v>0</v>
      </c>
      <c r="AQ68" s="74">
        <f t="shared" ref="AQ68:BE68" si="97">D3</f>
        <v>4.3980465111040035E-2</v>
      </c>
      <c r="AR68" s="74">
        <f t="shared" si="97"/>
        <v>5.4975581388800036E-2</v>
      </c>
      <c r="AS68" s="74">
        <f t="shared" si="97"/>
        <v>6.871947673600004E-2</v>
      </c>
      <c r="AT68" s="74">
        <f t="shared" si="97"/>
        <v>8.589934592000005E-2</v>
      </c>
      <c r="AU68" s="74">
        <f t="shared" si="97"/>
        <v>0.10737418240000006</v>
      </c>
      <c r="AV68" s="74">
        <f t="shared" si="97"/>
        <v>0.13421772800000006</v>
      </c>
      <c r="AW68" s="74">
        <f t="shared" si="97"/>
        <v>0.16777216000000009</v>
      </c>
      <c r="AX68" s="74">
        <f t="shared" si="97"/>
        <v>0.2097152000000001</v>
      </c>
      <c r="AY68" s="74">
        <f t="shared" si="97"/>
        <v>0.2621440000000001</v>
      </c>
      <c r="AZ68" s="74">
        <f t="shared" si="97"/>
        <v>0.32768000000000014</v>
      </c>
      <c r="BA68" s="74">
        <f t="shared" si="97"/>
        <v>0.40960000000000013</v>
      </c>
      <c r="BB68" s="74">
        <f t="shared" si="97"/>
        <v>0.51200000000000012</v>
      </c>
      <c r="BC68" s="74">
        <f t="shared" si="97"/>
        <v>0.64000000000000012</v>
      </c>
      <c r="BD68" s="74">
        <f t="shared" si="97"/>
        <v>0.8</v>
      </c>
      <c r="BE68" s="74">
        <f t="shared" si="97"/>
        <v>1</v>
      </c>
      <c r="BF68" s="74">
        <f t="shared" ref="BF68:BU68" si="98">AP68</f>
        <v>0</v>
      </c>
      <c r="BG68" s="74">
        <f t="shared" si="98"/>
        <v>4.3980465111040035E-2</v>
      </c>
      <c r="BH68" s="74">
        <f t="shared" si="98"/>
        <v>5.4975581388800036E-2</v>
      </c>
      <c r="BI68" s="74">
        <f t="shared" si="98"/>
        <v>6.871947673600004E-2</v>
      </c>
      <c r="BJ68" s="74">
        <f t="shared" si="98"/>
        <v>8.589934592000005E-2</v>
      </c>
      <c r="BK68" s="74">
        <f t="shared" si="98"/>
        <v>0.10737418240000006</v>
      </c>
      <c r="BL68" s="74">
        <f t="shared" si="98"/>
        <v>0.13421772800000006</v>
      </c>
      <c r="BM68" s="74">
        <f t="shared" si="98"/>
        <v>0.16777216000000009</v>
      </c>
      <c r="BN68" s="74">
        <f t="shared" si="98"/>
        <v>0.2097152000000001</v>
      </c>
      <c r="BO68" s="74">
        <f t="shared" si="98"/>
        <v>0.2621440000000001</v>
      </c>
      <c r="BP68" s="74">
        <f t="shared" si="98"/>
        <v>0.32768000000000014</v>
      </c>
      <c r="BQ68" s="74">
        <f t="shared" si="98"/>
        <v>0.40960000000000013</v>
      </c>
      <c r="BR68" s="74">
        <f t="shared" si="98"/>
        <v>0.51200000000000012</v>
      </c>
      <c r="BS68" s="74">
        <f t="shared" si="98"/>
        <v>0.64000000000000012</v>
      </c>
      <c r="BT68" s="74">
        <f t="shared" si="98"/>
        <v>0.8</v>
      </c>
      <c r="BU68" s="74">
        <f t="shared" si="98"/>
        <v>1</v>
      </c>
    </row>
    <row r="69" spans="23:74">
      <c r="W69">
        <f t="shared" si="95"/>
        <v>11.551284297911911</v>
      </c>
      <c r="X69">
        <f t="shared" si="58"/>
        <v>11.551284297911911</v>
      </c>
      <c r="Y69">
        <f t="shared" si="96"/>
        <v>11.551278424049753</v>
      </c>
      <c r="AA69">
        <f t="shared" si="94"/>
        <v>-5.8738621575571415E-6</v>
      </c>
      <c r="AB69">
        <f t="shared" si="54"/>
        <v>-5.8738621575571415E-6</v>
      </c>
      <c r="AC69">
        <v>4</v>
      </c>
      <c r="AN69">
        <v>1</v>
      </c>
      <c r="AO69">
        <f>AN36</f>
        <v>1</v>
      </c>
      <c r="AP69">
        <f t="shared" ref="AP69:BU77" si="99">AO36</f>
        <v>7.3333401237951124E-2</v>
      </c>
      <c r="AQ69">
        <f t="shared" si="99"/>
        <v>7.5588871880656203E-2</v>
      </c>
      <c r="AR69">
        <f t="shared" si="99"/>
        <v>7.615273954133249E-2</v>
      </c>
      <c r="AS69">
        <f t="shared" si="99"/>
        <v>7.6857574117177835E-2</v>
      </c>
      <c r="AT69">
        <f t="shared" si="99"/>
        <v>7.7738617336984506E-2</v>
      </c>
      <c r="AU69">
        <f t="shared" si="99"/>
        <v>7.8839921361742837E-2</v>
      </c>
      <c r="AV69">
        <f t="shared" si="99"/>
        <v>8.0216551392690766E-2</v>
      </c>
      <c r="AW69">
        <f t="shared" si="99"/>
        <v>8.1937338931375683E-2</v>
      </c>
      <c r="AX69">
        <f t="shared" si="99"/>
        <v>8.408832335473182E-2</v>
      </c>
      <c r="AY69">
        <f t="shared" si="99"/>
        <v>8.6777053883927008E-2</v>
      </c>
      <c r="AZ69">
        <f t="shared" si="99"/>
        <v>9.0137967045420958E-2</v>
      </c>
      <c r="BA69">
        <f t="shared" si="99"/>
        <v>9.433910849728841E-2</v>
      </c>
      <c r="BB69">
        <f t="shared" si="99"/>
        <v>9.9590535312122724E-2</v>
      </c>
      <c r="BC69">
        <f t="shared" si="99"/>
        <v>0.10615481883066565</v>
      </c>
      <c r="BD69">
        <f t="shared" si="99"/>
        <v>0.11436017322884426</v>
      </c>
      <c r="BE69">
        <f t="shared" si="99"/>
        <v>0.12461686622656755</v>
      </c>
      <c r="BF69">
        <f t="shared" si="99"/>
        <v>7.3333333333333361E-2</v>
      </c>
      <c r="BG69">
        <f t="shared" si="99"/>
        <v>7.5588741800566184E-2</v>
      </c>
      <c r="BH69">
        <f t="shared" si="99"/>
        <v>7.6152593917374389E-2</v>
      </c>
      <c r="BI69">
        <f t="shared" si="99"/>
        <v>7.6857409063384632E-2</v>
      </c>
      <c r="BJ69">
        <f t="shared" si="99"/>
        <v>7.7738427995897461E-2</v>
      </c>
      <c r="BK69">
        <f t="shared" si="99"/>
        <v>7.8839701661538489E-2</v>
      </c>
      <c r="BL69">
        <f t="shared" si="99"/>
        <v>8.0216293743589781E-2</v>
      </c>
      <c r="BM69">
        <f t="shared" si="99"/>
        <v>8.1937033846153876E-2</v>
      </c>
      <c r="BN69">
        <f t="shared" si="99"/>
        <v>8.4087958974359001E-2</v>
      </c>
      <c r="BO69">
        <f t="shared" si="99"/>
        <v>8.677661538461541E-2</v>
      </c>
      <c r="BP69">
        <f t="shared" si="99"/>
        <v>9.0137435897435933E-2</v>
      </c>
      <c r="BQ69">
        <f t="shared" si="99"/>
        <v>9.4338461538461552E-2</v>
      </c>
      <c r="BR69">
        <f t="shared" si="99"/>
        <v>9.958974358974361E-2</v>
      </c>
      <c r="BS69">
        <f t="shared" si="99"/>
        <v>0.10615384615384618</v>
      </c>
      <c r="BT69">
        <f t="shared" si="99"/>
        <v>0.11435897435897438</v>
      </c>
      <c r="BU69">
        <f t="shared" si="99"/>
        <v>0.12461538461538464</v>
      </c>
      <c r="BV69">
        <v>16</v>
      </c>
    </row>
    <row r="70" spans="23:74">
      <c r="W70">
        <f t="shared" si="95"/>
        <v>10.923421383798091</v>
      </c>
      <c r="X70">
        <f t="shared" si="58"/>
        <v>10.923421383798091</v>
      </c>
      <c r="Y70">
        <f t="shared" si="96"/>
        <v>10.923423529546278</v>
      </c>
      <c r="AA70">
        <f t="shared" si="94"/>
        <v>2.1457481871323125E-6</v>
      </c>
      <c r="AB70">
        <f t="shared" si="54"/>
        <v>2.1457481871323125E-6</v>
      </c>
      <c r="AC70">
        <v>4</v>
      </c>
      <c r="AN70">
        <v>2</v>
      </c>
      <c r="AO70">
        <f t="shared" ref="AO70:BD83" si="100">AN37</f>
        <v>1.25</v>
      </c>
      <c r="AP70">
        <f t="shared" si="100"/>
        <v>7.500004850091295E-2</v>
      </c>
      <c r="AQ70">
        <f t="shared" si="100"/>
        <v>7.7819363361221153E-2</v>
      </c>
      <c r="AR70">
        <f t="shared" si="100"/>
        <v>7.8524192076298224E-2</v>
      </c>
      <c r="AS70">
        <f t="shared" si="100"/>
        <v>7.9405227970144543E-2</v>
      </c>
      <c r="AT70">
        <f t="shared" si="100"/>
        <v>8.0506522837452466E-2</v>
      </c>
      <c r="AU70">
        <f t="shared" si="100"/>
        <v>8.1883141421587313E-2</v>
      </c>
      <c r="AV70">
        <f t="shared" si="100"/>
        <v>8.3603914651755928E-2</v>
      </c>
      <c r="AW70">
        <f t="shared" si="100"/>
        <v>8.5754881189466656E-2</v>
      </c>
      <c r="AX70">
        <f t="shared" si="100"/>
        <v>8.8443589361605082E-2</v>
      </c>
      <c r="AY70">
        <f t="shared" si="100"/>
        <v>9.1804474576778108E-2</v>
      </c>
      <c r="AZ70">
        <f t="shared" si="100"/>
        <v>9.6005581095744405E-2</v>
      </c>
      <c r="BA70">
        <f t="shared" si="100"/>
        <v>0.10125696424445227</v>
      </c>
      <c r="BB70">
        <f t="shared" si="100"/>
        <v>0.10782119318033712</v>
      </c>
      <c r="BC70">
        <f t="shared" si="100"/>
        <v>0.11602647935019314</v>
      </c>
      <c r="BD70">
        <f t="shared" si="100"/>
        <v>0.12628308706251315</v>
      </c>
      <c r="BE70">
        <f t="shared" si="99"/>
        <v>0.1391038467029132</v>
      </c>
      <c r="BF70">
        <f t="shared" si="99"/>
        <v>7.5000000000000011E-2</v>
      </c>
      <c r="BG70">
        <f t="shared" si="99"/>
        <v>7.7819260584041039E-2</v>
      </c>
      <c r="BH70">
        <f t="shared" si="99"/>
        <v>7.8524075730051296E-2</v>
      </c>
      <c r="BI70">
        <f t="shared" si="99"/>
        <v>7.9405094662564124E-2</v>
      </c>
      <c r="BJ70">
        <f t="shared" si="99"/>
        <v>8.0506368328205152E-2</v>
      </c>
      <c r="BK70">
        <f t="shared" si="99"/>
        <v>8.1882960410256431E-2</v>
      </c>
      <c r="BL70">
        <f t="shared" si="99"/>
        <v>8.3603700512820539E-2</v>
      </c>
      <c r="BM70">
        <f t="shared" si="99"/>
        <v>8.5754625641025664E-2</v>
      </c>
      <c r="BN70">
        <f t="shared" si="99"/>
        <v>8.8443282051282074E-2</v>
      </c>
      <c r="BO70">
        <f t="shared" si="99"/>
        <v>9.1804102564102597E-2</v>
      </c>
      <c r="BP70">
        <f t="shared" si="99"/>
        <v>9.6005128205128243E-2</v>
      </c>
      <c r="BQ70">
        <f t="shared" si="99"/>
        <v>0.10125641025641027</v>
      </c>
      <c r="BR70">
        <f t="shared" si="99"/>
        <v>0.10782051282051283</v>
      </c>
      <c r="BS70">
        <f t="shared" si="99"/>
        <v>0.11602564102564104</v>
      </c>
      <c r="BT70">
        <f t="shared" si="99"/>
        <v>0.12628205128205131</v>
      </c>
      <c r="BU70">
        <f t="shared" si="99"/>
        <v>0.13910256410256411</v>
      </c>
      <c r="BV70">
        <v>17</v>
      </c>
    </row>
    <row r="71" spans="23:74">
      <c r="W71">
        <f t="shared" si="95"/>
        <v>10.228468766310893</v>
      </c>
      <c r="X71">
        <f t="shared" si="58"/>
        <v>10.228468766310893</v>
      </c>
      <c r="Y71">
        <f t="shared" si="96"/>
        <v>10.228478756463842</v>
      </c>
      <c r="AA71">
        <f t="shared" si="94"/>
        <v>9.990152948446962E-6</v>
      </c>
      <c r="AB71">
        <f t="shared" si="54"/>
        <v>9.990152948446962E-6</v>
      </c>
      <c r="AC71">
        <v>4</v>
      </c>
      <c r="AN71">
        <v>3</v>
      </c>
      <c r="AO71">
        <f t="shared" si="100"/>
        <v>1.5624999999999998</v>
      </c>
      <c r="AP71">
        <f t="shared" si="99"/>
        <v>7.7083357579615222E-2</v>
      </c>
      <c r="AQ71">
        <f t="shared" si="99"/>
        <v>8.0607477711927375E-2</v>
      </c>
      <c r="AR71">
        <f t="shared" si="99"/>
        <v>8.1488507745005406E-2</v>
      </c>
      <c r="AS71">
        <f t="shared" si="99"/>
        <v>8.2589795286352949E-2</v>
      </c>
      <c r="AT71">
        <f t="shared" si="99"/>
        <v>8.3966404713037388E-2</v>
      </c>
      <c r="AU71">
        <f t="shared" si="99"/>
        <v>8.5687166496392908E-2</v>
      </c>
      <c r="AV71">
        <f t="shared" si="99"/>
        <v>8.7838118725587347E-2</v>
      </c>
      <c r="AW71">
        <f t="shared" si="99"/>
        <v>9.0526809012080364E-2</v>
      </c>
      <c r="AX71">
        <f t="shared" si="99"/>
        <v>9.3887671870196643E-2</v>
      </c>
      <c r="AY71">
        <f t="shared" si="99"/>
        <v>9.8088750442842002E-2</v>
      </c>
      <c r="AZ71">
        <f t="shared" si="99"/>
        <v>0.10334009865864871</v>
      </c>
      <c r="BA71">
        <f t="shared" si="99"/>
        <v>0.10990428392840705</v>
      </c>
      <c r="BB71">
        <f t="shared" si="99"/>
        <v>0.11810951551560502</v>
      </c>
      <c r="BC71">
        <f t="shared" si="99"/>
        <v>0.12836605499960244</v>
      </c>
      <c r="BD71">
        <f t="shared" si="99"/>
        <v>0.14118672935459925</v>
      </c>
      <c r="BE71">
        <f t="shared" si="99"/>
        <v>0.15721257229834526</v>
      </c>
      <c r="BF71">
        <f t="shared" si="99"/>
        <v>7.7083333333333351E-2</v>
      </c>
      <c r="BG71">
        <f t="shared" si="99"/>
        <v>8.0607409063384636E-2</v>
      </c>
      <c r="BH71">
        <f t="shared" si="99"/>
        <v>8.148842799589745E-2</v>
      </c>
      <c r="BI71">
        <f t="shared" si="99"/>
        <v>8.2589701661538464E-2</v>
      </c>
      <c r="BJ71">
        <f t="shared" si="99"/>
        <v>8.396629374358977E-2</v>
      </c>
      <c r="BK71">
        <f t="shared" si="99"/>
        <v>8.5687033846153865E-2</v>
      </c>
      <c r="BL71">
        <f t="shared" si="99"/>
        <v>8.7837958974359004E-2</v>
      </c>
      <c r="BM71">
        <f t="shared" si="99"/>
        <v>9.0526615384615414E-2</v>
      </c>
      <c r="BN71">
        <f t="shared" si="99"/>
        <v>9.3887435897435922E-2</v>
      </c>
      <c r="BO71">
        <f t="shared" si="99"/>
        <v>9.8088461538461555E-2</v>
      </c>
      <c r="BP71">
        <f t="shared" si="99"/>
        <v>0.10333974358974363</v>
      </c>
      <c r="BQ71">
        <f t="shared" si="99"/>
        <v>0.10990384615384617</v>
      </c>
      <c r="BR71">
        <f t="shared" si="99"/>
        <v>0.11810897435897437</v>
      </c>
      <c r="BS71">
        <f t="shared" si="99"/>
        <v>0.12836538461538463</v>
      </c>
      <c r="BT71">
        <f t="shared" si="99"/>
        <v>0.14118589743589746</v>
      </c>
      <c r="BU71">
        <f t="shared" si="99"/>
        <v>0.15721153846153849</v>
      </c>
      <c r="BV71">
        <v>18</v>
      </c>
    </row>
    <row r="72" spans="23:74">
      <c r="W72">
        <f t="shared" si="95"/>
        <v>9.4749670771940977</v>
      </c>
      <c r="X72">
        <f t="shared" si="58"/>
        <v>9.4749670771940977</v>
      </c>
      <c r="Y72">
        <f t="shared" si="96"/>
        <v>9.4749843472533026</v>
      </c>
      <c r="AA72">
        <f t="shared" si="94"/>
        <v>1.7270059204932409E-5</v>
      </c>
      <c r="AB72">
        <f t="shared" si="54"/>
        <v>1.7270059204932409E-5</v>
      </c>
      <c r="AC72">
        <v>4</v>
      </c>
      <c r="AN72">
        <v>4</v>
      </c>
      <c r="AO72">
        <f t="shared" si="100"/>
        <v>1.9531249999999996</v>
      </c>
      <c r="AP72">
        <f t="shared" si="99"/>
        <v>7.9687493927993069E-2</v>
      </c>
      <c r="AQ72">
        <f t="shared" si="99"/>
        <v>8.4092620650310104E-2</v>
      </c>
      <c r="AR72">
        <f t="shared" si="99"/>
        <v>8.5193902330889373E-2</v>
      </c>
      <c r="AS72">
        <f t="shared" si="99"/>
        <v>8.6570504431613446E-2</v>
      </c>
      <c r="AT72">
        <f t="shared" si="99"/>
        <v>8.8291257057518543E-2</v>
      </c>
      <c r="AU72">
        <f t="shared" si="99"/>
        <v>9.0442197839899915E-2</v>
      </c>
      <c r="AV72">
        <f t="shared" si="99"/>
        <v>9.3130873817876617E-2</v>
      </c>
      <c r="AW72">
        <f t="shared" si="99"/>
        <v>9.6491718790347486E-2</v>
      </c>
      <c r="AX72">
        <f t="shared" si="99"/>
        <v>0.1006927750059361</v>
      </c>
      <c r="AY72">
        <f t="shared" si="99"/>
        <v>0.10594409527542188</v>
      </c>
      <c r="AZ72">
        <f t="shared" si="99"/>
        <v>0.11250824561227904</v>
      </c>
      <c r="BA72">
        <f t="shared" si="99"/>
        <v>0.12071343353335057</v>
      </c>
      <c r="BB72">
        <f t="shared" si="99"/>
        <v>0.13096991843468994</v>
      </c>
      <c r="BC72">
        <f t="shared" si="99"/>
        <v>0.14379052456136412</v>
      </c>
      <c r="BD72">
        <f t="shared" si="99"/>
        <v>0.15981628221970687</v>
      </c>
      <c r="BE72">
        <f t="shared" si="99"/>
        <v>0.17984847929263534</v>
      </c>
      <c r="BF72">
        <f t="shared" si="99"/>
        <v>7.9687500000000008E-2</v>
      </c>
      <c r="BG72">
        <f t="shared" si="99"/>
        <v>8.4092594662564121E-2</v>
      </c>
      <c r="BH72">
        <f t="shared" si="99"/>
        <v>8.519386832820515E-2</v>
      </c>
      <c r="BI72">
        <f t="shared" si="99"/>
        <v>8.6570460410256442E-2</v>
      </c>
      <c r="BJ72">
        <f t="shared" si="99"/>
        <v>8.8291200512820536E-2</v>
      </c>
      <c r="BK72">
        <f t="shared" si="99"/>
        <v>9.0442125641025661E-2</v>
      </c>
      <c r="BL72">
        <f t="shared" si="99"/>
        <v>9.3130782051282085E-2</v>
      </c>
      <c r="BM72">
        <f t="shared" si="99"/>
        <v>9.6491602564102594E-2</v>
      </c>
      <c r="BN72">
        <f t="shared" si="99"/>
        <v>0.10069262820512823</v>
      </c>
      <c r="BO72">
        <f t="shared" si="99"/>
        <v>0.1059439102564103</v>
      </c>
      <c r="BP72">
        <f t="shared" si="99"/>
        <v>0.11250801282051284</v>
      </c>
      <c r="BQ72">
        <f t="shared" si="99"/>
        <v>0.12071314102564107</v>
      </c>
      <c r="BR72">
        <f t="shared" si="99"/>
        <v>0.13096955128205132</v>
      </c>
      <c r="BS72">
        <f t="shared" si="99"/>
        <v>0.14379006410256412</v>
      </c>
      <c r="BT72">
        <f t="shared" si="99"/>
        <v>0.15981570512820514</v>
      </c>
      <c r="BU72">
        <f t="shared" si="99"/>
        <v>0.17984775641025641</v>
      </c>
      <c r="BV72">
        <v>19</v>
      </c>
    </row>
    <row r="73" spans="23:74">
      <c r="W73">
        <f t="shared" si="95"/>
        <v>8.6760433268516675</v>
      </c>
      <c r="X73">
        <f t="shared" si="58"/>
        <v>8.6760433268516675</v>
      </c>
      <c r="Y73">
        <f t="shared" si="96"/>
        <v>8.6760669231452479</v>
      </c>
      <c r="AA73">
        <f t="shared" si="94"/>
        <v>2.3596293580396832E-5</v>
      </c>
      <c r="AB73">
        <f t="shared" si="54"/>
        <v>2.3596293580396832E-5</v>
      </c>
      <c r="AC73">
        <v>4</v>
      </c>
      <c r="AN73">
        <v>5</v>
      </c>
      <c r="AO73">
        <f t="shared" si="100"/>
        <v>2.4414062499999991</v>
      </c>
      <c r="AP73">
        <f t="shared" si="99"/>
        <v>8.2942664363465382E-2</v>
      </c>
      <c r="AQ73">
        <f t="shared" si="99"/>
        <v>8.8449049323288551E-2</v>
      </c>
      <c r="AR73">
        <f t="shared" si="99"/>
        <v>8.9825645563244336E-2</v>
      </c>
      <c r="AS73">
        <f t="shared" si="99"/>
        <v>9.1546390863189081E-2</v>
      </c>
      <c r="AT73">
        <f t="shared" si="99"/>
        <v>9.3697322488120016E-2</v>
      </c>
      <c r="AU73">
        <f t="shared" si="99"/>
        <v>9.6385987019283664E-2</v>
      </c>
      <c r="AV73">
        <f t="shared" si="99"/>
        <v>9.9746817683238218E-2</v>
      </c>
      <c r="AW73">
        <f t="shared" si="99"/>
        <v>0.10394785601318142</v>
      </c>
      <c r="AX73">
        <f t="shared" si="99"/>
        <v>0.10919915392561044</v>
      </c>
      <c r="AY73">
        <f t="shared" si="99"/>
        <v>0.11576327631614669</v>
      </c>
      <c r="AZ73">
        <f t="shared" si="99"/>
        <v>0.12396842930431702</v>
      </c>
      <c r="BA73">
        <f t="shared" si="99"/>
        <v>0.13422487053952992</v>
      </c>
      <c r="BB73">
        <f t="shared" si="99"/>
        <v>0.14704542208354607</v>
      </c>
      <c r="BC73">
        <f t="shared" si="99"/>
        <v>0.16307111151356621</v>
      </c>
      <c r="BD73">
        <f t="shared" si="99"/>
        <v>0.18310322330109138</v>
      </c>
      <c r="BE73">
        <f t="shared" si="99"/>
        <v>0.20814336303549791</v>
      </c>
      <c r="BF73">
        <f t="shared" si="99"/>
        <v>8.2942708333333365E-2</v>
      </c>
      <c r="BG73">
        <f t="shared" si="99"/>
        <v>8.8449076661538492E-2</v>
      </c>
      <c r="BH73">
        <f t="shared" si="99"/>
        <v>8.9825668743589784E-2</v>
      </c>
      <c r="BI73">
        <f t="shared" si="99"/>
        <v>9.1546408846153879E-2</v>
      </c>
      <c r="BJ73">
        <f t="shared" si="99"/>
        <v>9.3697333974359004E-2</v>
      </c>
      <c r="BK73">
        <f t="shared" si="99"/>
        <v>9.6385990384615414E-2</v>
      </c>
      <c r="BL73">
        <f t="shared" si="99"/>
        <v>9.9746810897435936E-2</v>
      </c>
      <c r="BM73">
        <f t="shared" si="99"/>
        <v>0.10394783653846158</v>
      </c>
      <c r="BN73">
        <f t="shared" si="99"/>
        <v>0.10919911858974363</v>
      </c>
      <c r="BO73">
        <f t="shared" si="99"/>
        <v>0.1157632211538462</v>
      </c>
      <c r="BP73">
        <f t="shared" si="99"/>
        <v>0.12396834935897438</v>
      </c>
      <c r="BQ73">
        <f t="shared" si="99"/>
        <v>0.13422475961538463</v>
      </c>
      <c r="BR73">
        <f t="shared" si="99"/>
        <v>0.14704527243589746</v>
      </c>
      <c r="BS73">
        <f t="shared" si="99"/>
        <v>0.16307091346153851</v>
      </c>
      <c r="BT73">
        <f t="shared" si="99"/>
        <v>0.18310296474358981</v>
      </c>
      <c r="BU73">
        <f t="shared" si="99"/>
        <v>0.20814302884615385</v>
      </c>
      <c r="BV73">
        <v>20</v>
      </c>
    </row>
    <row r="74" spans="23:74">
      <c r="W74">
        <f t="shared" si="95"/>
        <v>7.8487868595730657</v>
      </c>
      <c r="X74">
        <f t="shared" si="58"/>
        <v>7.8487868595730657</v>
      </c>
      <c r="Y74">
        <f t="shared" si="96"/>
        <v>7.8488154960467433</v>
      </c>
      <c r="AA74">
        <f t="shared" si="94"/>
        <v>2.8636473677678964E-5</v>
      </c>
      <c r="AB74">
        <f t="shared" si="54"/>
        <v>2.8636473677678964E-5</v>
      </c>
      <c r="AC74">
        <v>4</v>
      </c>
      <c r="AN74">
        <v>6</v>
      </c>
      <c r="AO74">
        <f t="shared" si="100"/>
        <v>3.0517578124999987</v>
      </c>
      <c r="AP74">
        <f t="shared" si="99"/>
        <v>8.7011627407805756E-2</v>
      </c>
      <c r="AQ74">
        <f t="shared" si="99"/>
        <v>9.3894585164511588E-2</v>
      </c>
      <c r="AR74">
        <f t="shared" si="99"/>
        <v>9.5615324603688032E-2</v>
      </c>
      <c r="AS74">
        <f t="shared" si="99"/>
        <v>9.7766248902658615E-2</v>
      </c>
      <c r="AT74">
        <f t="shared" si="99"/>
        <v>0.10045490427637181</v>
      </c>
      <c r="AU74">
        <f t="shared" si="99"/>
        <v>0.10381572349351331</v>
      </c>
      <c r="AV74">
        <f t="shared" si="99"/>
        <v>0.10801674751494021</v>
      </c>
      <c r="AW74">
        <f t="shared" si="99"/>
        <v>0.11326802754172383</v>
      </c>
      <c r="AX74">
        <f t="shared" si="99"/>
        <v>0.11983212757520333</v>
      </c>
      <c r="AY74">
        <f t="shared" si="99"/>
        <v>0.12803725261705273</v>
      </c>
      <c r="AZ74">
        <f t="shared" si="99"/>
        <v>0.13829365891936446</v>
      </c>
      <c r="BA74">
        <f t="shared" si="99"/>
        <v>0.15111416679725415</v>
      </c>
      <c r="BB74">
        <f t="shared" si="99"/>
        <v>0.16713980164461625</v>
      </c>
      <c r="BC74">
        <f t="shared" si="99"/>
        <v>0.18717184520381883</v>
      </c>
      <c r="BD74">
        <f t="shared" si="99"/>
        <v>0.21221189965282211</v>
      </c>
      <c r="BE74">
        <f t="shared" si="99"/>
        <v>0.2435119677140761</v>
      </c>
      <c r="BF74">
        <f t="shared" si="99"/>
        <v>8.7011718750000008E-2</v>
      </c>
      <c r="BG74">
        <f t="shared" si="99"/>
        <v>9.3894679160256414E-2</v>
      </c>
      <c r="BH74">
        <f t="shared" si="99"/>
        <v>9.5615419262820536E-2</v>
      </c>
      <c r="BI74">
        <f t="shared" si="99"/>
        <v>9.7766344391025647E-2</v>
      </c>
      <c r="BJ74">
        <f t="shared" si="99"/>
        <v>0.10045500080128206</v>
      </c>
      <c r="BK74">
        <f t="shared" si="99"/>
        <v>0.10381582131410258</v>
      </c>
      <c r="BL74">
        <f t="shared" si="99"/>
        <v>0.10801684695512823</v>
      </c>
      <c r="BM74">
        <f t="shared" si="99"/>
        <v>0.11326812900641028</v>
      </c>
      <c r="BN74">
        <f t="shared" si="99"/>
        <v>0.11983223157051281</v>
      </c>
      <c r="BO74">
        <f t="shared" si="99"/>
        <v>0.12803735977564107</v>
      </c>
      <c r="BP74">
        <f t="shared" si="99"/>
        <v>0.13829377003205129</v>
      </c>
      <c r="BQ74">
        <f t="shared" si="99"/>
        <v>0.15111428285256412</v>
      </c>
      <c r="BR74">
        <f t="shared" si="99"/>
        <v>0.16713992387820512</v>
      </c>
      <c r="BS74">
        <f t="shared" si="99"/>
        <v>0.18717197516025641</v>
      </c>
      <c r="BT74">
        <f t="shared" si="99"/>
        <v>0.21221203926282053</v>
      </c>
      <c r="BU74">
        <f t="shared" si="99"/>
        <v>0.2435121193910256</v>
      </c>
      <c r="BV74">
        <v>21</v>
      </c>
    </row>
    <row r="75" spans="23:74">
      <c r="W75">
        <f t="shared" si="95"/>
        <v>7.0129367668991893</v>
      </c>
      <c r="X75">
        <f t="shared" si="58"/>
        <v>7.0129367668991893</v>
      </c>
      <c r="Y75">
        <f t="shared" si="96"/>
        <v>7.0129689351572644</v>
      </c>
      <c r="AA75">
        <f t="shared" si="94"/>
        <v>3.2168258075060407E-5</v>
      </c>
      <c r="AB75">
        <f t="shared" si="54"/>
        <v>3.2168258075060407E-5</v>
      </c>
      <c r="AC75">
        <v>4</v>
      </c>
      <c r="AN75">
        <v>7</v>
      </c>
      <c r="AO75">
        <f t="shared" si="100"/>
        <v>3.8146972656249987</v>
      </c>
      <c r="AP75">
        <f t="shared" si="99"/>
        <v>9.2097831213231257E-2</v>
      </c>
      <c r="AQ75">
        <f t="shared" si="99"/>
        <v>0.10070150496604038</v>
      </c>
      <c r="AR75">
        <f t="shared" si="99"/>
        <v>0.10285242340424269</v>
      </c>
      <c r="AS75">
        <f t="shared" si="99"/>
        <v>0.10554107145199552</v>
      </c>
      <c r="AT75">
        <f t="shared" si="99"/>
        <v>0.10890188151168662</v>
      </c>
      <c r="AU75">
        <f t="shared" si="99"/>
        <v>0.11310289408630042</v>
      </c>
      <c r="AV75">
        <f t="shared" si="99"/>
        <v>0.11835415980456773</v>
      </c>
      <c r="AW75">
        <f t="shared" si="99"/>
        <v>0.12491824195240184</v>
      </c>
      <c r="AX75">
        <f t="shared" si="99"/>
        <v>0.1331233446371945</v>
      </c>
      <c r="AY75">
        <f t="shared" si="99"/>
        <v>0.1433797229931853</v>
      </c>
      <c r="AZ75">
        <f t="shared" si="99"/>
        <v>0.1562001959381738</v>
      </c>
      <c r="BA75">
        <f t="shared" si="99"/>
        <v>0.17222578711940942</v>
      </c>
      <c r="BB75">
        <f t="shared" si="99"/>
        <v>0.19225777609595396</v>
      </c>
      <c r="BC75">
        <f t="shared" si="99"/>
        <v>0.21729776231663461</v>
      </c>
      <c r="BD75">
        <f t="shared" si="99"/>
        <v>0.24859774509248542</v>
      </c>
      <c r="BE75">
        <f t="shared" si="99"/>
        <v>0.287722723562299</v>
      </c>
      <c r="BF75">
        <f t="shared" si="99"/>
        <v>9.2097981770833365E-2</v>
      </c>
      <c r="BG75">
        <f t="shared" si="99"/>
        <v>0.10070168228365386</v>
      </c>
      <c r="BH75">
        <f t="shared" si="99"/>
        <v>0.10285260741185899</v>
      </c>
      <c r="BI75">
        <f t="shared" si="99"/>
        <v>0.10554126382211541</v>
      </c>
      <c r="BJ75">
        <f t="shared" si="99"/>
        <v>0.10890208433493592</v>
      </c>
      <c r="BK75">
        <f t="shared" si="99"/>
        <v>0.11310310997596158</v>
      </c>
      <c r="BL75">
        <f t="shared" si="99"/>
        <v>0.11835439202724361</v>
      </c>
      <c r="BM75">
        <f t="shared" si="99"/>
        <v>0.12491849459134617</v>
      </c>
      <c r="BN75">
        <f t="shared" si="99"/>
        <v>0.13312362279647438</v>
      </c>
      <c r="BO75">
        <f t="shared" si="99"/>
        <v>0.14338003305288466</v>
      </c>
      <c r="BP75">
        <f t="shared" si="99"/>
        <v>0.15620054587339746</v>
      </c>
      <c r="BQ75">
        <f t="shared" si="99"/>
        <v>0.17222618689903849</v>
      </c>
      <c r="BR75">
        <f t="shared" si="99"/>
        <v>0.19225823818108975</v>
      </c>
      <c r="BS75">
        <f t="shared" si="99"/>
        <v>0.21729830228365388</v>
      </c>
      <c r="BT75">
        <f t="shared" si="99"/>
        <v>0.24859838241185903</v>
      </c>
      <c r="BU75">
        <f t="shared" si="99"/>
        <v>0.28772348257211539</v>
      </c>
      <c r="BV75">
        <v>22</v>
      </c>
    </row>
    <row r="76" spans="23:74">
      <c r="W76">
        <f t="shared" si="95"/>
        <v>6.1890628305458018</v>
      </c>
      <c r="X76">
        <f t="shared" si="58"/>
        <v>6.1890628305458018</v>
      </c>
      <c r="Y76">
        <f t="shared" si="96"/>
        <v>6.189096944718103</v>
      </c>
      <c r="AA76">
        <f t="shared" si="94"/>
        <v>3.411417230125835E-5</v>
      </c>
      <c r="AB76">
        <f t="shared" si="54"/>
        <v>3.411417230125835E-5</v>
      </c>
      <c r="AC76">
        <v>4</v>
      </c>
      <c r="AN76">
        <v>8</v>
      </c>
      <c r="AO76">
        <f t="shared" si="100"/>
        <v>4.7683715820312473</v>
      </c>
      <c r="AP76">
        <f t="shared" si="99"/>
        <v>9.8455585970013124E-2</v>
      </c>
      <c r="AQ76">
        <f t="shared" si="99"/>
        <v>0.10921015471795141</v>
      </c>
      <c r="AR76">
        <f t="shared" si="99"/>
        <v>0.11189879690493597</v>
      </c>
      <c r="AS76">
        <f t="shared" si="99"/>
        <v>0.11525959963866669</v>
      </c>
      <c r="AT76">
        <f t="shared" si="99"/>
        <v>0.11946060305583006</v>
      </c>
      <c r="AU76">
        <f t="shared" si="99"/>
        <v>0.12471185732728429</v>
      </c>
      <c r="AV76">
        <f t="shared" si="99"/>
        <v>0.13127592516660211</v>
      </c>
      <c r="AW76">
        <f t="shared" si="99"/>
        <v>0.13948100996574936</v>
      </c>
      <c r="AX76">
        <f t="shared" si="99"/>
        <v>0.1497373659646834</v>
      </c>
      <c r="AY76">
        <f t="shared" si="99"/>
        <v>0.16255781096335095</v>
      </c>
      <c r="AZ76">
        <f t="shared" si="99"/>
        <v>0.17858336721168544</v>
      </c>
      <c r="BA76">
        <f t="shared" si="99"/>
        <v>0.19861531252210349</v>
      </c>
      <c r="BB76">
        <f t="shared" si="99"/>
        <v>0.22365524416012608</v>
      </c>
      <c r="BC76">
        <f t="shared" si="99"/>
        <v>0.25495515870765428</v>
      </c>
      <c r="BD76">
        <f t="shared" si="99"/>
        <v>0.2940800518920646</v>
      </c>
      <c r="BE76">
        <f t="shared" si="99"/>
        <v>0.34298616837257745</v>
      </c>
      <c r="BF76">
        <f t="shared" si="99"/>
        <v>9.8455810546874994E-2</v>
      </c>
      <c r="BG76">
        <f t="shared" si="99"/>
        <v>0.10921043618790063</v>
      </c>
      <c r="BH76">
        <f t="shared" si="99"/>
        <v>0.11189909259815704</v>
      </c>
      <c r="BI76">
        <f t="shared" si="99"/>
        <v>0.11525991311097758</v>
      </c>
      <c r="BJ76">
        <f t="shared" si="99"/>
        <v>0.11946093875200321</v>
      </c>
      <c r="BK76">
        <f t="shared" si="99"/>
        <v>0.12471222080328526</v>
      </c>
      <c r="BL76">
        <f t="shared" si="99"/>
        <v>0.13127632336738784</v>
      </c>
      <c r="BM76">
        <f t="shared" si="99"/>
        <v>0.13948145157251604</v>
      </c>
      <c r="BN76">
        <f t="shared" si="99"/>
        <v>0.14973786182892629</v>
      </c>
      <c r="BO76">
        <f t="shared" si="99"/>
        <v>0.16255837464943912</v>
      </c>
      <c r="BP76">
        <f t="shared" si="99"/>
        <v>0.17858401567508014</v>
      </c>
      <c r="BQ76">
        <f t="shared" si="99"/>
        <v>0.19861606695713144</v>
      </c>
      <c r="BR76">
        <f t="shared" si="99"/>
        <v>0.22365613105969551</v>
      </c>
      <c r="BS76">
        <f t="shared" si="99"/>
        <v>0.25495621118790063</v>
      </c>
      <c r="BT76">
        <f t="shared" si="99"/>
        <v>0.29408131134815702</v>
      </c>
      <c r="BU76">
        <f t="shared" si="99"/>
        <v>0.3429876865484775</v>
      </c>
      <c r="BV76">
        <v>23</v>
      </c>
    </row>
    <row r="77" spans="23:74">
      <c r="W77">
        <f t="shared" si="95"/>
        <v>5.3965806179659337</v>
      </c>
      <c r="X77">
        <f t="shared" si="58"/>
        <v>5.3965806179659337</v>
      </c>
      <c r="Y77">
        <f t="shared" si="96"/>
        <v>5.3966151657227339</v>
      </c>
      <c r="AA77">
        <f t="shared" si="94"/>
        <v>3.4547756800229479E-5</v>
      </c>
      <c r="AB77">
        <f t="shared" si="54"/>
        <v>3.4547756800229479E-5</v>
      </c>
      <c r="AC77">
        <v>4</v>
      </c>
      <c r="AN77">
        <v>9</v>
      </c>
      <c r="AO77">
        <f t="shared" si="100"/>
        <v>5.9604644775390598</v>
      </c>
      <c r="AP77">
        <f t="shared" si="99"/>
        <v>0.10640277941599043</v>
      </c>
      <c r="AQ77">
        <f t="shared" si="99"/>
        <v>0.11984596690784013</v>
      </c>
      <c r="AR77">
        <f t="shared" si="99"/>
        <v>0.1232067637808026</v>
      </c>
      <c r="AS77">
        <f t="shared" si="99"/>
        <v>0.12740775987200559</v>
      </c>
      <c r="AT77">
        <f t="shared" si="99"/>
        <v>0.13265900498600941</v>
      </c>
      <c r="AU77">
        <f t="shared" si="99"/>
        <v>0.13922306137851415</v>
      </c>
      <c r="AV77">
        <f t="shared" si="99"/>
        <v>0.14742813186914508</v>
      </c>
      <c r="AW77">
        <f t="shared" si="99"/>
        <v>0.15768446998243371</v>
      </c>
      <c r="AX77">
        <f t="shared" si="99"/>
        <v>0.17050489262404456</v>
      </c>
      <c r="AY77">
        <f t="shared" si="99"/>
        <v>0.18653042092605809</v>
      </c>
      <c r="AZ77">
        <f t="shared" si="99"/>
        <v>0.20656233130357496</v>
      </c>
      <c r="BA77">
        <f t="shared" si="99"/>
        <v>0.23160221927547109</v>
      </c>
      <c r="BB77">
        <f t="shared" si="99"/>
        <v>0.26290207924034131</v>
      </c>
      <c r="BC77">
        <f t="shared" si="99"/>
        <v>0.30202690419642891</v>
      </c>
      <c r="BD77">
        <f t="shared" ref="AP77:BU83" si="101">BC44</f>
        <v>0.35093293539153858</v>
      </c>
      <c r="BE77">
        <f t="shared" si="101"/>
        <v>0.41206547438542551</v>
      </c>
      <c r="BF77">
        <f t="shared" si="101"/>
        <v>0.10640309651692709</v>
      </c>
      <c r="BG77">
        <f t="shared" si="101"/>
        <v>0.11984637856820915</v>
      </c>
      <c r="BH77">
        <f t="shared" si="101"/>
        <v>0.12320719908102964</v>
      </c>
      <c r="BI77">
        <f t="shared" si="101"/>
        <v>0.12740822472205532</v>
      </c>
      <c r="BJ77">
        <f t="shared" si="101"/>
        <v>0.13265950677333735</v>
      </c>
      <c r="BK77">
        <f t="shared" si="101"/>
        <v>0.13922360933743991</v>
      </c>
      <c r="BL77">
        <f t="shared" si="101"/>
        <v>0.14742873754256813</v>
      </c>
      <c r="BM77">
        <f t="shared" si="101"/>
        <v>0.15768514779897835</v>
      </c>
      <c r="BN77">
        <f t="shared" si="101"/>
        <v>0.17050566061949121</v>
      </c>
      <c r="BO77">
        <f t="shared" si="101"/>
        <v>0.18653130164513224</v>
      </c>
      <c r="BP77">
        <f t="shared" si="101"/>
        <v>0.20656335292718353</v>
      </c>
      <c r="BQ77">
        <f t="shared" si="101"/>
        <v>0.23160341702974763</v>
      </c>
      <c r="BR77">
        <f t="shared" si="101"/>
        <v>0.26290349715795269</v>
      </c>
      <c r="BS77">
        <f t="shared" si="101"/>
        <v>0.30202859731820914</v>
      </c>
      <c r="BT77">
        <f t="shared" si="101"/>
        <v>0.35093497251852962</v>
      </c>
      <c r="BU77">
        <f t="shared" si="101"/>
        <v>0.41206794151893023</v>
      </c>
      <c r="BV77">
        <v>24</v>
      </c>
    </row>
    <row r="78" spans="23:74">
      <c r="W78">
        <f t="shared" si="95"/>
        <v>4.651996122499888</v>
      </c>
      <c r="X78">
        <f t="shared" si="58"/>
        <v>4.651996122499888</v>
      </c>
      <c r="Y78">
        <f t="shared" si="96"/>
        <v>4.6520297926559655</v>
      </c>
      <c r="AA78">
        <f t="shared" si="94"/>
        <v>3.3670156077469926E-5</v>
      </c>
      <c r="AB78">
        <f t="shared" si="54"/>
        <v>3.3670156077469926E-5</v>
      </c>
      <c r="AC78">
        <v>4</v>
      </c>
      <c r="AN78">
        <v>10</v>
      </c>
      <c r="AO78">
        <f t="shared" si="100"/>
        <v>7.4505805969238246</v>
      </c>
      <c r="AP78">
        <f t="shared" si="101"/>
        <v>0.11633677122346209</v>
      </c>
      <c r="AQ78">
        <f t="shared" si="101"/>
        <v>0.13314073214520109</v>
      </c>
      <c r="AR78">
        <f t="shared" si="101"/>
        <v>0.13734172237563586</v>
      </c>
      <c r="AS78">
        <f t="shared" si="101"/>
        <v>0.14259296016367926</v>
      </c>
      <c r="AT78">
        <f t="shared" si="101"/>
        <v>0.14915700739873358</v>
      </c>
      <c r="AU78">
        <f t="shared" si="101"/>
        <v>0.15736206644255143</v>
      </c>
      <c r="AV78">
        <f t="shared" si="101"/>
        <v>0.16761839024732381</v>
      </c>
      <c r="AW78">
        <f t="shared" si="101"/>
        <v>0.18043879500328922</v>
      </c>
      <c r="AX78">
        <f t="shared" si="101"/>
        <v>0.19646430094824602</v>
      </c>
      <c r="AY78">
        <f t="shared" si="101"/>
        <v>0.21649618337944196</v>
      </c>
      <c r="AZ78">
        <f t="shared" si="101"/>
        <v>0.24153603641843691</v>
      </c>
      <c r="BA78">
        <f t="shared" si="101"/>
        <v>0.27283585271718058</v>
      </c>
      <c r="BB78">
        <f t="shared" si="101"/>
        <v>0.31196062309061029</v>
      </c>
      <c r="BC78">
        <f t="shared" si="101"/>
        <v>0.36086658605739724</v>
      </c>
      <c r="BD78">
        <f t="shared" si="101"/>
        <v>0.42199903976588105</v>
      </c>
      <c r="BE78">
        <f t="shared" si="101"/>
        <v>0.4984146069014857</v>
      </c>
      <c r="BF78">
        <f t="shared" si="101"/>
        <v>0.11633720397949221</v>
      </c>
      <c r="BG78">
        <f t="shared" si="101"/>
        <v>0.1331413065435948</v>
      </c>
      <c r="BH78">
        <f t="shared" si="101"/>
        <v>0.13734233218462044</v>
      </c>
      <c r="BI78">
        <f t="shared" si="101"/>
        <v>0.14259361423590247</v>
      </c>
      <c r="BJ78">
        <f t="shared" si="101"/>
        <v>0.14915771680000506</v>
      </c>
      <c r="BK78">
        <f t="shared" si="101"/>
        <v>0.15736284500513326</v>
      </c>
      <c r="BL78">
        <f t="shared" si="101"/>
        <v>0.16761925526154353</v>
      </c>
      <c r="BM78">
        <f t="shared" si="101"/>
        <v>0.18043976808205633</v>
      </c>
      <c r="BN78">
        <f t="shared" si="101"/>
        <v>0.19646540910769733</v>
      </c>
      <c r="BO78">
        <f t="shared" si="101"/>
        <v>0.21649746038974868</v>
      </c>
      <c r="BP78">
        <f t="shared" si="101"/>
        <v>0.24153752449231278</v>
      </c>
      <c r="BQ78">
        <f t="shared" si="101"/>
        <v>0.27283760462051787</v>
      </c>
      <c r="BR78">
        <f t="shared" si="101"/>
        <v>0.31196270478077426</v>
      </c>
      <c r="BS78">
        <f t="shared" si="101"/>
        <v>0.3608690799810948</v>
      </c>
      <c r="BT78">
        <f t="shared" si="101"/>
        <v>0.42200204898149546</v>
      </c>
      <c r="BU78">
        <f t="shared" si="101"/>
        <v>0.49841826023199626</v>
      </c>
      <c r="BV78">
        <v>25</v>
      </c>
    </row>
    <row r="79" spans="23:74">
      <c r="W79">
        <f t="shared" si="95"/>
        <v>3.9676998914714923</v>
      </c>
      <c r="X79">
        <f t="shared" si="58"/>
        <v>3.9676998914714923</v>
      </c>
      <c r="Y79">
        <f t="shared" si="96"/>
        <v>3.9677316572665515</v>
      </c>
      <c r="AA79">
        <f t="shared" si="94"/>
        <v>3.1765795059257584E-5</v>
      </c>
      <c r="AB79">
        <f t="shared" si="54"/>
        <v>3.1765795059257584E-5</v>
      </c>
      <c r="AC79">
        <v>4</v>
      </c>
      <c r="AN79">
        <v>11</v>
      </c>
      <c r="AO79">
        <f t="shared" si="100"/>
        <v>9.3132257461547798</v>
      </c>
      <c r="AP79">
        <f t="shared" si="101"/>
        <v>0.12875426098280165</v>
      </c>
      <c r="AQ79">
        <f t="shared" si="101"/>
        <v>0.14975918869190227</v>
      </c>
      <c r="AR79">
        <f t="shared" si="101"/>
        <v>0.15501042061917744</v>
      </c>
      <c r="AS79">
        <f t="shared" si="101"/>
        <v>0.16157446052827135</v>
      </c>
      <c r="AT79">
        <f t="shared" si="101"/>
        <v>0.16977951041463882</v>
      </c>
      <c r="AU79">
        <f t="shared" si="101"/>
        <v>0.18003582277259805</v>
      </c>
      <c r="AV79">
        <f t="shared" si="101"/>
        <v>0.1928562132200472</v>
      </c>
      <c r="AW79">
        <f t="shared" si="101"/>
        <v>0.20888170127935857</v>
      </c>
      <c r="AX79">
        <f t="shared" si="101"/>
        <v>0.22891356135349783</v>
      </c>
      <c r="AY79">
        <f t="shared" si="101"/>
        <v>0.25395338644617182</v>
      </c>
      <c r="AZ79">
        <f t="shared" si="101"/>
        <v>0.28525316781201432</v>
      </c>
      <c r="BA79">
        <f t="shared" si="101"/>
        <v>0.32437789451931753</v>
      </c>
      <c r="BB79">
        <f t="shared" si="101"/>
        <v>0.37328380290344648</v>
      </c>
      <c r="BC79">
        <f t="shared" si="101"/>
        <v>0.43441618838360763</v>
      </c>
      <c r="BD79">
        <f t="shared" si="101"/>
        <v>0.51083167023380904</v>
      </c>
      <c r="BE79">
        <f t="shared" si="101"/>
        <v>0.60635102254656092</v>
      </c>
      <c r="BF79">
        <f t="shared" si="101"/>
        <v>0.12875483830769857</v>
      </c>
      <c r="BG79">
        <f t="shared" si="101"/>
        <v>0.14975996651282678</v>
      </c>
      <c r="BH79">
        <f t="shared" si="101"/>
        <v>0.15501124856410883</v>
      </c>
      <c r="BI79">
        <f t="shared" si="101"/>
        <v>0.16157535112821142</v>
      </c>
      <c r="BJ79">
        <f t="shared" si="101"/>
        <v>0.16978047933333962</v>
      </c>
      <c r="BK79">
        <f t="shared" si="101"/>
        <v>0.18003688958974989</v>
      </c>
      <c r="BL79">
        <f t="shared" si="101"/>
        <v>0.1928574024102627</v>
      </c>
      <c r="BM79">
        <f t="shared" si="101"/>
        <v>0.20888304343590372</v>
      </c>
      <c r="BN79">
        <f t="shared" si="101"/>
        <v>0.22891509471795501</v>
      </c>
      <c r="BO79">
        <f t="shared" si="101"/>
        <v>0.25395515882051917</v>
      </c>
      <c r="BP79">
        <f t="shared" si="101"/>
        <v>0.28525523894872423</v>
      </c>
      <c r="BQ79">
        <f t="shared" si="101"/>
        <v>0.32438033910898062</v>
      </c>
      <c r="BR79">
        <f t="shared" si="101"/>
        <v>0.3732867143093011</v>
      </c>
      <c r="BS79">
        <f t="shared" si="101"/>
        <v>0.43441968330970177</v>
      </c>
      <c r="BT79">
        <f t="shared" si="101"/>
        <v>0.51083589456020262</v>
      </c>
      <c r="BU79">
        <f t="shared" si="101"/>
        <v>0.60635615862332848</v>
      </c>
      <c r="BV79">
        <v>26</v>
      </c>
    </row>
    <row r="80" spans="23:74">
      <c r="W80">
        <f t="shared" si="95"/>
        <v>3.3514611398555374</v>
      </c>
      <c r="X80">
        <f t="shared" si="58"/>
        <v>3.3514611398555374</v>
      </c>
      <c r="Y80">
        <f t="shared" si="96"/>
        <v>3.3514902908556912</v>
      </c>
      <c r="AA80">
        <f t="shared" si="94"/>
        <v>2.9151000153770923E-5</v>
      </c>
      <c r="AB80">
        <f t="shared" si="54"/>
        <v>2.9151000153770923E-5</v>
      </c>
      <c r="AC80">
        <v>4</v>
      </c>
      <c r="AN80">
        <v>12</v>
      </c>
      <c r="AO80">
        <f t="shared" si="100"/>
        <v>11.641532182693474</v>
      </c>
      <c r="AP80">
        <f t="shared" si="101"/>
        <v>0.14427612318197613</v>
      </c>
      <c r="AQ80">
        <f t="shared" si="101"/>
        <v>0.17053225937527874</v>
      </c>
      <c r="AR80">
        <f t="shared" si="101"/>
        <v>0.17709629342360442</v>
      </c>
      <c r="AS80">
        <f t="shared" si="101"/>
        <v>0.18530133598401147</v>
      </c>
      <c r="AT80">
        <f t="shared" si="101"/>
        <v>0.19555763918452035</v>
      </c>
      <c r="AU80">
        <f t="shared" si="101"/>
        <v>0.20837801818515636</v>
      </c>
      <c r="AV80">
        <f t="shared" si="101"/>
        <v>0.22440349193595147</v>
      </c>
      <c r="AW80">
        <f t="shared" si="101"/>
        <v>0.24443533412444529</v>
      </c>
      <c r="AX80">
        <f t="shared" si="101"/>
        <v>0.26947513686006253</v>
      </c>
      <c r="AY80">
        <f t="shared" si="101"/>
        <v>0.30077489027958421</v>
      </c>
      <c r="AZ80">
        <f t="shared" si="101"/>
        <v>0.33989958205398618</v>
      </c>
      <c r="BA80">
        <f t="shared" si="101"/>
        <v>0.38880544677198864</v>
      </c>
      <c r="BB80">
        <f t="shared" si="101"/>
        <v>0.44993777766949183</v>
      </c>
      <c r="BC80">
        <f t="shared" si="101"/>
        <v>0.52635319129137059</v>
      </c>
      <c r="BD80">
        <f t="shared" si="101"/>
        <v>0.62187245831871918</v>
      </c>
      <c r="BE80">
        <f t="shared" si="101"/>
        <v>0.74127154210290491</v>
      </c>
      <c r="BF80">
        <f t="shared" si="101"/>
        <v>0.14427688121795654</v>
      </c>
      <c r="BG80">
        <f t="shared" si="101"/>
        <v>0.17053329147436683</v>
      </c>
      <c r="BH80">
        <f t="shared" si="101"/>
        <v>0.17709739403846939</v>
      </c>
      <c r="BI80">
        <f t="shared" si="101"/>
        <v>0.18530252224359758</v>
      </c>
      <c r="BJ80">
        <f t="shared" si="101"/>
        <v>0.19555893250000786</v>
      </c>
      <c r="BK80">
        <f t="shared" si="101"/>
        <v>0.20837944532052069</v>
      </c>
      <c r="BL80">
        <f t="shared" si="101"/>
        <v>0.22440508634616171</v>
      </c>
      <c r="BM80">
        <f t="shared" si="101"/>
        <v>0.24443713762821295</v>
      </c>
      <c r="BN80">
        <f t="shared" si="101"/>
        <v>0.26947720173077705</v>
      </c>
      <c r="BO80">
        <f t="shared" si="101"/>
        <v>0.30077728185898223</v>
      </c>
      <c r="BP80">
        <f t="shared" si="101"/>
        <v>0.33990238201923861</v>
      </c>
      <c r="BQ80">
        <f t="shared" si="101"/>
        <v>0.38880875721955915</v>
      </c>
      <c r="BR80">
        <f t="shared" si="101"/>
        <v>0.44994172621995965</v>
      </c>
      <c r="BS80">
        <f t="shared" si="101"/>
        <v>0.52635793747046045</v>
      </c>
      <c r="BT80">
        <f t="shared" si="101"/>
        <v>0.62187820153358653</v>
      </c>
      <c r="BU80">
        <f t="shared" si="101"/>
        <v>0.7412785316124938</v>
      </c>
      <c r="BV80">
        <v>27</v>
      </c>
    </row>
    <row r="81" spans="23:74">
      <c r="W81">
        <f>G4*G20</f>
        <v>12.863650909596135</v>
      </c>
      <c r="X81">
        <f t="shared" si="58"/>
        <v>12.863650909596135</v>
      </c>
      <c r="Y81">
        <f>AS20</f>
        <v>12.863619578737289</v>
      </c>
      <c r="AA81">
        <f t="shared" ref="AA81:AA95" si="102">AB4-G4</f>
        <v>-3.1330858845990406E-5</v>
      </c>
      <c r="AB81">
        <f t="shared" si="54"/>
        <v>-3.1330858845990406E-5</v>
      </c>
      <c r="AC81">
        <v>4</v>
      </c>
      <c r="AN81">
        <v>13</v>
      </c>
      <c r="AO81">
        <f t="shared" si="100"/>
        <v>14.551915228366843</v>
      </c>
      <c r="AP81">
        <f t="shared" si="101"/>
        <v>0.16367845093094419</v>
      </c>
      <c r="AQ81">
        <f t="shared" si="101"/>
        <v>0.19649859772949935</v>
      </c>
      <c r="AR81">
        <f t="shared" si="101"/>
        <v>0.20470363442913814</v>
      </c>
      <c r="AS81">
        <f t="shared" si="101"/>
        <v>0.2149599303036866</v>
      </c>
      <c r="AT81">
        <f t="shared" si="101"/>
        <v>0.2277803001468722</v>
      </c>
      <c r="AU81">
        <f t="shared" si="101"/>
        <v>0.24380576245085422</v>
      </c>
      <c r="AV81">
        <f t="shared" si="101"/>
        <v>0.26383759033083176</v>
      </c>
      <c r="AW81">
        <f t="shared" si="101"/>
        <v>0.28887737518080359</v>
      </c>
      <c r="AX81">
        <f t="shared" si="101"/>
        <v>0.32017710624326851</v>
      </c>
      <c r="AY81">
        <f t="shared" si="101"/>
        <v>0.3593017700713495</v>
      </c>
      <c r="AZ81">
        <f t="shared" si="101"/>
        <v>0.40820759985645078</v>
      </c>
      <c r="BA81">
        <f t="shared" si="101"/>
        <v>0.46933988708782748</v>
      </c>
      <c r="BB81">
        <f t="shared" si="101"/>
        <v>0.54575524612704829</v>
      </c>
      <c r="BC81">
        <f t="shared" si="101"/>
        <v>0.64127444492607422</v>
      </c>
      <c r="BD81">
        <f t="shared" si="101"/>
        <v>0.76067344342485677</v>
      </c>
      <c r="BE81">
        <f t="shared" si="101"/>
        <v>0.90992219154833487</v>
      </c>
      <c r="BF81">
        <f t="shared" si="101"/>
        <v>0.16367943485577899</v>
      </c>
      <c r="BG81">
        <f t="shared" si="101"/>
        <v>0.19649994767629184</v>
      </c>
      <c r="BH81">
        <f t="shared" si="101"/>
        <v>0.20470507588142003</v>
      </c>
      <c r="BI81">
        <f t="shared" si="101"/>
        <v>0.21496148613783031</v>
      </c>
      <c r="BJ81">
        <f t="shared" si="101"/>
        <v>0.22778199895834311</v>
      </c>
      <c r="BK81">
        <f t="shared" si="101"/>
        <v>0.24380763998398419</v>
      </c>
      <c r="BL81">
        <f t="shared" si="101"/>
        <v>0.26383969126603546</v>
      </c>
      <c r="BM81">
        <f t="shared" si="101"/>
        <v>0.2888797553685995</v>
      </c>
      <c r="BN81">
        <f t="shared" si="101"/>
        <v>0.32017983549680462</v>
      </c>
      <c r="BO81">
        <f t="shared" si="101"/>
        <v>0.35930493565706106</v>
      </c>
      <c r="BP81">
        <f t="shared" si="101"/>
        <v>0.40821131085738155</v>
      </c>
      <c r="BQ81">
        <f t="shared" si="101"/>
        <v>0.46934427985778215</v>
      </c>
      <c r="BR81">
        <f t="shared" si="101"/>
        <v>0.54576049110828284</v>
      </c>
      <c r="BS81">
        <f t="shared" si="101"/>
        <v>0.64128075517140881</v>
      </c>
      <c r="BT81">
        <f t="shared" si="101"/>
        <v>0.76068108525031619</v>
      </c>
      <c r="BU81">
        <f t="shared" si="101"/>
        <v>0.90993149784895055</v>
      </c>
      <c r="BV81">
        <v>28</v>
      </c>
    </row>
    <row r="82" spans="23:74">
      <c r="W82">
        <f t="shared" ref="W82:W95" si="103">G5*G21</f>
        <v>12.421377597399996</v>
      </c>
      <c r="X82">
        <f t="shared" si="58"/>
        <v>12.421377597399996</v>
      </c>
      <c r="Y82">
        <f t="shared" ref="Y82:Y95" si="104">AS21</f>
        <v>12.421353758117966</v>
      </c>
      <c r="AA82">
        <f t="shared" si="102"/>
        <v>-2.383928202931429E-5</v>
      </c>
      <c r="AB82">
        <f t="shared" si="54"/>
        <v>-2.383928202931429E-5</v>
      </c>
      <c r="AC82">
        <v>4</v>
      </c>
      <c r="AN82">
        <v>14</v>
      </c>
      <c r="AO82">
        <f t="shared" si="100"/>
        <v>18.189894035458554</v>
      </c>
      <c r="AP82">
        <f t="shared" si="101"/>
        <v>0.18793136061715429</v>
      </c>
      <c r="AQ82">
        <f t="shared" si="101"/>
        <v>0.22895652067227507</v>
      </c>
      <c r="AR82">
        <f t="shared" si="101"/>
        <v>0.23921281068605535</v>
      </c>
      <c r="AS82">
        <f t="shared" si="101"/>
        <v>0.2520331732032805</v>
      </c>
      <c r="AT82">
        <f t="shared" si="101"/>
        <v>0.26805862634981209</v>
      </c>
      <c r="AU82">
        <f t="shared" si="101"/>
        <v>0.28809044278297652</v>
      </c>
      <c r="AV82">
        <f t="shared" si="101"/>
        <v>0.31313021332443208</v>
      </c>
      <c r="AW82">
        <f t="shared" si="101"/>
        <v>0.34442992650125159</v>
      </c>
      <c r="AX82">
        <f t="shared" si="101"/>
        <v>0.38355456797227594</v>
      </c>
      <c r="AY82">
        <f t="shared" si="101"/>
        <v>0.43246036981105629</v>
      </c>
      <c r="AZ82">
        <f t="shared" si="101"/>
        <v>0.4935926221095317</v>
      </c>
      <c r="BA82">
        <f t="shared" si="101"/>
        <v>0.57000793748262613</v>
      </c>
      <c r="BB82">
        <f t="shared" si="101"/>
        <v>0.66552708169899399</v>
      </c>
      <c r="BC82">
        <f t="shared" si="101"/>
        <v>0.784926011969454</v>
      </c>
      <c r="BD82">
        <f t="shared" si="101"/>
        <v>0.93417467480752869</v>
      </c>
      <c r="BE82">
        <f t="shared" si="101"/>
        <v>1.1207355033551223</v>
      </c>
      <c r="BF82">
        <f t="shared" si="101"/>
        <v>0.18793262690305709</v>
      </c>
      <c r="BG82">
        <f t="shared" si="101"/>
        <v>0.22895826792869814</v>
      </c>
      <c r="BH82">
        <f t="shared" si="101"/>
        <v>0.23921467818510836</v>
      </c>
      <c r="BI82">
        <f t="shared" si="101"/>
        <v>0.25203519100562116</v>
      </c>
      <c r="BJ82">
        <f t="shared" si="101"/>
        <v>0.26806083203126224</v>
      </c>
      <c r="BK82">
        <f t="shared" si="101"/>
        <v>0.28809288331331351</v>
      </c>
      <c r="BL82">
        <f t="shared" si="101"/>
        <v>0.31313294741587755</v>
      </c>
      <c r="BM82">
        <f t="shared" si="101"/>
        <v>0.34443302754408273</v>
      </c>
      <c r="BN82">
        <f t="shared" si="101"/>
        <v>0.38355812770433911</v>
      </c>
      <c r="BO82">
        <f t="shared" si="101"/>
        <v>0.43246450290465965</v>
      </c>
      <c r="BP82">
        <f t="shared" si="101"/>
        <v>0.49359747190506031</v>
      </c>
      <c r="BQ82">
        <f t="shared" si="101"/>
        <v>0.570013683155561</v>
      </c>
      <c r="BR82">
        <f t="shared" si="101"/>
        <v>0.66553394721868686</v>
      </c>
      <c r="BS82">
        <f t="shared" si="101"/>
        <v>0.78493427729759435</v>
      </c>
      <c r="BT82">
        <f t="shared" si="101"/>
        <v>0.93418468989622871</v>
      </c>
      <c r="BU82">
        <f t="shared" si="101"/>
        <v>1.1207477056445214</v>
      </c>
      <c r="BV82">
        <v>29</v>
      </c>
    </row>
    <row r="83" spans="23:74">
      <c r="W83">
        <f t="shared" si="103"/>
        <v>11.909540786136496</v>
      </c>
      <c r="X83">
        <f t="shared" si="58"/>
        <v>11.909540786136496</v>
      </c>
      <c r="Y83">
        <f t="shared" si="104"/>
        <v>11.909525046565808</v>
      </c>
      <c r="AA83">
        <f t="shared" si="102"/>
        <v>-1.5739570688566573E-5</v>
      </c>
      <c r="AB83">
        <f t="shared" si="54"/>
        <v>-1.5739570688566573E-5</v>
      </c>
      <c r="AC83">
        <v>4</v>
      </c>
      <c r="AN83">
        <v>15</v>
      </c>
      <c r="AO83">
        <f t="shared" si="100"/>
        <v>22.737367544323188</v>
      </c>
      <c r="AP83">
        <f t="shared" si="101"/>
        <v>0.21824749772491689</v>
      </c>
      <c r="AQ83">
        <f t="shared" si="101"/>
        <v>0.26952892435074477</v>
      </c>
      <c r="AR83">
        <f t="shared" si="101"/>
        <v>0.28234928100720175</v>
      </c>
      <c r="AS83">
        <f t="shared" si="101"/>
        <v>0.29837472682777288</v>
      </c>
      <c r="AT83">
        <f t="shared" si="101"/>
        <v>0.3184065341034869</v>
      </c>
      <c r="AU83">
        <f t="shared" si="101"/>
        <v>0.34344629319812942</v>
      </c>
      <c r="AV83">
        <f t="shared" si="101"/>
        <v>0.37474599206643255</v>
      </c>
      <c r="AW83">
        <f t="shared" si="101"/>
        <v>0.41387061565181155</v>
      </c>
      <c r="AX83">
        <f t="shared" si="101"/>
        <v>0.46277639513353519</v>
      </c>
      <c r="AY83">
        <f t="shared" si="101"/>
        <v>0.52390861948568967</v>
      </c>
      <c r="AZ83">
        <f t="shared" si="101"/>
        <v>0.60032389992588286</v>
      </c>
      <c r="BA83">
        <f t="shared" si="101"/>
        <v>0.69584300047612435</v>
      </c>
      <c r="BB83">
        <f t="shared" si="101"/>
        <v>0.8152418761639264</v>
      </c>
      <c r="BC83">
        <f t="shared" si="101"/>
        <v>0.96449047077367855</v>
      </c>
      <c r="BD83">
        <f t="shared" si="101"/>
        <v>1.1510512140358686</v>
      </c>
      <c r="BE83">
        <f t="shared" si="101"/>
        <v>1.3842521431136063</v>
      </c>
      <c r="BF83">
        <f t="shared" si="101"/>
        <v>0.21824911696215463</v>
      </c>
      <c r="BG83">
        <f t="shared" si="101"/>
        <v>0.26953116824420592</v>
      </c>
      <c r="BH83">
        <f t="shared" si="101"/>
        <v>0.28235168106471875</v>
      </c>
      <c r="BI83">
        <f t="shared" si="101"/>
        <v>0.29837732209035978</v>
      </c>
      <c r="BJ83">
        <f t="shared" si="101"/>
        <v>0.31840937337241104</v>
      </c>
      <c r="BK83">
        <f t="shared" si="101"/>
        <v>0.34344943747497519</v>
      </c>
      <c r="BL83">
        <f t="shared" si="101"/>
        <v>0.37474951760318032</v>
      </c>
      <c r="BM83">
        <f t="shared" si="101"/>
        <v>0.4138746177634367</v>
      </c>
      <c r="BN83">
        <f t="shared" si="101"/>
        <v>0.46278099296375713</v>
      </c>
      <c r="BO83">
        <f t="shared" si="101"/>
        <v>0.52391396196415785</v>
      </c>
      <c r="BP83">
        <f t="shared" si="101"/>
        <v>0.60033017321465865</v>
      </c>
      <c r="BQ83">
        <f t="shared" si="101"/>
        <v>0.69585043727778451</v>
      </c>
      <c r="BR83">
        <f t="shared" si="101"/>
        <v>0.81525076735669177</v>
      </c>
      <c r="BS83">
        <f t="shared" si="101"/>
        <v>0.96450117995532625</v>
      </c>
      <c r="BT83">
        <f t="shared" si="101"/>
        <v>1.1510641957036192</v>
      </c>
      <c r="BU83">
        <f t="shared" si="101"/>
        <v>1.3842679653889851</v>
      </c>
      <c r="BV83">
        <v>30</v>
      </c>
    </row>
    <row r="84" spans="23:74">
      <c r="W84">
        <f t="shared" si="103"/>
        <v>11.326157014421755</v>
      </c>
      <c r="X84">
        <f t="shared" si="58"/>
        <v>11.326157014421755</v>
      </c>
      <c r="Y84">
        <f t="shared" si="104"/>
        <v>11.32614976076891</v>
      </c>
      <c r="AA84">
        <f t="shared" si="102"/>
        <v>-7.2536528445965587E-6</v>
      </c>
      <c r="AB84">
        <f t="shared" si="54"/>
        <v>-7.2536528445965587E-6</v>
      </c>
      <c r="AC84">
        <v>4</v>
      </c>
    </row>
    <row r="85" spans="23:74">
      <c r="W85">
        <f t="shared" si="103"/>
        <v>10.672662258177567</v>
      </c>
      <c r="X85">
        <f t="shared" si="58"/>
        <v>10.672662258177567</v>
      </c>
      <c r="Y85">
        <f t="shared" si="104"/>
        <v>10.672663566526046</v>
      </c>
      <c r="AA85">
        <f t="shared" si="102"/>
        <v>1.3083484784459642E-6</v>
      </c>
      <c r="AB85">
        <f t="shared" si="54"/>
        <v>1.3083484784459642E-6</v>
      </c>
      <c r="AC85">
        <v>4</v>
      </c>
    </row>
    <row r="86" spans="23:74">
      <c r="W86">
        <f t="shared" si="103"/>
        <v>9.9547060078987872</v>
      </c>
      <c r="X86">
        <f t="shared" si="58"/>
        <v>9.9547060078987872</v>
      </c>
      <c r="Y86">
        <f t="shared" si="104"/>
        <v>9.954715573157058</v>
      </c>
      <c r="AA86">
        <f t="shared" si="102"/>
        <v>9.565258270782806E-6</v>
      </c>
      <c r="AB86">
        <f t="shared" ref="AB86:AB149" si="105">IFERROR(AA86,"")</f>
        <v>9.565258270782806E-6</v>
      </c>
      <c r="AC86">
        <v>4</v>
      </c>
    </row>
    <row r="87" spans="23:74">
      <c r="W87">
        <f t="shared" si="103"/>
        <v>9.1825607021848228</v>
      </c>
      <c r="X87">
        <f t="shared" si="58"/>
        <v>9.1825607021848228</v>
      </c>
      <c r="Y87">
        <f t="shared" si="104"/>
        <v>9.1825778041556312</v>
      </c>
      <c r="AA87">
        <f t="shared" si="102"/>
        <v>1.7101970808397482E-5</v>
      </c>
      <c r="AB87">
        <f t="shared" si="105"/>
        <v>1.7101970808397482E-5</v>
      </c>
      <c r="AC87">
        <v>4</v>
      </c>
    </row>
    <row r="88" spans="23:74">
      <c r="W88">
        <f t="shared" si="103"/>
        <v>8.3709370648423036</v>
      </c>
      <c r="X88">
        <f t="shared" si="58"/>
        <v>8.3709370648423036</v>
      </c>
      <c r="Y88">
        <f t="shared" si="104"/>
        <v>8.3709605880078204</v>
      </c>
      <c r="AA88">
        <f t="shared" si="102"/>
        <v>2.3523165516792233E-5</v>
      </c>
      <c r="AB88">
        <f t="shared" si="105"/>
        <v>2.3523165516792233E-5</v>
      </c>
      <c r="AC88">
        <v>4</v>
      </c>
    </row>
    <row r="89" spans="23:74">
      <c r="W89">
        <f t="shared" si="103"/>
        <v>7.5380952660151577</v>
      </c>
      <c r="X89">
        <f t="shared" ref="X89:X152" si="106">IFERROR(W89, NA())</f>
        <v>7.5380952660151577</v>
      </c>
      <c r="Y89">
        <f t="shared" si="104"/>
        <v>7.5381237791242501</v>
      </c>
      <c r="AA89">
        <f t="shared" si="102"/>
        <v>2.8513109092465072E-5</v>
      </c>
      <c r="AB89">
        <f t="shared" si="105"/>
        <v>2.8513109092465072E-5</v>
      </c>
      <c r="AC89">
        <v>4</v>
      </c>
    </row>
    <row r="90" spans="23:74">
      <c r="W90">
        <f t="shared" si="103"/>
        <v>6.7043128673042691</v>
      </c>
      <c r="X90">
        <f t="shared" si="106"/>
        <v>6.7043128673042691</v>
      </c>
      <c r="Y90">
        <f t="shared" si="104"/>
        <v>6.7043447534902105</v>
      </c>
      <c r="AA90">
        <f t="shared" si="102"/>
        <v>3.1886185941409906E-5</v>
      </c>
      <c r="AB90">
        <f t="shared" si="105"/>
        <v>3.1886185941409906E-5</v>
      </c>
      <c r="AC90">
        <v>4</v>
      </c>
    </row>
    <row r="91" spans="23:74">
      <c r="W91">
        <f t="shared" si="103"/>
        <v>5.8899586332103793</v>
      </c>
      <c r="X91">
        <f t="shared" si="106"/>
        <v>5.8899586332103793</v>
      </c>
      <c r="Y91">
        <f t="shared" si="104"/>
        <v>5.8899922467545149</v>
      </c>
      <c r="AA91">
        <f t="shared" si="102"/>
        <v>3.361354413566886E-5</v>
      </c>
      <c r="AB91">
        <f t="shared" si="105"/>
        <v>3.361354413566886E-5</v>
      </c>
      <c r="AC91">
        <v>4</v>
      </c>
    </row>
    <row r="92" spans="23:74">
      <c r="W92">
        <f t="shared" si="103"/>
        <v>5.113548060505801</v>
      </c>
      <c r="X92">
        <f t="shared" si="106"/>
        <v>5.113548060505801</v>
      </c>
      <c r="Y92">
        <f t="shared" si="104"/>
        <v>5.1135818788262224</v>
      </c>
      <c r="AA92">
        <f t="shared" si="102"/>
        <v>3.3818320421374892E-5</v>
      </c>
      <c r="AB92">
        <f t="shared" si="105"/>
        <v>3.3818320421374892E-5</v>
      </c>
      <c r="AC92">
        <v>4</v>
      </c>
    </row>
    <row r="93" spans="23:74">
      <c r="W93">
        <f t="shared" si="103"/>
        <v>4.3901625438930338</v>
      </c>
      <c r="X93">
        <f t="shared" si="106"/>
        <v>4.3901625438930338</v>
      </c>
      <c r="Y93">
        <f t="shared" si="104"/>
        <v>4.3901952862262554</v>
      </c>
      <c r="AA93">
        <f t="shared" si="102"/>
        <v>3.274233322159148E-5</v>
      </c>
      <c r="AB93">
        <f t="shared" si="105"/>
        <v>3.274233322159148E-5</v>
      </c>
      <c r="AC93">
        <v>4</v>
      </c>
    </row>
    <row r="94" spans="23:74">
      <c r="W94">
        <f t="shared" si="103"/>
        <v>3.7304965161168209</v>
      </c>
      <c r="X94">
        <f t="shared" si="106"/>
        <v>3.7304965161168209</v>
      </c>
      <c r="Y94">
        <f t="shared" si="104"/>
        <v>3.7305272119652528</v>
      </c>
      <c r="AA94">
        <f t="shared" si="102"/>
        <v>3.0695848431960826E-5</v>
      </c>
      <c r="AB94">
        <f t="shared" si="105"/>
        <v>3.0695848431960826E-5</v>
      </c>
      <c r="AC94">
        <v>4</v>
      </c>
    </row>
    <row r="95" spans="23:74">
      <c r="W95">
        <f t="shared" si="103"/>
        <v>3.1406110611900919</v>
      </c>
      <c r="X95">
        <f t="shared" si="106"/>
        <v>3.1406110611900919</v>
      </c>
      <c r="Y95">
        <f t="shared" si="104"/>
        <v>3.1406390663923527</v>
      </c>
      <c r="AA95">
        <f t="shared" si="102"/>
        <v>2.8005202260761308E-5</v>
      </c>
      <c r="AB95">
        <f t="shared" si="105"/>
        <v>2.8005202260761308E-5</v>
      </c>
      <c r="AC95">
        <v>4</v>
      </c>
    </row>
    <row r="96" spans="23:74">
      <c r="W96">
        <f>H4*H20</f>
        <v>12.683964790899816</v>
      </c>
      <c r="X96">
        <f t="shared" si="106"/>
        <v>12.683964790899816</v>
      </c>
      <c r="Y96">
        <f>AT20</f>
        <v>12.683929444978506</v>
      </c>
      <c r="AA96">
        <f t="shared" ref="AA96:AA110" si="107">AC4-H4</f>
        <v>-3.5345921309826167E-5</v>
      </c>
      <c r="AB96">
        <f t="shared" si="105"/>
        <v>-3.5345921309826167E-5</v>
      </c>
      <c r="AC96">
        <v>4</v>
      </c>
    </row>
    <row r="97" spans="23:29">
      <c r="W97">
        <f t="shared" ref="W97:W110" si="108">H5*H21</f>
        <v>12.212553075630407</v>
      </c>
      <c r="X97">
        <f t="shared" si="106"/>
        <v>12.212553075630407</v>
      </c>
      <c r="Y97">
        <f t="shared" ref="Y97:Y110" si="109">AT21</f>
        <v>12.2125260784922</v>
      </c>
      <c r="AA97">
        <f t="shared" si="107"/>
        <v>-2.6997138206752425E-5</v>
      </c>
      <c r="AB97">
        <f t="shared" si="105"/>
        <v>-2.6997138206752425E-5</v>
      </c>
      <c r="AC97">
        <v>4</v>
      </c>
    </row>
    <row r="98" spans="23:29">
      <c r="W98">
        <f t="shared" si="108"/>
        <v>11.670377128416446</v>
      </c>
      <c r="X98">
        <f t="shared" si="106"/>
        <v>11.670377128416446</v>
      </c>
      <c r="Y98">
        <f t="shared" si="109"/>
        <v>11.670359061786645</v>
      </c>
      <c r="AA98">
        <f t="shared" si="107"/>
        <v>-1.8066629801083423E-5</v>
      </c>
      <c r="AB98">
        <f t="shared" si="105"/>
        <v>-1.8066629801083423E-5</v>
      </c>
      <c r="AC98">
        <v>4</v>
      </c>
    </row>
    <row r="99" spans="23:29">
      <c r="W99">
        <f t="shared" si="108"/>
        <v>11.056794529234148</v>
      </c>
      <c r="X99">
        <f t="shared" si="106"/>
        <v>11.056794529234148</v>
      </c>
      <c r="Y99">
        <f t="shared" si="109"/>
        <v>11.056785702733499</v>
      </c>
      <c r="AA99">
        <f t="shared" si="107"/>
        <v>-8.82650064859547E-6</v>
      </c>
      <c r="AB99">
        <f t="shared" si="105"/>
        <v>-8.82650064859547E-6</v>
      </c>
      <c r="AC99">
        <v>4</v>
      </c>
    </row>
    <row r="100" spans="23:29">
      <c r="W100">
        <f t="shared" si="108"/>
        <v>10.374951753980362</v>
      </c>
      <c r="X100">
        <f t="shared" si="106"/>
        <v>10.374951753980362</v>
      </c>
      <c r="Y100">
        <f t="shared" si="109"/>
        <v>10.374952116223419</v>
      </c>
      <c r="AA100">
        <f t="shared" si="107"/>
        <v>3.6224305688392633E-7</v>
      </c>
      <c r="AB100">
        <f t="shared" si="105"/>
        <v>3.6224305688392633E-7</v>
      </c>
      <c r="AC100">
        <v>4</v>
      </c>
    </row>
    <row r="101" spans="23:29">
      <c r="W101">
        <f t="shared" si="108"/>
        <v>9.6324431800662129</v>
      </c>
      <c r="X101">
        <f t="shared" si="106"/>
        <v>9.6324431800662129</v>
      </c>
      <c r="Y101">
        <f t="shared" si="109"/>
        <v>9.6324522562565651</v>
      </c>
      <c r="AA101">
        <f t="shared" si="107"/>
        <v>9.0761903521752174E-6</v>
      </c>
      <c r="AB101">
        <f t="shared" si="105"/>
        <v>9.0761903521752174E-6</v>
      </c>
      <c r="AC101">
        <v>4</v>
      </c>
    </row>
    <row r="102" spans="23:29">
      <c r="W102">
        <f t="shared" si="108"/>
        <v>8.8414898601155656</v>
      </c>
      <c r="X102">
        <f t="shared" si="106"/>
        <v>8.8414898601155656</v>
      </c>
      <c r="Y102">
        <f t="shared" si="109"/>
        <v>8.8415067366620548</v>
      </c>
      <c r="AA102">
        <f t="shared" si="107"/>
        <v>1.6876546489186239E-5</v>
      </c>
      <c r="AB102">
        <f t="shared" si="105"/>
        <v>1.6876546489186239E-5</v>
      </c>
      <c r="AC102">
        <v>4</v>
      </c>
    </row>
    <row r="103" spans="23:29">
      <c r="W103">
        <f t="shared" si="108"/>
        <v>8.0184603686702793</v>
      </c>
      <c r="X103">
        <f t="shared" si="106"/>
        <v>8.0184603686702793</v>
      </c>
      <c r="Y103">
        <f t="shared" si="109"/>
        <v>8.0184837386847363</v>
      </c>
      <c r="AA103">
        <f t="shared" si="107"/>
        <v>2.3370014456958188E-5</v>
      </c>
      <c r="AB103">
        <f t="shared" si="105"/>
        <v>2.3370014456958188E-5</v>
      </c>
      <c r="AC103">
        <v>4</v>
      </c>
    </row>
    <row r="104" spans="23:29">
      <c r="W104">
        <f t="shared" si="108"/>
        <v>7.1826898092856775</v>
      </c>
      <c r="X104">
        <f t="shared" si="106"/>
        <v>7.1826898092856775</v>
      </c>
      <c r="Y104">
        <f t="shared" si="109"/>
        <v>7.1827180791639087</v>
      </c>
      <c r="AA104">
        <f t="shared" si="107"/>
        <v>2.8269878231235168E-5</v>
      </c>
      <c r="AB104">
        <f t="shared" si="105"/>
        <v>2.8269878231235168E-5</v>
      </c>
      <c r="AC104">
        <v>4</v>
      </c>
    </row>
    <row r="105" spans="23:29">
      <c r="W105">
        <f t="shared" si="108"/>
        <v>6.3547402181714467</v>
      </c>
      <c r="X105">
        <f t="shared" si="106"/>
        <v>6.3547402181714467</v>
      </c>
      <c r="Y105">
        <f t="shared" si="109"/>
        <v>6.3547716588042675</v>
      </c>
      <c r="AA105">
        <f t="shared" si="107"/>
        <v>3.144063282078946E-5</v>
      </c>
      <c r="AB105">
        <f t="shared" si="105"/>
        <v>3.144063282078946E-5</v>
      </c>
      <c r="AC105">
        <v>4</v>
      </c>
    </row>
    <row r="106" spans="23:29">
      <c r="W106">
        <f t="shared" si="108"/>
        <v>5.5544172212633773</v>
      </c>
      <c r="X106">
        <f t="shared" si="106"/>
        <v>5.5544172212633773</v>
      </c>
      <c r="Y106">
        <f t="shared" si="109"/>
        <v>5.5544501344218187</v>
      </c>
      <c r="AA106">
        <f t="shared" si="107"/>
        <v>3.2913158441338908E-5</v>
      </c>
      <c r="AB106">
        <f t="shared" si="105"/>
        <v>3.2913158441338908E-5</v>
      </c>
      <c r="AC106">
        <v>4</v>
      </c>
    </row>
    <row r="107" spans="23:29">
      <c r="W107">
        <f t="shared" si="108"/>
        <v>4.7989378149166351</v>
      </c>
      <c r="X107">
        <f t="shared" si="106"/>
        <v>4.7989378149166351</v>
      </c>
      <c r="Y107">
        <f t="shared" si="109"/>
        <v>4.7989706817896698</v>
      </c>
      <c r="AA107">
        <f t="shared" si="107"/>
        <v>3.2866873034720356E-5</v>
      </c>
      <c r="AB107">
        <f t="shared" si="105"/>
        <v>3.2866873034720356E-5</v>
      </c>
      <c r="AC107">
        <v>4</v>
      </c>
    </row>
    <row r="108" spans="23:29">
      <c r="W108">
        <f t="shared" si="108"/>
        <v>4.1015941914933034</v>
      </c>
      <c r="X108">
        <f t="shared" si="106"/>
        <v>4.1015941914933034</v>
      </c>
      <c r="Y108">
        <f t="shared" si="109"/>
        <v>4.1016257776170386</v>
      </c>
      <c r="AA108">
        <f t="shared" si="107"/>
        <v>3.1586123735216631E-5</v>
      </c>
      <c r="AB108">
        <f t="shared" si="105"/>
        <v>3.1586123735216631E-5</v>
      </c>
      <c r="AC108">
        <v>4</v>
      </c>
    </row>
    <row r="109" spans="23:29">
      <c r="W109">
        <f t="shared" si="108"/>
        <v>3.4711027516513022</v>
      </c>
      <c r="X109">
        <f t="shared" si="106"/>
        <v>3.4711027516513022</v>
      </c>
      <c r="Y109">
        <f t="shared" si="109"/>
        <v>3.4711321567627191</v>
      </c>
      <c r="AA109">
        <f t="shared" si="107"/>
        <v>2.9405111416913599E-5</v>
      </c>
      <c r="AB109">
        <f t="shared" si="105"/>
        <v>2.9405111416913599E-5</v>
      </c>
      <c r="AC109">
        <v>4</v>
      </c>
    </row>
    <row r="110" spans="23:29">
      <c r="W110">
        <f t="shared" si="108"/>
        <v>2.9116367385893978</v>
      </c>
      <c r="X110">
        <f t="shared" si="106"/>
        <v>2.9116367385893978</v>
      </c>
      <c r="Y110">
        <f t="shared" si="109"/>
        <v>2.9116633948444273</v>
      </c>
      <c r="AA110">
        <f t="shared" si="107"/>
        <v>2.66562550295113E-5</v>
      </c>
      <c r="AB110">
        <f t="shared" si="105"/>
        <v>2.66562550295113E-5</v>
      </c>
      <c r="AC110">
        <v>4</v>
      </c>
    </row>
    <row r="111" spans="23:29">
      <c r="W111">
        <f>I4*I20</f>
        <v>12.466295229202256</v>
      </c>
      <c r="X111">
        <f t="shared" si="106"/>
        <v>12.466295229202256</v>
      </c>
      <c r="Y111">
        <f>AU20</f>
        <v>12.466255188466238</v>
      </c>
      <c r="AA111">
        <f t="shared" ref="AA111:AA125" si="110">AD4-I4</f>
        <v>-4.0040736017488143E-5</v>
      </c>
      <c r="AB111">
        <f t="shared" si="105"/>
        <v>-4.0040736017488143E-5</v>
      </c>
      <c r="AC111">
        <v>4</v>
      </c>
    </row>
    <row r="112" spans="23:29">
      <c r="W112">
        <f t="shared" ref="W112:W125" si="111">I5*I21</f>
        <v>11.961193031720541</v>
      </c>
      <c r="X112">
        <f t="shared" si="106"/>
        <v>11.961193031720541</v>
      </c>
      <c r="Y112">
        <f t="shared" ref="Y112:Y125" si="112">AU21</f>
        <v>11.961162394911817</v>
      </c>
      <c r="AA112">
        <f t="shared" si="110"/>
        <v>-3.0636808723727427E-5</v>
      </c>
      <c r="AB112">
        <f t="shared" si="105"/>
        <v>-3.0636808723727427E-5</v>
      </c>
      <c r="AC112">
        <v>4</v>
      </c>
    </row>
    <row r="113" spans="23:29">
      <c r="W113">
        <f t="shared" si="111"/>
        <v>11.38459968419704</v>
      </c>
      <c r="X113">
        <f t="shared" si="106"/>
        <v>11.38459968419704</v>
      </c>
      <c r="Y113">
        <f t="shared" si="112"/>
        <v>11.384578979020175</v>
      </c>
      <c r="AA113">
        <f t="shared" si="110"/>
        <v>-2.070517686547646E-5</v>
      </c>
      <c r="AB113">
        <f t="shared" si="105"/>
        <v>-2.070517686547646E-5</v>
      </c>
      <c r="AC113">
        <v>4</v>
      </c>
    </row>
    <row r="114" spans="23:29">
      <c r="W114">
        <f t="shared" si="111"/>
        <v>10.737588345917187</v>
      </c>
      <c r="X114">
        <f t="shared" si="106"/>
        <v>10.737588345917187</v>
      </c>
      <c r="Y114">
        <f t="shared" si="112"/>
        <v>10.737577765624362</v>
      </c>
      <c r="AA114">
        <f t="shared" si="110"/>
        <v>-1.0580292824968751E-5</v>
      </c>
      <c r="AB114">
        <f t="shared" si="105"/>
        <v>-1.0580292824968751E-5</v>
      </c>
      <c r="AC114">
        <v>4</v>
      </c>
    </row>
    <row r="115" spans="23:29">
      <c r="W115">
        <f t="shared" si="111"/>
        <v>10.025383177696218</v>
      </c>
      <c r="X115">
        <f t="shared" si="106"/>
        <v>10.025383177696218</v>
      </c>
      <c r="Y115">
        <f t="shared" si="112"/>
        <v>10.02538249566676</v>
      </c>
      <c r="AA115">
        <f t="shared" si="110"/>
        <v>-6.8202945868733877E-7</v>
      </c>
      <c r="AB115">
        <f t="shared" si="105"/>
        <v>-6.8202945868733877E-7</v>
      </c>
      <c r="AC115">
        <v>4</v>
      </c>
    </row>
    <row r="116" spans="23:29">
      <c r="W116">
        <f t="shared" si="111"/>
        <v>9.257815129665973</v>
      </c>
      <c r="X116">
        <f t="shared" si="106"/>
        <v>9.257815129665973</v>
      </c>
      <c r="Y116">
        <f t="shared" si="112"/>
        <v>9.2578236524080317</v>
      </c>
      <c r="AA116">
        <f t="shared" si="110"/>
        <v>8.5227420587585812E-6</v>
      </c>
      <c r="AB116">
        <f t="shared" si="105"/>
        <v>8.5227420587585812E-6</v>
      </c>
      <c r="AC116">
        <v>4</v>
      </c>
    </row>
    <row r="117" spans="23:29">
      <c r="W117">
        <f t="shared" si="111"/>
        <v>8.4492005989081775</v>
      </c>
      <c r="X117">
        <f t="shared" si="106"/>
        <v>8.4492005989081775</v>
      </c>
      <c r="Y117">
        <f t="shared" si="112"/>
        <v>8.4492171770831686</v>
      </c>
      <c r="AA117">
        <f t="shared" si="110"/>
        <v>1.6578174991010997E-5</v>
      </c>
      <c r="AB117">
        <f t="shared" si="105"/>
        <v>1.6578174991010997E-5</v>
      </c>
      <c r="AC117">
        <v>4</v>
      </c>
    </row>
    <row r="118" spans="23:29">
      <c r="W118">
        <f t="shared" si="111"/>
        <v>7.6175198569616844</v>
      </c>
      <c r="X118">
        <f t="shared" si="106"/>
        <v>7.6175198569616844</v>
      </c>
      <c r="Y118">
        <f t="shared" si="112"/>
        <v>7.617542963272979</v>
      </c>
      <c r="AA118">
        <f t="shared" si="110"/>
        <v>2.310631129454066E-5</v>
      </c>
      <c r="AB118">
        <f t="shared" si="105"/>
        <v>2.310631129454066E-5</v>
      </c>
      <c r="AC118">
        <v>4</v>
      </c>
    </row>
    <row r="119" spans="23:29">
      <c r="W119">
        <f t="shared" si="111"/>
        <v>6.7829380938113442</v>
      </c>
      <c r="X119">
        <f t="shared" si="106"/>
        <v>6.7829380938113442</v>
      </c>
      <c r="Y119">
        <f t="shared" si="112"/>
        <v>6.7829659598995971</v>
      </c>
      <c r="AA119">
        <f t="shared" si="110"/>
        <v>2.7866088252892496E-5</v>
      </c>
      <c r="AB119">
        <f t="shared" si="105"/>
        <v>2.7866088252892496E-5</v>
      </c>
      <c r="AC119">
        <v>4</v>
      </c>
    </row>
    <row r="120" spans="23:29">
      <c r="W120">
        <f t="shared" si="111"/>
        <v>5.965901700491731</v>
      </c>
      <c r="X120">
        <f t="shared" si="106"/>
        <v>5.965901700491731</v>
      </c>
      <c r="Y120">
        <f t="shared" si="112"/>
        <v>5.9659324882221032</v>
      </c>
      <c r="AA120">
        <f t="shared" si="110"/>
        <v>3.0787730372239253E-5</v>
      </c>
      <c r="AB120">
        <f t="shared" si="105"/>
        <v>3.0787730372239253E-5</v>
      </c>
      <c r="AC120">
        <v>4</v>
      </c>
    </row>
    <row r="121" spans="23:29">
      <c r="W121">
        <f t="shared" si="111"/>
        <v>5.1851782068116563</v>
      </c>
      <c r="X121">
        <f t="shared" si="106"/>
        <v>5.1851782068116563</v>
      </c>
      <c r="Y121">
        <f t="shared" si="112"/>
        <v>5.1852101796637946</v>
      </c>
      <c r="AA121">
        <f t="shared" si="110"/>
        <v>3.1972852138295593E-5</v>
      </c>
      <c r="AB121">
        <f t="shared" si="105"/>
        <v>3.1972852138295593E-5</v>
      </c>
      <c r="AC121">
        <v>4</v>
      </c>
    </row>
    <row r="122" spans="23:29">
      <c r="W122">
        <f t="shared" si="111"/>
        <v>4.4562269789973694</v>
      </c>
      <c r="X122">
        <f t="shared" si="106"/>
        <v>4.4562269789973694</v>
      </c>
      <c r="Y122">
        <f t="shared" si="112"/>
        <v>4.4562586409547356</v>
      </c>
      <c r="AA122">
        <f t="shared" si="110"/>
        <v>3.1661957366146964E-5</v>
      </c>
      <c r="AB122">
        <f t="shared" si="105"/>
        <v>3.1661957366146964E-5</v>
      </c>
      <c r="AC122">
        <v>4</v>
      </c>
    </row>
    <row r="123" spans="23:29">
      <c r="W123">
        <f t="shared" si="111"/>
        <v>3.7901802992623943</v>
      </c>
      <c r="X123">
        <f t="shared" si="106"/>
        <v>3.7901802992623943</v>
      </c>
      <c r="Y123">
        <f t="shared" si="112"/>
        <v>3.7902104804174344</v>
      </c>
      <c r="AA123">
        <f t="shared" si="110"/>
        <v>3.0181155040054364E-5</v>
      </c>
      <c r="AB123">
        <f t="shared" si="105"/>
        <v>3.0181155040054364E-5</v>
      </c>
      <c r="AC123">
        <v>4</v>
      </c>
    </row>
    <row r="124" spans="23:29">
      <c r="W124">
        <f t="shared" si="111"/>
        <v>3.1935317195219377</v>
      </c>
      <c r="X124">
        <f t="shared" si="106"/>
        <v>3.1935317195219377</v>
      </c>
      <c r="Y124">
        <f t="shared" si="112"/>
        <v>3.1935596037930289</v>
      </c>
      <c r="AA124">
        <f t="shared" si="110"/>
        <v>2.7884271091238588E-5</v>
      </c>
      <c r="AB124">
        <f t="shared" si="105"/>
        <v>2.7884271091238588E-5</v>
      </c>
      <c r="AC124">
        <v>4</v>
      </c>
    </row>
    <row r="125" spans="23:29">
      <c r="W125">
        <f t="shared" si="111"/>
        <v>2.6684490653805009</v>
      </c>
      <c r="X125">
        <f t="shared" si="106"/>
        <v>2.6684490653805009</v>
      </c>
      <c r="Y125">
        <f t="shared" si="112"/>
        <v>2.6684741696256125</v>
      </c>
      <c r="AA125">
        <f t="shared" si="110"/>
        <v>2.5104245111595702E-5</v>
      </c>
      <c r="AB125">
        <f t="shared" si="105"/>
        <v>2.5104245111595702E-5</v>
      </c>
      <c r="AC125">
        <v>4</v>
      </c>
    </row>
    <row r="126" spans="23:29">
      <c r="W126">
        <f>J4*J20</f>
        <v>12.204493536800637</v>
      </c>
      <c r="X126">
        <f t="shared" si="106"/>
        <v>12.204493536800637</v>
      </c>
      <c r="Y126">
        <f>AV20</f>
        <v>12.204448094629019</v>
      </c>
      <c r="AA126">
        <f t="shared" ref="AA126:AA140" si="113">AE4-J4</f>
        <v>-4.5442171618503835E-5</v>
      </c>
      <c r="AB126">
        <f t="shared" si="105"/>
        <v>-4.5442171618503835E-5</v>
      </c>
      <c r="AC126">
        <v>4</v>
      </c>
    </row>
    <row r="127" spans="23:29">
      <c r="W127">
        <f t="shared" ref="W127:W140" si="114">J5*J21</f>
        <v>11.661178537307874</v>
      </c>
      <c r="X127">
        <f t="shared" si="106"/>
        <v>11.661178537307874</v>
      </c>
      <c r="Y127">
        <f t="shared" ref="Y127:Y139" si="115">AV21</f>
        <v>11.661143787146088</v>
      </c>
      <c r="AA127">
        <f t="shared" si="113"/>
        <v>-3.4750161786334388E-5</v>
      </c>
      <c r="AB127">
        <f t="shared" si="105"/>
        <v>-3.4750161786334388E-5</v>
      </c>
      <c r="AC127">
        <v>4</v>
      </c>
    </row>
    <row r="128" spans="23:29">
      <c r="W128">
        <f t="shared" si="114"/>
        <v>11.046475069805222</v>
      </c>
      <c r="X128">
        <f t="shared" si="106"/>
        <v>11.046475069805222</v>
      </c>
      <c r="Y128">
        <f t="shared" si="115"/>
        <v>11.046451442539578</v>
      </c>
      <c r="AA128">
        <f t="shared" si="113"/>
        <v>-2.3627265644421414E-5</v>
      </c>
      <c r="AB128">
        <f t="shared" si="105"/>
        <v>-2.3627265644421414E-5</v>
      </c>
      <c r="AC128">
        <v>4</v>
      </c>
    </row>
    <row r="129" spans="23:29">
      <c r="W129">
        <f t="shared" si="114"/>
        <v>10.363596141287701</v>
      </c>
      <c r="X129">
        <f t="shared" si="106"/>
        <v>10.363596141287701</v>
      </c>
      <c r="Y129">
        <f t="shared" si="115"/>
        <v>10.363583658124604</v>
      </c>
      <c r="AA129">
        <f t="shared" si="113"/>
        <v>-1.2483163096987937E-5</v>
      </c>
      <c r="AB129">
        <f t="shared" si="105"/>
        <v>-1.2483163096987937E-5</v>
      </c>
      <c r="AC129">
        <v>4</v>
      </c>
    </row>
    <row r="130" spans="23:29">
      <c r="W130">
        <f t="shared" si="114"/>
        <v>9.6202098408271493</v>
      </c>
      <c r="X130">
        <f t="shared" si="106"/>
        <v>9.6202098408271493</v>
      </c>
      <c r="Y130">
        <f t="shared" si="115"/>
        <v>9.6202080384725974</v>
      </c>
      <c r="AA130">
        <f t="shared" si="113"/>
        <v>-1.8023545518275341E-6</v>
      </c>
      <c r="AB130">
        <f t="shared" si="105"/>
        <v>-1.8023545518275341E-6</v>
      </c>
      <c r="AC130">
        <v>4</v>
      </c>
    </row>
    <row r="131" spans="23:29">
      <c r="W131">
        <f t="shared" si="114"/>
        <v>8.8286087955368817</v>
      </c>
      <c r="X131">
        <f t="shared" si="106"/>
        <v>8.8286087955368817</v>
      </c>
      <c r="Y131">
        <f t="shared" si="115"/>
        <v>8.828616704141302</v>
      </c>
      <c r="AA131">
        <f t="shared" si="113"/>
        <v>7.9086044202369976E-6</v>
      </c>
      <c r="AB131">
        <f t="shared" si="105"/>
        <v>7.9086044202369976E-6</v>
      </c>
      <c r="AC131">
        <v>4</v>
      </c>
    </row>
    <row r="132" spans="23:29">
      <c r="W132">
        <f t="shared" si="114"/>
        <v>8.0052197496564759</v>
      </c>
      <c r="X132">
        <f t="shared" si="106"/>
        <v>8.0052197496564759</v>
      </c>
      <c r="Y132">
        <f t="shared" si="115"/>
        <v>8.0052359396879318</v>
      </c>
      <c r="AA132">
        <f t="shared" si="113"/>
        <v>1.6190031455920462E-5</v>
      </c>
      <c r="AB132">
        <f t="shared" si="105"/>
        <v>1.6190031455920462E-5</v>
      </c>
      <c r="AC132">
        <v>4</v>
      </c>
    </row>
    <row r="133" spans="23:29">
      <c r="W133">
        <f t="shared" si="114"/>
        <v>7.1694120524699487</v>
      </c>
      <c r="X133">
        <f t="shared" si="106"/>
        <v>7.1694120524699487</v>
      </c>
      <c r="Y133">
        <f t="shared" si="115"/>
        <v>7.1694347513368148</v>
      </c>
      <c r="AA133">
        <f t="shared" si="113"/>
        <v>2.2698866866122103E-5</v>
      </c>
      <c r="AB133">
        <f t="shared" si="105"/>
        <v>2.2698866866122103E-5</v>
      </c>
      <c r="AC133">
        <v>4</v>
      </c>
    </row>
    <row r="134" spans="23:29">
      <c r="W134">
        <f t="shared" si="114"/>
        <v>6.3417513567912511</v>
      </c>
      <c r="X134">
        <f t="shared" si="106"/>
        <v>6.3417513567912511</v>
      </c>
      <c r="Y134">
        <f t="shared" si="115"/>
        <v>6.3417786172056223</v>
      </c>
      <c r="AA134">
        <f t="shared" si="113"/>
        <v>2.7260414371177433E-5</v>
      </c>
      <c r="AB134">
        <f t="shared" si="105"/>
        <v>2.7260414371177433E-5</v>
      </c>
      <c r="AC134">
        <v>4</v>
      </c>
    </row>
    <row r="135" spans="23:29">
      <c r="W135">
        <f t="shared" si="114"/>
        <v>5.5420155469566028</v>
      </c>
      <c r="X135">
        <f t="shared" si="106"/>
        <v>5.5420155469566028</v>
      </c>
      <c r="Y135">
        <f t="shared" si="115"/>
        <v>5.5420454341970693</v>
      </c>
      <c r="AA135">
        <f t="shared" si="113"/>
        <v>2.9887240466486276E-5</v>
      </c>
      <c r="AB135">
        <f t="shared" si="105"/>
        <v>2.9887240466486276E-5</v>
      </c>
      <c r="AC135">
        <v>4</v>
      </c>
    </row>
    <row r="136" spans="23:29">
      <c r="W136">
        <f t="shared" si="114"/>
        <v>4.7873680101125702</v>
      </c>
      <c r="X136">
        <f t="shared" si="106"/>
        <v>4.7873680101125702</v>
      </c>
      <c r="Y136">
        <f t="shared" si="115"/>
        <v>4.78739877105175</v>
      </c>
      <c r="AA136">
        <f t="shared" si="113"/>
        <v>3.0760939179863556E-5</v>
      </c>
      <c r="AB136">
        <f t="shared" si="105"/>
        <v>3.0760939179863556E-5</v>
      </c>
      <c r="AC136">
        <v>4</v>
      </c>
    </row>
    <row r="137" spans="23:29">
      <c r="W137">
        <f t="shared" si="114"/>
        <v>4.0910313780592231</v>
      </c>
      <c r="X137">
        <f t="shared" si="106"/>
        <v>4.0910313780592231</v>
      </c>
      <c r="Y137">
        <f t="shared" si="115"/>
        <v>4.091061562690796</v>
      </c>
      <c r="AA137">
        <f t="shared" si="113"/>
        <v>3.018463157289375E-5</v>
      </c>
      <c r="AB137">
        <f t="shared" si="105"/>
        <v>3.018463157289375E-5</v>
      </c>
      <c r="AC137">
        <v>4</v>
      </c>
    </row>
    <row r="138" spans="23:29">
      <c r="W138">
        <f t="shared" si="114"/>
        <v>3.4616479051086091</v>
      </c>
      <c r="X138">
        <f t="shared" si="106"/>
        <v>3.4616479051086091</v>
      </c>
      <c r="Y138">
        <f t="shared" si="115"/>
        <v>3.4616764271487734</v>
      </c>
      <c r="AA138">
        <f t="shared" si="113"/>
        <v>2.8522040164347118E-5</v>
      </c>
      <c r="AB138">
        <f t="shared" si="105"/>
        <v>2.8522040164347118E-5</v>
      </c>
      <c r="AC138">
        <v>4</v>
      </c>
    </row>
    <row r="139" spans="23:29">
      <c r="W139">
        <f t="shared" si="114"/>
        <v>2.9033220394987054</v>
      </c>
      <c r="X139">
        <f t="shared" si="106"/>
        <v>2.9033220394987054</v>
      </c>
      <c r="Y139">
        <f t="shared" si="115"/>
        <v>2.9033481792888463</v>
      </c>
      <c r="AA139">
        <f t="shared" si="113"/>
        <v>2.613979014087775E-5</v>
      </c>
      <c r="AB139">
        <f t="shared" si="105"/>
        <v>2.613979014087775E-5</v>
      </c>
      <c r="AC139">
        <v>4</v>
      </c>
    </row>
    <row r="140" spans="23:29">
      <c r="W140">
        <f t="shared" si="114"/>
        <v>2.4161906941864748</v>
      </c>
      <c r="X140">
        <f t="shared" si="106"/>
        <v>2.4161906941864748</v>
      </c>
      <c r="Y140">
        <f>AV34</f>
        <v>2.4162140586499086</v>
      </c>
      <c r="AA140">
        <f t="shared" si="113"/>
        <v>2.3364463433761529E-5</v>
      </c>
      <c r="AB140">
        <f t="shared" si="105"/>
        <v>2.3364463433761529E-5</v>
      </c>
      <c r="AC140">
        <v>4</v>
      </c>
    </row>
    <row r="141" spans="23:29">
      <c r="W141">
        <f>K4*K20</f>
        <v>11.892309103434544</v>
      </c>
      <c r="X141">
        <f t="shared" si="106"/>
        <v>11.892309103434544</v>
      </c>
      <c r="Y141">
        <f>AW20</f>
        <v>11.892257570429106</v>
      </c>
      <c r="AA141">
        <f t="shared" ref="AA141:AA155" si="116">AF4-K4</f>
        <v>-5.153300543803141E-5</v>
      </c>
      <c r="AB141">
        <f t="shared" si="105"/>
        <v>-5.153300543803141E-5</v>
      </c>
      <c r="AC141">
        <v>4</v>
      </c>
    </row>
    <row r="142" spans="23:29">
      <c r="W142">
        <f t="shared" ref="W142:W155" si="117">K5*K21</f>
        <v>11.306681262915706</v>
      </c>
      <c r="X142">
        <f t="shared" si="106"/>
        <v>11.306681262915706</v>
      </c>
      <c r="Y142">
        <f t="shared" ref="Y142:Y155" si="118">AW21</f>
        <v>11.306641976180556</v>
      </c>
      <c r="AA142">
        <f t="shared" si="116"/>
        <v>-3.9286735150412255E-5</v>
      </c>
      <c r="AB142">
        <f t="shared" si="105"/>
        <v>-3.9286735150412255E-5</v>
      </c>
      <c r="AC142">
        <v>4</v>
      </c>
    </row>
    <row r="143" spans="23:29">
      <c r="W143">
        <f t="shared" si="117"/>
        <v>10.651052405908873</v>
      </c>
      <c r="X143">
        <f t="shared" si="106"/>
        <v>10.651052405908873</v>
      </c>
      <c r="Y143">
        <f t="shared" si="118"/>
        <v>10.651025636065818</v>
      </c>
      <c r="AA143">
        <f t="shared" si="116"/>
        <v>-2.6769843055163278E-5</v>
      </c>
      <c r="AB143">
        <f t="shared" si="105"/>
        <v>-2.6769843055163278E-5</v>
      </c>
      <c r="AC143">
        <v>4</v>
      </c>
    </row>
    <row r="144" spans="23:29">
      <c r="W144">
        <f t="shared" si="117"/>
        <v>9.9312136134020434</v>
      </c>
      <c r="X144">
        <f t="shared" si="106"/>
        <v>9.9312136134020434</v>
      </c>
      <c r="Y144">
        <f t="shared" si="118"/>
        <v>9.9311991346057091</v>
      </c>
      <c r="AA144">
        <f t="shared" si="116"/>
        <v>-1.4478796334316257E-5</v>
      </c>
      <c r="AB144">
        <f t="shared" si="105"/>
        <v>-1.4478796334316257E-5</v>
      </c>
      <c r="AC144">
        <v>4</v>
      </c>
    </row>
    <row r="145" spans="23:29">
      <c r="W145">
        <f t="shared" si="117"/>
        <v>9.1575830731469257</v>
      </c>
      <c r="X145">
        <f t="shared" si="106"/>
        <v>9.1575830731469257</v>
      </c>
      <c r="Y145">
        <f t="shared" si="118"/>
        <v>9.1575801098351768</v>
      </c>
      <c r="AA145">
        <f t="shared" si="116"/>
        <v>-2.9633117488714333E-6</v>
      </c>
      <c r="AB145">
        <f t="shared" si="105"/>
        <v>-2.9633117488714333E-6</v>
      </c>
      <c r="AC145">
        <v>4</v>
      </c>
    </row>
    <row r="146" spans="23:29">
      <c r="W146">
        <f t="shared" si="117"/>
        <v>8.345000229855275</v>
      </c>
      <c r="X146">
        <f t="shared" si="106"/>
        <v>8.345000229855275</v>
      </c>
      <c r="Y146">
        <f t="shared" si="118"/>
        <v>8.3450074719939167</v>
      </c>
      <c r="AA146">
        <f t="shared" si="116"/>
        <v>7.2421386416721134E-6</v>
      </c>
      <c r="AB146">
        <f t="shared" si="105"/>
        <v>7.2421386416721134E-6</v>
      </c>
      <c r="AC146">
        <v>4</v>
      </c>
    </row>
    <row r="147" spans="23:29">
      <c r="W147">
        <f t="shared" si="117"/>
        <v>7.5118148003592626</v>
      </c>
      <c r="X147">
        <f t="shared" si="106"/>
        <v>7.5118148003592626</v>
      </c>
      <c r="Y147">
        <f t="shared" si="118"/>
        <v>7.5118304961863256</v>
      </c>
      <c r="AA147">
        <f t="shared" si="116"/>
        <v>1.5695827062955914E-5</v>
      </c>
      <c r="AB147">
        <f t="shared" si="105"/>
        <v>1.5695827062955914E-5</v>
      </c>
      <c r="AC147">
        <v>4</v>
      </c>
    </row>
    <row r="148" spans="23:29">
      <c r="W148">
        <f t="shared" si="117"/>
        <v>6.6783376481125929</v>
      </c>
      <c r="X148">
        <f t="shared" si="106"/>
        <v>6.6783376481125929</v>
      </c>
      <c r="Y148">
        <f t="shared" si="118"/>
        <v>6.6783597638271326</v>
      </c>
      <c r="AA148">
        <f t="shared" si="116"/>
        <v>2.2115714539694409E-5</v>
      </c>
      <c r="AB148">
        <f t="shared" si="105"/>
        <v>2.2115714539694409E-5</v>
      </c>
      <c r="AC148">
        <v>4</v>
      </c>
    </row>
    <row r="149" spans="23:29">
      <c r="W149">
        <f t="shared" si="117"/>
        <v>5.8649079236826571</v>
      </c>
      <c r="X149">
        <f t="shared" si="106"/>
        <v>5.8649079236826571</v>
      </c>
      <c r="Y149">
        <f t="shared" si="118"/>
        <v>5.8649343406523471</v>
      </c>
      <c r="AA149">
        <f t="shared" si="116"/>
        <v>2.6416969689968539E-5</v>
      </c>
      <c r="AB149">
        <f t="shared" si="105"/>
        <v>2.6416969689968539E-5</v>
      </c>
      <c r="AC149">
        <v>4</v>
      </c>
    </row>
    <row r="150" spans="23:29">
      <c r="W150">
        <f t="shared" si="117"/>
        <v>5.0899545347029793</v>
      </c>
      <c r="X150">
        <f t="shared" si="106"/>
        <v>5.0899545347029793</v>
      </c>
      <c r="Y150">
        <f t="shared" si="118"/>
        <v>5.089983244657903</v>
      </c>
      <c r="AA150">
        <f t="shared" si="116"/>
        <v>2.87099549236558E-5</v>
      </c>
      <c r="AB150">
        <f t="shared" ref="AB150:AB213" si="119">IFERROR(AA150,"")</f>
        <v>2.87099549236558E-5</v>
      </c>
      <c r="AC150">
        <v>4</v>
      </c>
    </row>
    <row r="151" spans="23:29">
      <c r="W151">
        <f t="shared" si="117"/>
        <v>4.3684318905753869</v>
      </c>
      <c r="X151">
        <f t="shared" si="106"/>
        <v>4.3684318905753869</v>
      </c>
      <c r="Y151">
        <f t="shared" si="118"/>
        <v>4.3684611522676828</v>
      </c>
      <c r="AA151">
        <f t="shared" si="116"/>
        <v>2.9261692295889929E-5</v>
      </c>
      <c r="AB151">
        <f t="shared" si="119"/>
        <v>2.9261692295889929E-5</v>
      </c>
      <c r="AC151">
        <v>4</v>
      </c>
    </row>
    <row r="152" spans="23:29">
      <c r="W152">
        <f t="shared" si="117"/>
        <v>3.7108890606599685</v>
      </c>
      <c r="X152">
        <f t="shared" si="106"/>
        <v>3.7108890606599685</v>
      </c>
      <c r="Y152">
        <f t="shared" si="118"/>
        <v>3.7109174955880859</v>
      </c>
      <c r="AA152">
        <f t="shared" si="116"/>
        <v>2.8434928117437863E-5</v>
      </c>
      <c r="AB152">
        <f t="shared" si="119"/>
        <v>2.8434928117437863E-5</v>
      </c>
      <c r="AC152">
        <v>4</v>
      </c>
    </row>
    <row r="153" spans="23:29">
      <c r="W153">
        <f t="shared" si="117"/>
        <v>3.1232447803852406</v>
      </c>
      <c r="X153">
        <f t="shared" ref="X153:X216" si="120">IFERROR(W153, NA())</f>
        <v>3.1232447803852406</v>
      </c>
      <c r="Y153">
        <f t="shared" si="118"/>
        <v>3.123271403546906</v>
      </c>
      <c r="AA153">
        <f t="shared" si="116"/>
        <v>2.6623161665462192E-5</v>
      </c>
      <c r="AB153">
        <f t="shared" si="119"/>
        <v>2.6623161665462192E-5</v>
      </c>
      <c r="AC153">
        <v>4</v>
      </c>
    </row>
    <row r="154" spans="23:29">
      <c r="W154">
        <f t="shared" si="117"/>
        <v>2.6071667571879411</v>
      </c>
      <c r="X154">
        <f t="shared" si="120"/>
        <v>2.6071667571879411</v>
      </c>
      <c r="Y154">
        <f t="shared" si="118"/>
        <v>2.607190954045115</v>
      </c>
      <c r="AA154">
        <f t="shared" si="116"/>
        <v>2.4196857173919284E-5</v>
      </c>
      <c r="AB154">
        <f t="shared" si="119"/>
        <v>2.4196857173919284E-5</v>
      </c>
      <c r="AC154">
        <v>4</v>
      </c>
    </row>
    <row r="155" spans="23:29">
      <c r="W155">
        <f t="shared" si="117"/>
        <v>2.1608493330630703</v>
      </c>
      <c r="X155">
        <f t="shared" si="120"/>
        <v>2.1608493330630703</v>
      </c>
      <c r="Y155">
        <f t="shared" si="118"/>
        <v>2.1608708017863525</v>
      </c>
      <c r="AA155">
        <f t="shared" si="116"/>
        <v>2.1468723282236368E-5</v>
      </c>
      <c r="AB155">
        <f t="shared" si="119"/>
        <v>2.1468723282236368E-5</v>
      </c>
      <c r="AC155">
        <v>4</v>
      </c>
    </row>
    <row r="156" spans="23:29">
      <c r="W156">
        <f>L4*L20</f>
        <v>11.52384194252971</v>
      </c>
      <c r="X156">
        <f t="shared" si="120"/>
        <v>11.52384194252971</v>
      </c>
      <c r="Y156">
        <f>AX20</f>
        <v>11.523783710583215</v>
      </c>
      <c r="AA156">
        <f t="shared" ref="AA156:AA170" si="121">AG4-L4</f>
        <v>-5.8231946495013176E-5</v>
      </c>
      <c r="AB156">
        <f t="shared" si="119"/>
        <v>-5.8231946495013176E-5</v>
      </c>
      <c r="AC156">
        <v>4</v>
      </c>
    </row>
    <row r="157" spans="23:29">
      <c r="W157">
        <f t="shared" ref="W157:W170" si="122">L5*L21</f>
        <v>10.892759387324176</v>
      </c>
      <c r="X157">
        <f t="shared" si="120"/>
        <v>10.892759387324176</v>
      </c>
      <c r="Y157">
        <f t="shared" ref="Y157:Y170" si="123">AX21</f>
        <v>10.892715247378034</v>
      </c>
      <c r="AA157">
        <f t="shared" si="121"/>
        <v>-4.41399461426073E-5</v>
      </c>
      <c r="AB157">
        <f t="shared" si="119"/>
        <v>-4.41399461426073E-5</v>
      </c>
      <c r="AC157">
        <v>4</v>
      </c>
    </row>
    <row r="158" spans="23:29">
      <c r="W158">
        <f t="shared" si="122"/>
        <v>10.194879033839154</v>
      </c>
      <c r="X158">
        <f t="shared" si="120"/>
        <v>10.194879033839154</v>
      </c>
      <c r="Y158">
        <f t="shared" si="123"/>
        <v>10.194849006489456</v>
      </c>
      <c r="AA158">
        <f t="shared" si="121"/>
        <v>-3.0027349698258377E-5</v>
      </c>
      <c r="AB158">
        <f t="shared" si="119"/>
        <v>-3.0027349698258377E-5</v>
      </c>
      <c r="AC158">
        <v>4</v>
      </c>
    </row>
    <row r="159" spans="23:29">
      <c r="W159">
        <f t="shared" si="122"/>
        <v>9.4389568742531242</v>
      </c>
      <c r="X159">
        <f t="shared" si="120"/>
        <v>9.4389568742531242</v>
      </c>
      <c r="Y159">
        <f t="shared" si="123"/>
        <v>9.4389403902153237</v>
      </c>
      <c r="AA159">
        <f t="shared" si="121"/>
        <v>-1.6484037800523765E-5</v>
      </c>
      <c r="AB159">
        <f t="shared" si="119"/>
        <v>-1.6484037800523765E-5</v>
      </c>
      <c r="AC159">
        <v>4</v>
      </c>
    </row>
    <row r="160" spans="23:29">
      <c r="W160">
        <f t="shared" si="122"/>
        <v>8.6383221720396577</v>
      </c>
      <c r="X160">
        <f t="shared" si="120"/>
        <v>8.6383221720396577</v>
      </c>
      <c r="Y160">
        <f t="shared" si="123"/>
        <v>8.6383180557971109</v>
      </c>
      <c r="AA160">
        <f t="shared" si="121"/>
        <v>-4.1162425468144193E-6</v>
      </c>
      <c r="AB160">
        <f t="shared" si="119"/>
        <v>-4.1162425468144193E-6</v>
      </c>
      <c r="AC160">
        <v>4</v>
      </c>
    </row>
    <row r="161" spans="23:29">
      <c r="W161">
        <f t="shared" si="122"/>
        <v>7.8102204056089004</v>
      </c>
      <c r="X161">
        <f t="shared" si="120"/>
        <v>7.8102204056089004</v>
      </c>
      <c r="Y161">
        <f t="shared" si="123"/>
        <v>7.8102269422392645</v>
      </c>
      <c r="AA161">
        <f t="shared" si="121"/>
        <v>6.5366303640956858E-6</v>
      </c>
      <c r="AB161">
        <f t="shared" si="119"/>
        <v>6.5366303640956858E-6</v>
      </c>
      <c r="AC161">
        <v>4</v>
      </c>
    </row>
    <row r="162" spans="23:29">
      <c r="W162">
        <f t="shared" si="122"/>
        <v>6.9744718194559026</v>
      </c>
      <c r="X162">
        <f t="shared" si="120"/>
        <v>6.9744718194559026</v>
      </c>
      <c r="Y162">
        <f t="shared" si="123"/>
        <v>6.9744869018022104</v>
      </c>
      <c r="AA162">
        <f t="shared" si="121"/>
        <v>1.5082346307870864E-5</v>
      </c>
      <c r="AB162">
        <f t="shared" si="119"/>
        <v>1.5082346307870864E-5</v>
      </c>
      <c r="AC162">
        <v>4</v>
      </c>
    </row>
    <row r="163" spans="23:29">
      <c r="W163">
        <f t="shared" si="122"/>
        <v>6.1516363100733695</v>
      </c>
      <c r="X163">
        <f t="shared" si="120"/>
        <v>6.1516363100733695</v>
      </c>
      <c r="Y163">
        <f t="shared" si="123"/>
        <v>6.1516576415110089</v>
      </c>
      <c r="AA163">
        <f t="shared" si="121"/>
        <v>2.13314376393825E-5</v>
      </c>
      <c r="AB163">
        <f t="shared" si="119"/>
        <v>2.13314376393825E-5</v>
      </c>
      <c r="AC163">
        <v>4</v>
      </c>
    </row>
    <row r="164" spans="23:29">
      <c r="W164">
        <f t="shared" si="122"/>
        <v>5.3610305143447556</v>
      </c>
      <c r="X164">
        <f t="shared" si="120"/>
        <v>5.3610305143447556</v>
      </c>
      <c r="Y164">
        <f t="shared" si="123"/>
        <v>5.361055826901322</v>
      </c>
      <c r="AA164">
        <f t="shared" si="121"/>
        <v>2.5312556566348121E-5</v>
      </c>
      <c r="AB164">
        <f t="shared" si="119"/>
        <v>2.5312556566348121E-5</v>
      </c>
      <c r="AC164">
        <v>4</v>
      </c>
    </row>
    <row r="165" spans="23:29">
      <c r="W165">
        <f t="shared" si="122"/>
        <v>4.6189918265080525</v>
      </c>
      <c r="X165">
        <f t="shared" si="120"/>
        <v>4.6189918265080525</v>
      </c>
      <c r="Y165">
        <f t="shared" si="123"/>
        <v>4.6190190717928283</v>
      </c>
      <c r="AA165">
        <f t="shared" si="121"/>
        <v>2.7245284775823109E-5</v>
      </c>
      <c r="AB165">
        <f t="shared" si="119"/>
        <v>2.7245284775823109E-5</v>
      </c>
      <c r="AC165">
        <v>4</v>
      </c>
    </row>
    <row r="166" spans="23:29">
      <c r="W166">
        <f t="shared" si="122"/>
        <v>3.9377030364118033</v>
      </c>
      <c r="X166">
        <f t="shared" si="120"/>
        <v>3.9377030364118033</v>
      </c>
      <c r="Y166">
        <f t="shared" si="123"/>
        <v>3.9377305181632649</v>
      </c>
      <c r="AA166">
        <f t="shared" si="121"/>
        <v>2.7481751461611026E-5</v>
      </c>
      <c r="AB166">
        <f t="shared" si="119"/>
        <v>2.7481751461611026E-5</v>
      </c>
      <c r="AC166">
        <v>4</v>
      </c>
    </row>
    <row r="167" spans="23:29">
      <c r="W167">
        <f t="shared" si="122"/>
        <v>3.3247191869658712</v>
      </c>
      <c r="X167">
        <f t="shared" si="120"/>
        <v>3.3247191869658712</v>
      </c>
      <c r="Y167">
        <f t="shared" si="123"/>
        <v>3.3247456231151933</v>
      </c>
      <c r="AA167">
        <f t="shared" si="121"/>
        <v>2.6436149322073277E-5</v>
      </c>
      <c r="AB167">
        <f t="shared" si="119"/>
        <v>2.6436149322073277E-5</v>
      </c>
      <c r="AC167">
        <v>4</v>
      </c>
    </row>
    <row r="168" spans="23:29">
      <c r="W168">
        <f t="shared" si="122"/>
        <v>2.7831513034222577</v>
      </c>
      <c r="X168">
        <f t="shared" si="120"/>
        <v>2.7831513034222577</v>
      </c>
      <c r="Y168">
        <f t="shared" si="123"/>
        <v>2.7831758240473512</v>
      </c>
      <c r="AA168">
        <f t="shared" si="121"/>
        <v>2.4520625093504833E-5</v>
      </c>
      <c r="AB168">
        <f t="shared" si="119"/>
        <v>2.4520625093504833E-5</v>
      </c>
      <c r="AC168">
        <v>4</v>
      </c>
    </row>
    <row r="169" spans="23:29">
      <c r="W169">
        <f t="shared" si="122"/>
        <v>2.3123285108568972</v>
      </c>
      <c r="X169">
        <f t="shared" si="120"/>
        <v>2.3123285108568972</v>
      </c>
      <c r="Y169">
        <f t="shared" si="123"/>
        <v>2.3123506101539526</v>
      </c>
      <c r="AA169">
        <f t="shared" si="121"/>
        <v>2.2099297055433453E-5</v>
      </c>
      <c r="AB169">
        <f t="shared" si="119"/>
        <v>2.2099297055433453E-5</v>
      </c>
      <c r="AC169">
        <v>4</v>
      </c>
    </row>
    <row r="170" spans="23:29">
      <c r="W170">
        <f t="shared" si="122"/>
        <v>1.9087103467351616</v>
      </c>
      <c r="X170">
        <f t="shared" si="120"/>
        <v>1.9087103467351616</v>
      </c>
      <c r="Y170">
        <f t="shared" si="123"/>
        <v>1.908729810518635</v>
      </c>
      <c r="AA170">
        <f t="shared" si="121"/>
        <v>1.9463783473394614E-5</v>
      </c>
      <c r="AB170">
        <f t="shared" si="119"/>
        <v>1.9463783473394614E-5</v>
      </c>
      <c r="AC170">
        <v>4</v>
      </c>
    </row>
    <row r="171" spans="23:29">
      <c r="W171">
        <f>M4*M20</f>
        <v>11.094169587183101</v>
      </c>
      <c r="X171">
        <f t="shared" si="120"/>
        <v>11.094169587183101</v>
      </c>
      <c r="Y171">
        <f>AY20</f>
        <v>11.09410421355626</v>
      </c>
      <c r="AA171">
        <f t="shared" ref="AA171:AA185" si="124">AH4-M4</f>
        <v>-6.5373626840781185E-5</v>
      </c>
      <c r="AB171">
        <f t="shared" si="119"/>
        <v>-6.5373626840781185E-5</v>
      </c>
      <c r="AC171">
        <v>4</v>
      </c>
    </row>
    <row r="172" spans="23:29">
      <c r="W172">
        <f t="shared" ref="W172:W185" si="125">M5*M21</f>
        <v>10.416110250520802</v>
      </c>
      <c r="X172">
        <f t="shared" si="120"/>
        <v>10.416110250520802</v>
      </c>
      <c r="Y172">
        <f t="shared" ref="Y172:Y185" si="126">AY21</f>
        <v>10.416061114225437</v>
      </c>
      <c r="AA172">
        <f t="shared" si="124"/>
        <v>-4.9136295364959892E-5</v>
      </c>
      <c r="AB172">
        <f t="shared" si="119"/>
        <v>-4.9136295364959892E-5</v>
      </c>
      <c r="AC172">
        <v>4</v>
      </c>
    </row>
    <row r="173" spans="23:29">
      <c r="W173">
        <f t="shared" si="125"/>
        <v>9.6768190558898297</v>
      </c>
      <c r="X173">
        <f t="shared" si="120"/>
        <v>9.6768190558898297</v>
      </c>
      <c r="Y173">
        <f t="shared" si="126"/>
        <v>9.6767858070581418</v>
      </c>
      <c r="AA173">
        <f t="shared" si="124"/>
        <v>-3.3248831687870961E-5</v>
      </c>
      <c r="AB173">
        <f t="shared" si="119"/>
        <v>-3.3248831687870961E-5</v>
      </c>
      <c r="AC173">
        <v>4</v>
      </c>
    </row>
    <row r="174" spans="23:29">
      <c r="W174">
        <f t="shared" si="125"/>
        <v>8.888255822234882</v>
      </c>
      <c r="X174">
        <f t="shared" si="120"/>
        <v>8.888255822234882</v>
      </c>
      <c r="Y174">
        <f t="shared" si="126"/>
        <v>8.8882374314692978</v>
      </c>
      <c r="AA174">
        <f t="shared" si="124"/>
        <v>-1.8390765584186397E-5</v>
      </c>
      <c r="AB174">
        <f t="shared" si="119"/>
        <v>-1.8390765584186397E-5</v>
      </c>
      <c r="AC174">
        <v>4</v>
      </c>
    </row>
    <row r="175" spans="23:29">
      <c r="W175">
        <f t="shared" si="125"/>
        <v>8.0665750989739013</v>
      </c>
      <c r="X175">
        <f t="shared" si="120"/>
        <v>8.0665750989739013</v>
      </c>
      <c r="Y175">
        <f t="shared" si="126"/>
        <v>8.0665698969630846</v>
      </c>
      <c r="AA175">
        <f t="shared" si="124"/>
        <v>-5.2020108167738499E-6</v>
      </c>
      <c r="AB175">
        <f t="shared" si="119"/>
        <v>-5.2020108167738499E-6</v>
      </c>
      <c r="AC175">
        <v>4</v>
      </c>
    </row>
    <row r="176" spans="23:29">
      <c r="W176">
        <f t="shared" si="125"/>
        <v>7.2309837223197952</v>
      </c>
      <c r="X176">
        <f t="shared" si="120"/>
        <v>7.2309837223197952</v>
      </c>
      <c r="Y176">
        <f t="shared" si="126"/>
        <v>7.2309895320874737</v>
      </c>
      <c r="AA176">
        <f t="shared" si="124"/>
        <v>5.8097676784996111E-6</v>
      </c>
      <c r="AB176">
        <f t="shared" si="119"/>
        <v>5.8097676784996111E-6</v>
      </c>
      <c r="AC176">
        <v>4</v>
      </c>
    </row>
    <row r="177" spans="23:29">
      <c r="W177">
        <f t="shared" si="125"/>
        <v>6.4020262823569949</v>
      </c>
      <c r="X177">
        <f t="shared" si="120"/>
        <v>6.4020262823569949</v>
      </c>
      <c r="Y177">
        <f t="shared" si="126"/>
        <v>6.402040624813389</v>
      </c>
      <c r="AA177">
        <f t="shared" si="124"/>
        <v>1.4342456394089709E-5</v>
      </c>
      <c r="AB177">
        <f t="shared" si="119"/>
        <v>1.4342456394089709E-5</v>
      </c>
      <c r="AC177">
        <v>4</v>
      </c>
    </row>
    <row r="178" spans="23:29">
      <c r="W178">
        <f t="shared" si="125"/>
        <v>5.5996052962512781</v>
      </c>
      <c r="X178">
        <f t="shared" si="120"/>
        <v>5.5996052962512781</v>
      </c>
      <c r="Y178">
        <f t="shared" si="126"/>
        <v>5.5996256292706184</v>
      </c>
      <c r="AA178">
        <f t="shared" si="124"/>
        <v>2.0333019340235126E-5</v>
      </c>
      <c r="AB178">
        <f t="shared" si="119"/>
        <v>2.0333019340235126E-5</v>
      </c>
      <c r="AC178">
        <v>4</v>
      </c>
    </row>
    <row r="179" spans="23:29">
      <c r="W179">
        <f t="shared" si="125"/>
        <v>4.8411297833285749</v>
      </c>
      <c r="X179">
        <f t="shared" si="120"/>
        <v>4.8411297833285749</v>
      </c>
      <c r="Y179">
        <f t="shared" si="126"/>
        <v>4.8411537267670885</v>
      </c>
      <c r="AA179">
        <f t="shared" si="124"/>
        <v>2.3943438513640558E-5</v>
      </c>
      <c r="AB179">
        <f t="shared" si="119"/>
        <v>2.3943438513640558E-5</v>
      </c>
      <c r="AC179">
        <v>4</v>
      </c>
    </row>
    <row r="180" spans="23:29">
      <c r="W180">
        <f t="shared" si="125"/>
        <v>4.1401434501819043</v>
      </c>
      <c r="X180">
        <f t="shared" si="120"/>
        <v>4.1401434501819043</v>
      </c>
      <c r="Y180">
        <f t="shared" si="126"/>
        <v>4.1401689570975675</v>
      </c>
      <c r="AA180">
        <f t="shared" si="124"/>
        <v>2.5506915663164875E-5</v>
      </c>
      <c r="AB180">
        <f t="shared" si="119"/>
        <v>2.5506915663164875E-5</v>
      </c>
      <c r="AC180">
        <v>4</v>
      </c>
    </row>
    <row r="181" spans="23:29">
      <c r="W181">
        <f t="shared" si="125"/>
        <v>3.5056323722059806</v>
      </c>
      <c r="X181">
        <f t="shared" si="120"/>
        <v>3.5056323722059806</v>
      </c>
      <c r="Y181">
        <f t="shared" si="126"/>
        <v>3.5056578255390787</v>
      </c>
      <c r="AA181">
        <f t="shared" si="124"/>
        <v>2.5453333098113262E-5</v>
      </c>
      <c r="AB181">
        <f t="shared" si="119"/>
        <v>2.5453333098113262E-5</v>
      </c>
      <c r="AC181">
        <v>4</v>
      </c>
    </row>
    <row r="182" spans="23:29">
      <c r="W182">
        <f t="shared" si="125"/>
        <v>2.9420211593086147</v>
      </c>
      <c r="X182">
        <f t="shared" si="120"/>
        <v>2.9420211593086147</v>
      </c>
      <c r="Y182">
        <f t="shared" si="126"/>
        <v>2.942045394575302</v>
      </c>
      <c r="AA182">
        <f t="shared" si="124"/>
        <v>2.4235266687266943E-5</v>
      </c>
      <c r="AB182">
        <f t="shared" si="119"/>
        <v>2.4235266687266943E-5</v>
      </c>
      <c r="AC182">
        <v>4</v>
      </c>
    </row>
    <row r="183" spans="23:29">
      <c r="W183">
        <f t="shared" si="125"/>
        <v>2.4497116405218229</v>
      </c>
      <c r="X183">
        <f t="shared" si="120"/>
        <v>2.4497116405218229</v>
      </c>
      <c r="Y183">
        <f t="shared" si="126"/>
        <v>2.4497339107641736</v>
      </c>
      <c r="AA183">
        <f t="shared" si="124"/>
        <v>2.2270242350685976E-5</v>
      </c>
      <c r="AB183">
        <f t="shared" si="119"/>
        <v>2.2270242350685976E-5</v>
      </c>
      <c r="AC183">
        <v>4</v>
      </c>
    </row>
    <row r="184" spans="23:29">
      <c r="W184">
        <f t="shared" si="125"/>
        <v>2.025942305053666</v>
      </c>
      <c r="X184">
        <f t="shared" si="120"/>
        <v>2.025942305053666</v>
      </c>
      <c r="Y184">
        <f t="shared" si="126"/>
        <v>2.0259622109547921</v>
      </c>
      <c r="AA184">
        <f t="shared" si="124"/>
        <v>1.9905901126104908E-5</v>
      </c>
      <c r="AB184">
        <f t="shared" si="119"/>
        <v>1.9905901126104908E-5</v>
      </c>
      <c r="AC184">
        <v>4</v>
      </c>
    </row>
    <row r="185" spans="23:29">
      <c r="W185">
        <f t="shared" si="125"/>
        <v>1.6657500232666673</v>
      </c>
      <c r="X185">
        <f t="shared" si="120"/>
        <v>1.6657500232666673</v>
      </c>
      <c r="Y185">
        <f t="shared" si="126"/>
        <v>1.665767430088094</v>
      </c>
      <c r="AA185">
        <f t="shared" si="124"/>
        <v>1.7406821426702024E-5</v>
      </c>
      <c r="AB185">
        <f t="shared" si="119"/>
        <v>1.7406821426702024E-5</v>
      </c>
      <c r="AC185">
        <v>4</v>
      </c>
    </row>
    <row r="186" spans="23:29">
      <c r="W186">
        <f>N4*N20</f>
        <v>10.60013046314416</v>
      </c>
      <c r="X186">
        <f t="shared" si="120"/>
        <v>10.60013046314416</v>
      </c>
      <c r="Y186">
        <f>AZ20</f>
        <v>10.600057769559514</v>
      </c>
      <c r="AA186">
        <f t="shared" ref="AA186:AA200" si="127">AI4-N4</f>
        <v>-7.2693584645122655E-5</v>
      </c>
      <c r="AB186">
        <f t="shared" si="119"/>
        <v>-7.2693584645122655E-5</v>
      </c>
      <c r="AC186">
        <v>4</v>
      </c>
    </row>
    <row r="187" spans="23:29">
      <c r="W187">
        <f t="shared" ref="W187:W200" si="128">N5*N21</f>
        <v>9.8759179539123814</v>
      </c>
      <c r="X187">
        <f t="shared" si="120"/>
        <v>9.8759179539123814</v>
      </c>
      <c r="Y187">
        <f t="shared" ref="Y187:Y200" si="129">AZ21</f>
        <v>9.8758639216737993</v>
      </c>
      <c r="AA187">
        <f t="shared" si="127"/>
        <v>-5.4032238582024661E-5</v>
      </c>
      <c r="AB187">
        <f t="shared" si="119"/>
        <v>-5.4032238582024661E-5</v>
      </c>
      <c r="AC187">
        <v>4</v>
      </c>
    </row>
    <row r="188" spans="23:29">
      <c r="W188">
        <f t="shared" si="128"/>
        <v>9.0988626421697276</v>
      </c>
      <c r="X188">
        <f t="shared" si="120"/>
        <v>9.0988626421697276</v>
      </c>
      <c r="Y188">
        <f t="shared" si="129"/>
        <v>9.0988263992640341</v>
      </c>
      <c r="AA188">
        <f t="shared" si="127"/>
        <v>-3.6242905693484317E-5</v>
      </c>
      <c r="AB188">
        <f t="shared" si="119"/>
        <v>-3.6242905693484317E-5</v>
      </c>
      <c r="AC188">
        <v>4</v>
      </c>
    </row>
    <row r="189" spans="23:29">
      <c r="W189">
        <f t="shared" si="128"/>
        <v>8.2841022236973085</v>
      </c>
      <c r="X189">
        <f t="shared" si="120"/>
        <v>8.2841022236973085</v>
      </c>
      <c r="Y189">
        <f t="shared" si="129"/>
        <v>8.2840821500096027</v>
      </c>
      <c r="AA189">
        <f t="shared" si="127"/>
        <v>-2.0073687705846055E-5</v>
      </c>
      <c r="AB189">
        <f t="shared" si="119"/>
        <v>-2.0073687705846055E-5</v>
      </c>
      <c r="AC189">
        <v>4</v>
      </c>
    </row>
    <row r="190" spans="23:29">
      <c r="W190">
        <f t="shared" si="128"/>
        <v>7.4501902843071397</v>
      </c>
      <c r="X190">
        <f t="shared" si="120"/>
        <v>7.4501902843071397</v>
      </c>
      <c r="Y190">
        <f t="shared" si="129"/>
        <v>7.4501841274303544</v>
      </c>
      <c r="AA190">
        <f t="shared" si="127"/>
        <v>-6.1568767852904216E-6</v>
      </c>
      <c r="AB190">
        <f t="shared" si="119"/>
        <v>-6.1568767852904216E-6</v>
      </c>
      <c r="AC190">
        <v>4</v>
      </c>
    </row>
    <row r="191" spans="23:29">
      <c r="W191">
        <f t="shared" si="128"/>
        <v>6.6175081608643058</v>
      </c>
      <c r="X191">
        <f t="shared" si="120"/>
        <v>6.6175081608643058</v>
      </c>
      <c r="Y191">
        <f t="shared" si="129"/>
        <v>6.6175132430943648</v>
      </c>
      <c r="AA191">
        <f t="shared" si="127"/>
        <v>5.0822300590169789E-6</v>
      </c>
      <c r="AB191">
        <f t="shared" si="119"/>
        <v>5.0822300590169789E-6</v>
      </c>
      <c r="AC191">
        <v>4</v>
      </c>
    </row>
    <row r="192" spans="23:29">
      <c r="W192">
        <f t="shared" si="128"/>
        <v>5.8063179473758808</v>
      </c>
      <c r="X192">
        <f t="shared" si="120"/>
        <v>5.8063179473758808</v>
      </c>
      <c r="Y192">
        <f t="shared" si="129"/>
        <v>5.8063314253089713</v>
      </c>
      <c r="AA192">
        <f t="shared" si="127"/>
        <v>1.3477933090477734E-5</v>
      </c>
      <c r="AB192">
        <f t="shared" si="119"/>
        <v>1.3477933090477734E-5</v>
      </c>
      <c r="AC192">
        <v>4</v>
      </c>
    </row>
    <row r="193" spans="23:29">
      <c r="W193">
        <f t="shared" si="128"/>
        <v>5.0348394030772763</v>
      </c>
      <c r="X193">
        <f t="shared" si="120"/>
        <v>5.0348394030772763</v>
      </c>
      <c r="Y193">
        <f t="shared" si="129"/>
        <v>5.034858527782001</v>
      </c>
      <c r="AA193">
        <f t="shared" si="127"/>
        <v>1.9124704724760022E-5</v>
      </c>
      <c r="AB193">
        <f t="shared" si="119"/>
        <v>1.9124704724760022E-5</v>
      </c>
      <c r="AC193">
        <v>4</v>
      </c>
    </row>
    <row r="194" spans="23:29">
      <c r="W194">
        <f t="shared" si="128"/>
        <v>4.3177255880968195</v>
      </c>
      <c r="X194">
        <f t="shared" si="120"/>
        <v>4.3177255880968195</v>
      </c>
      <c r="Y194">
        <f t="shared" si="129"/>
        <v>4.3177479176509328</v>
      </c>
      <c r="AA194">
        <f t="shared" si="127"/>
        <v>2.23295541132984E-5</v>
      </c>
      <c r="AB194">
        <f t="shared" si="119"/>
        <v>2.23295541132984E-5</v>
      </c>
      <c r="AC194">
        <v>4</v>
      </c>
    </row>
    <row r="195" spans="23:29">
      <c r="W195">
        <f t="shared" si="128"/>
        <v>3.6651839155048727</v>
      </c>
      <c r="X195">
        <f t="shared" si="120"/>
        <v>3.6651839155048727</v>
      </c>
      <c r="Y195">
        <f t="shared" si="129"/>
        <v>3.6652074499775944</v>
      </c>
      <c r="AA195">
        <f t="shared" si="127"/>
        <v>2.3534472721742361E-5</v>
      </c>
      <c r="AB195">
        <f t="shared" si="119"/>
        <v>2.3534472721742361E-5</v>
      </c>
      <c r="AC195">
        <v>4</v>
      </c>
    </row>
    <row r="196" spans="23:29">
      <c r="W196">
        <f t="shared" si="128"/>
        <v>3.0828008958460162</v>
      </c>
      <c r="X196">
        <f t="shared" si="120"/>
        <v>3.0828008958460162</v>
      </c>
      <c r="Y196">
        <f t="shared" si="129"/>
        <v>3.0828241285734328</v>
      </c>
      <c r="AA196">
        <f t="shared" si="127"/>
        <v>2.3232727416555576E-5</v>
      </c>
      <c r="AB196">
        <f t="shared" si="119"/>
        <v>2.3232727416555576E-5</v>
      </c>
      <c r="AC196">
        <v>4</v>
      </c>
    </row>
    <row r="197" spans="23:29">
      <c r="W197">
        <f t="shared" si="128"/>
        <v>2.5719585308499187</v>
      </c>
      <c r="X197">
        <f t="shared" si="120"/>
        <v>2.5719585308499187</v>
      </c>
      <c r="Y197">
        <f t="shared" si="129"/>
        <v>2.5719804295500026</v>
      </c>
      <c r="AA197">
        <f t="shared" si="127"/>
        <v>2.1898700083955447E-5</v>
      </c>
      <c r="AB197">
        <f t="shared" si="119"/>
        <v>2.1898700083955447E-5</v>
      </c>
      <c r="AC197">
        <v>4</v>
      </c>
    </row>
    <row r="198" spans="23:29">
      <c r="W198">
        <f t="shared" si="128"/>
        <v>2.1306321242543191</v>
      </c>
      <c r="X198">
        <f t="shared" si="120"/>
        <v>2.1306321242543191</v>
      </c>
      <c r="Y198">
        <f t="shared" si="129"/>
        <v>2.1306520658297901</v>
      </c>
      <c r="AA198">
        <f t="shared" si="127"/>
        <v>1.9941575470916462E-5</v>
      </c>
      <c r="AB198">
        <f t="shared" si="119"/>
        <v>1.9941575470916462E-5</v>
      </c>
      <c r="AC198">
        <v>4</v>
      </c>
    </row>
    <row r="199" spans="23:29">
      <c r="W199">
        <f t="shared" si="128"/>
        <v>1.7543438509476841</v>
      </c>
      <c r="X199">
        <f t="shared" si="120"/>
        <v>1.7543438509476841</v>
      </c>
      <c r="Y199">
        <f t="shared" si="129"/>
        <v>1.7543615347119268</v>
      </c>
      <c r="AA199">
        <f t="shared" si="127"/>
        <v>1.7683764242715228E-5</v>
      </c>
      <c r="AB199">
        <f t="shared" si="119"/>
        <v>1.7683764242715228E-5</v>
      </c>
      <c r="AC199">
        <v>4</v>
      </c>
    </row>
    <row r="200" spans="23:29">
      <c r="W200">
        <f t="shared" si="128"/>
        <v>1.437090424074561</v>
      </c>
      <c r="X200">
        <f t="shared" si="120"/>
        <v>1.437090424074561</v>
      </c>
      <c r="Y200">
        <f t="shared" si="129"/>
        <v>1.4371057829363219</v>
      </c>
      <c r="AA200">
        <f t="shared" si="127"/>
        <v>1.5358861760850218E-5</v>
      </c>
      <c r="AB200">
        <f t="shared" si="119"/>
        <v>1.5358861760850218E-5</v>
      </c>
      <c r="AC200">
        <v>4</v>
      </c>
    </row>
    <row r="201" spans="23:29">
      <c r="W201">
        <f>O4*O20</f>
        <v>10.041194644696187</v>
      </c>
      <c r="X201">
        <f t="shared" si="120"/>
        <v>10.041194644696187</v>
      </c>
      <c r="Y201">
        <f>BA20</f>
        <v>10.041114819454879</v>
      </c>
      <c r="AA201">
        <f t="shared" ref="AA201:AA215" si="130">AJ4-O4</f>
        <v>-7.9825241307673878E-5</v>
      </c>
      <c r="AB201">
        <f t="shared" si="119"/>
        <v>-7.9825241307673878E-5</v>
      </c>
      <c r="AC201">
        <v>4</v>
      </c>
    </row>
    <row r="202" spans="23:29">
      <c r="W202">
        <f t="shared" ref="W202:W215" si="131">O5*O21</f>
        <v>9.2746730083234237</v>
      </c>
      <c r="X202">
        <f t="shared" si="120"/>
        <v>9.2746730083234237</v>
      </c>
      <c r="Y202">
        <f t="shared" ref="Y202:Y215" si="132">BA21</f>
        <v>9.2746144844403897</v>
      </c>
      <c r="AA202">
        <f t="shared" si="130"/>
        <v>-5.8523883033956281E-5</v>
      </c>
      <c r="AB202">
        <f t="shared" si="119"/>
        <v>-5.8523883033956281E-5</v>
      </c>
      <c r="AC202">
        <v>4</v>
      </c>
    </row>
    <row r="203" spans="23:29">
      <c r="W203">
        <f t="shared" si="131"/>
        <v>8.4667571234735401</v>
      </c>
      <c r="X203">
        <f t="shared" si="120"/>
        <v>8.4667571234735401</v>
      </c>
      <c r="Y203">
        <f t="shared" si="132"/>
        <v>8.4667183303099467</v>
      </c>
      <c r="AA203">
        <f t="shared" si="130"/>
        <v>-3.8793163593453528E-5</v>
      </c>
      <c r="AB203">
        <f t="shared" si="119"/>
        <v>-3.8793163593453528E-5</v>
      </c>
      <c r="AC203">
        <v>4</v>
      </c>
    </row>
    <row r="204" spans="23:29">
      <c r="W204">
        <f t="shared" si="131"/>
        <v>7.6353624961761986</v>
      </c>
      <c r="X204">
        <f t="shared" si="120"/>
        <v>7.6353624961761986</v>
      </c>
      <c r="Y204">
        <f t="shared" si="132"/>
        <v>7.6353410916924762</v>
      </c>
      <c r="AA204">
        <f t="shared" si="130"/>
        <v>-2.1404483722342604E-5</v>
      </c>
      <c r="AB204">
        <f t="shared" si="119"/>
        <v>-2.1404483722342604E-5</v>
      </c>
      <c r="AC204">
        <v>4</v>
      </c>
    </row>
    <row r="205" spans="23:29">
      <c r="W205">
        <f t="shared" si="131"/>
        <v>6.8006266603092422</v>
      </c>
      <c r="X205">
        <f t="shared" si="120"/>
        <v>6.8006266603092422</v>
      </c>
      <c r="Y205">
        <f t="shared" si="132"/>
        <v>6.8006197393335714</v>
      </c>
      <c r="AA205">
        <f t="shared" si="130"/>
        <v>-6.9209756707877546E-6</v>
      </c>
      <c r="AB205">
        <f t="shared" si="119"/>
        <v>-6.9209756707877546E-6</v>
      </c>
      <c r="AC205">
        <v>4</v>
      </c>
    </row>
    <row r="206" spans="23:29">
      <c r="W206">
        <f t="shared" si="131"/>
        <v>5.9830109814379249</v>
      </c>
      <c r="X206">
        <f t="shared" si="120"/>
        <v>5.9830109814379249</v>
      </c>
      <c r="Y206">
        <f t="shared" si="132"/>
        <v>5.9830153569660594</v>
      </c>
      <c r="AA206">
        <f t="shared" si="130"/>
        <v>4.3755281344814989E-6</v>
      </c>
      <c r="AB206">
        <f t="shared" si="119"/>
        <v>4.3755281344814989E-6</v>
      </c>
      <c r="AC206">
        <v>4</v>
      </c>
    </row>
    <row r="207" spans="23:29">
      <c r="W207">
        <f t="shared" si="131"/>
        <v>5.2013375835582716</v>
      </c>
      <c r="X207">
        <f t="shared" si="120"/>
        <v>5.2013375835582716</v>
      </c>
      <c r="Y207">
        <f t="shared" si="132"/>
        <v>5.2013500847992225</v>
      </c>
      <c r="AA207">
        <f t="shared" si="130"/>
        <v>1.2501240950868464E-5</v>
      </c>
      <c r="AB207">
        <f t="shared" si="119"/>
        <v>1.2501240950868464E-5</v>
      </c>
      <c r="AC207">
        <v>4</v>
      </c>
    </row>
    <row r="208" spans="23:29">
      <c r="W208">
        <f t="shared" si="131"/>
        <v>4.4711495064407263</v>
      </c>
      <c r="X208">
        <f t="shared" si="120"/>
        <v>4.4711495064407263</v>
      </c>
      <c r="Y208">
        <f t="shared" si="132"/>
        <v>4.4711672366781148</v>
      </c>
      <c r="AA208">
        <f t="shared" si="130"/>
        <v>1.7730237388491332E-5</v>
      </c>
      <c r="AB208">
        <f t="shared" si="119"/>
        <v>1.7730237388491332E-5</v>
      </c>
      <c r="AC208">
        <v>4</v>
      </c>
    </row>
    <row r="209" spans="23:29">
      <c r="W209">
        <f t="shared" si="131"/>
        <v>3.8036770556886084</v>
      </c>
      <c r="X209">
        <f t="shared" si="120"/>
        <v>3.8036770556886084</v>
      </c>
      <c r="Y209">
        <f t="shared" si="132"/>
        <v>3.8036975701733207</v>
      </c>
      <c r="AA209">
        <f t="shared" si="130"/>
        <v>2.0514484712297332E-5</v>
      </c>
      <c r="AB209">
        <f t="shared" si="119"/>
        <v>2.0514484712297332E-5</v>
      </c>
      <c r="AC209">
        <v>4</v>
      </c>
    </row>
    <row r="210" spans="23:29">
      <c r="W210">
        <f t="shared" si="131"/>
        <v>3.2055113790051624</v>
      </c>
      <c r="X210">
        <f t="shared" si="120"/>
        <v>3.2055113790051624</v>
      </c>
      <c r="Y210">
        <f t="shared" si="132"/>
        <v>3.2055327691455013</v>
      </c>
      <c r="AA210">
        <f t="shared" si="130"/>
        <v>2.1390140338972685E-5</v>
      </c>
      <c r="AB210">
        <f t="shared" si="119"/>
        <v>2.1390140338972685E-5</v>
      </c>
      <c r="AC210">
        <v>4</v>
      </c>
    </row>
    <row r="211" spans="23:29">
      <c r="W211">
        <f t="shared" si="131"/>
        <v>2.6789059499487342</v>
      </c>
      <c r="X211">
        <f t="shared" si="120"/>
        <v>2.6789059499487342</v>
      </c>
      <c r="Y211">
        <f t="shared" si="132"/>
        <v>2.6789268439237901</v>
      </c>
      <c r="AA211">
        <f t="shared" si="130"/>
        <v>2.089397505589119E-5</v>
      </c>
      <c r="AB211">
        <f t="shared" si="119"/>
        <v>2.089397505589119E-5</v>
      </c>
      <c r="AC211">
        <v>4</v>
      </c>
    </row>
    <row r="212" spans="23:29">
      <c r="W212">
        <f t="shared" si="131"/>
        <v>2.2225100312459962</v>
      </c>
      <c r="X212">
        <f t="shared" si="120"/>
        <v>2.2225100312459962</v>
      </c>
      <c r="Y212">
        <f t="shared" si="132"/>
        <v>2.2225295354829355</v>
      </c>
      <c r="AA212">
        <f t="shared" si="130"/>
        <v>1.9504236939305031E-5</v>
      </c>
      <c r="AB212">
        <f t="shared" si="119"/>
        <v>1.9504236939305031E-5</v>
      </c>
      <c r="AC212">
        <v>4</v>
      </c>
    </row>
    <row r="213" spans="23:29">
      <c r="W213">
        <f t="shared" si="131"/>
        <v>1.832305592457393</v>
      </c>
      <c r="X213">
        <f t="shared" si="120"/>
        <v>1.832305592457393</v>
      </c>
      <c r="Y213">
        <f t="shared" si="132"/>
        <v>1.8323232018317721</v>
      </c>
      <c r="AA213">
        <f t="shared" si="130"/>
        <v>1.7609374379112808E-5</v>
      </c>
      <c r="AB213">
        <f t="shared" si="119"/>
        <v>1.7609374379112808E-5</v>
      </c>
      <c r="AC213">
        <v>4</v>
      </c>
    </row>
    <row r="214" spans="23:29">
      <c r="W214">
        <f t="shared" si="131"/>
        <v>1.5025529564330569</v>
      </c>
      <c r="X214">
        <f t="shared" si="120"/>
        <v>1.5025529564330569</v>
      </c>
      <c r="Y214">
        <f t="shared" si="132"/>
        <v>1.5025684566391275</v>
      </c>
      <c r="AA214">
        <f t="shared" si="130"/>
        <v>1.5500206070662159E-5</v>
      </c>
      <c r="AB214">
        <f t="shared" ref="AB214:AB260" si="133">IFERROR(AA214,"")</f>
        <v>1.5500206070662159E-5</v>
      </c>
      <c r="AC214">
        <v>4</v>
      </c>
    </row>
    <row r="215" spans="23:29">
      <c r="W215">
        <f t="shared" si="131"/>
        <v>1.2266164474059011</v>
      </c>
      <c r="X215">
        <f t="shared" si="120"/>
        <v>1.2266164474059011</v>
      </c>
      <c r="Y215">
        <f t="shared" si="132"/>
        <v>1.2266298251329315</v>
      </c>
      <c r="AA215">
        <f t="shared" si="130"/>
        <v>1.3377727030361442E-5</v>
      </c>
      <c r="AB215">
        <f t="shared" si="133"/>
        <v>1.3377727030361442E-5</v>
      </c>
      <c r="AC215">
        <v>4</v>
      </c>
    </row>
    <row r="216" spans="23:29">
      <c r="W216">
        <f>P4*P20</f>
        <v>9.4202898550724612</v>
      </c>
      <c r="X216">
        <f t="shared" si="120"/>
        <v>9.4202898550724612</v>
      </c>
      <c r="Y216">
        <f>BB20</f>
        <v>9.420203538712304</v>
      </c>
      <c r="AA216">
        <f t="shared" ref="AA216:AA230" si="134">AK4-P4</f>
        <v>-8.6316360157212557E-5</v>
      </c>
      <c r="AB216">
        <f t="shared" si="133"/>
        <v>-8.6316360157212557E-5</v>
      </c>
      <c r="AC216">
        <v>4</v>
      </c>
    </row>
    <row r="217" spans="23:29">
      <c r="W217">
        <f t="shared" ref="W217:W230" si="135">P5*P21</f>
        <v>8.6187845303867388</v>
      </c>
      <c r="X217">
        <f t="shared" ref="X217:X260" si="136">IFERROR(W217, NA())</f>
        <v>8.6187845303867388</v>
      </c>
      <c r="Y217">
        <f t="shared" ref="Y217:Y230" si="137">BB21</f>
        <v>8.6187222571994333</v>
      </c>
      <c r="AA217">
        <f t="shared" si="134"/>
        <v>-6.2273187305450506E-5</v>
      </c>
      <c r="AB217">
        <f t="shared" si="133"/>
        <v>-6.2273187305450506E-5</v>
      </c>
      <c r="AC217">
        <v>4</v>
      </c>
    </row>
    <row r="218" spans="23:29">
      <c r="W218">
        <f t="shared" si="135"/>
        <v>7.7902621722846428</v>
      </c>
      <c r="X218">
        <f t="shared" si="136"/>
        <v>7.7902621722846428</v>
      </c>
      <c r="Y218">
        <f t="shared" si="137"/>
        <v>7.7902214880958756</v>
      </c>
      <c r="AA218">
        <f t="shared" si="134"/>
        <v>-4.0684188767237117E-5</v>
      </c>
      <c r="AB218">
        <f t="shared" si="133"/>
        <v>-4.0684188767237117E-5</v>
      </c>
      <c r="AC218">
        <v>4</v>
      </c>
    </row>
    <row r="219" spans="23:29">
      <c r="W219">
        <f t="shared" si="135"/>
        <v>6.9545834494288092</v>
      </c>
      <c r="X219">
        <f t="shared" si="136"/>
        <v>6.9545834494288092</v>
      </c>
      <c r="Y219">
        <f t="shared" si="137"/>
        <v>6.95456117884346</v>
      </c>
      <c r="AA219">
        <f t="shared" si="134"/>
        <v>-2.2270585349204453E-5</v>
      </c>
      <c r="AB219">
        <f t="shared" si="133"/>
        <v>-2.2270585349204453E-5</v>
      </c>
      <c r="AC219">
        <v>4</v>
      </c>
    </row>
    <row r="220" spans="23:29">
      <c r="W220">
        <f t="shared" si="135"/>
        <v>6.1323014556845381</v>
      </c>
      <c r="X220">
        <f t="shared" si="136"/>
        <v>6.1323014556845381</v>
      </c>
      <c r="Y220">
        <f t="shared" si="137"/>
        <v>6.1322940079230897</v>
      </c>
      <c r="AA220">
        <f t="shared" si="134"/>
        <v>-7.4477614484536048E-6</v>
      </c>
      <c r="AB220">
        <f t="shared" si="133"/>
        <v>-7.4477614484536048E-6</v>
      </c>
      <c r="AC220">
        <v>4</v>
      </c>
    </row>
    <row r="221" spans="23:29">
      <c r="W221">
        <f t="shared" si="135"/>
        <v>5.3426801696343764</v>
      </c>
      <c r="X221">
        <f t="shared" si="136"/>
        <v>5.3426801696343764</v>
      </c>
      <c r="Y221">
        <f t="shared" si="137"/>
        <v>5.3426838791435776</v>
      </c>
      <c r="AA221">
        <f t="shared" si="134"/>
        <v>3.7095092011441011E-6</v>
      </c>
      <c r="AB221">
        <f t="shared" si="133"/>
        <v>3.7095092011441011E-6</v>
      </c>
      <c r="AC221">
        <v>4</v>
      </c>
    </row>
    <row r="222" spans="23:29">
      <c r="W222">
        <f t="shared" si="135"/>
        <v>4.6019687659346449</v>
      </c>
      <c r="X222">
        <f t="shared" si="136"/>
        <v>4.6019687659346449</v>
      </c>
      <c r="Y222">
        <f t="shared" si="137"/>
        <v>4.6019802014475131</v>
      </c>
      <c r="AA222">
        <f t="shared" si="134"/>
        <v>1.143551286819644E-5</v>
      </c>
      <c r="AB222">
        <f t="shared" si="133"/>
        <v>1.143551286819644E-5</v>
      </c>
      <c r="AC222">
        <v>4</v>
      </c>
    </row>
    <row r="223" spans="23:29">
      <c r="W223">
        <f t="shared" si="135"/>
        <v>3.9222421581367484</v>
      </c>
      <c r="X223">
        <f t="shared" si="136"/>
        <v>3.9222421581367484</v>
      </c>
      <c r="Y223">
        <f t="shared" si="137"/>
        <v>3.9222583495423811</v>
      </c>
      <c r="AA223">
        <f t="shared" si="134"/>
        <v>1.6191405632692835E-5</v>
      </c>
      <c r="AB223">
        <f t="shared" si="133"/>
        <v>1.6191405632692835E-5</v>
      </c>
      <c r="AC223">
        <v>4</v>
      </c>
    </row>
    <row r="224" spans="23:29">
      <c r="W224">
        <f t="shared" si="135"/>
        <v>3.3109447545009361</v>
      </c>
      <c r="X224">
        <f t="shared" si="136"/>
        <v>3.3109447545009361</v>
      </c>
      <c r="Y224">
        <f t="shared" si="137"/>
        <v>3.3109633152072804</v>
      </c>
      <c r="AA224">
        <f t="shared" si="134"/>
        <v>1.8560706344317168E-5</v>
      </c>
      <c r="AB224">
        <f t="shared" si="133"/>
        <v>1.8560706344317168E-5</v>
      </c>
      <c r="AC224">
        <v>4</v>
      </c>
    </row>
    <row r="225" spans="23:29">
      <c r="W225">
        <f t="shared" si="135"/>
        <v>2.7710880634394832</v>
      </c>
      <c r="X225">
        <f t="shared" si="136"/>
        <v>2.7710880634394832</v>
      </c>
      <c r="Y225">
        <f t="shared" si="137"/>
        <v>2.7711072142349753</v>
      </c>
      <c r="AA225">
        <f t="shared" si="134"/>
        <v>1.9150795492084427E-5</v>
      </c>
      <c r="AB225">
        <f t="shared" si="133"/>
        <v>1.9150795492084427E-5</v>
      </c>
      <c r="AC225">
        <v>4</v>
      </c>
    </row>
    <row r="226" spans="23:29">
      <c r="W226">
        <f t="shared" si="135"/>
        <v>2.3019214792049163</v>
      </c>
      <c r="X226">
        <f t="shared" si="136"/>
        <v>2.3019214792049163</v>
      </c>
      <c r="Y226">
        <f t="shared" si="137"/>
        <v>2.3019399984168136</v>
      </c>
      <c r="AA226">
        <f t="shared" si="134"/>
        <v>1.8519211897327637E-5</v>
      </c>
      <c r="AB226">
        <f t="shared" si="133"/>
        <v>1.8519211897327637E-5</v>
      </c>
      <c r="AC226">
        <v>4</v>
      </c>
    </row>
    <row r="227" spans="23:29">
      <c r="W227">
        <f t="shared" si="135"/>
        <v>1.8998478579153575</v>
      </c>
      <c r="X227">
        <f t="shared" si="136"/>
        <v>1.8998478579153575</v>
      </c>
      <c r="Y227">
        <f t="shared" si="137"/>
        <v>1.8998649890324977</v>
      </c>
      <c r="AA227">
        <f t="shared" si="134"/>
        <v>1.713111714019E-5</v>
      </c>
      <c r="AB227">
        <f t="shared" si="133"/>
        <v>1.713111714019E-5</v>
      </c>
      <c r="AC227">
        <v>4</v>
      </c>
    </row>
    <row r="228" spans="23:29">
      <c r="W228">
        <f t="shared" si="135"/>
        <v>1.5593794011995707</v>
      </c>
      <c r="X228">
        <f t="shared" si="136"/>
        <v>1.5593794011995707</v>
      </c>
      <c r="Y228">
        <f t="shared" si="137"/>
        <v>1.5593947457477109</v>
      </c>
      <c r="AA228">
        <f t="shared" si="134"/>
        <v>1.5344548140117098E-5</v>
      </c>
      <c r="AB228">
        <f t="shared" si="133"/>
        <v>1.5344548140117098E-5</v>
      </c>
      <c r="AC228">
        <v>4</v>
      </c>
    </row>
    <row r="229" spans="23:29">
      <c r="W229">
        <f t="shared" si="135"/>
        <v>1.2739920129910025</v>
      </c>
      <c r="X229">
        <f t="shared" si="136"/>
        <v>1.2739920129910025</v>
      </c>
      <c r="Y229">
        <f>BB33</f>
        <v>1.2740054282197948</v>
      </c>
      <c r="AA229">
        <f t="shared" si="134"/>
        <v>1.3415228792279521E-5</v>
      </c>
      <c r="AB229">
        <f t="shared" si="133"/>
        <v>1.3415228792279521E-5</v>
      </c>
      <c r="AC229">
        <v>4</v>
      </c>
    </row>
    <row r="230" spans="23:29">
      <c r="W230">
        <f t="shared" si="135"/>
        <v>1.0368053671498028</v>
      </c>
      <c r="X230">
        <f t="shared" si="136"/>
        <v>1.0368053671498028</v>
      </c>
      <c r="Y230">
        <f t="shared" si="137"/>
        <v>1.0368168792770311</v>
      </c>
      <c r="AA230">
        <f t="shared" si="134"/>
        <v>1.1512127228385793E-5</v>
      </c>
      <c r="AB230">
        <f t="shared" si="133"/>
        <v>1.1512127228385793E-5</v>
      </c>
      <c r="AC230">
        <v>4</v>
      </c>
    </row>
    <row r="231" spans="23:29">
      <c r="W231">
        <f>Q4*Q20</f>
        <v>8.7443946188340789</v>
      </c>
      <c r="X231">
        <f t="shared" si="136"/>
        <v>8.7443946188340789</v>
      </c>
      <c r="Y231">
        <f>BC20</f>
        <v>8.7443029488851547</v>
      </c>
      <c r="AA231">
        <f t="shared" ref="AA231:AA245" si="138">AL4-Q4</f>
        <v>-9.1669948924177902E-5</v>
      </c>
      <c r="AB231">
        <f t="shared" si="133"/>
        <v>-9.1669948924177902E-5</v>
      </c>
      <c r="AC231">
        <v>4</v>
      </c>
    </row>
    <row r="232" spans="23:29">
      <c r="W232">
        <f t="shared" ref="W232:W245" si="139">Q5*Q21</f>
        <v>7.9187817258883229</v>
      </c>
      <c r="X232">
        <f t="shared" si="136"/>
        <v>7.9187817258883229</v>
      </c>
      <c r="Y232">
        <f t="shared" ref="Y232:Y245" si="140">BC21</f>
        <v>7.918716775627888</v>
      </c>
      <c r="AA232">
        <f t="shared" si="138"/>
        <v>-6.4950260434848417E-5</v>
      </c>
      <c r="AB232">
        <f t="shared" si="133"/>
        <v>-6.4950260434848417E-5</v>
      </c>
      <c r="AC232">
        <v>4</v>
      </c>
    </row>
    <row r="233" spans="23:29">
      <c r="W233">
        <f t="shared" si="139"/>
        <v>7.0828603859250832</v>
      </c>
      <c r="X233">
        <f t="shared" si="136"/>
        <v>7.0828603859250832</v>
      </c>
      <c r="Y233">
        <f t="shared" si="140"/>
        <v>7.0828186513793217</v>
      </c>
      <c r="AA233">
        <f t="shared" si="138"/>
        <v>-4.1734545761507036E-5</v>
      </c>
      <c r="AB233">
        <f t="shared" si="133"/>
        <v>-4.1734545761507036E-5</v>
      </c>
      <c r="AC233">
        <v>4</v>
      </c>
    </row>
    <row r="234" spans="23:29">
      <c r="W234">
        <f t="shared" si="139"/>
        <v>6.257207320130358</v>
      </c>
      <c r="X234">
        <f t="shared" si="136"/>
        <v>6.257207320130358</v>
      </c>
      <c r="Y234">
        <f t="shared" si="140"/>
        <v>6.2571847255541426</v>
      </c>
      <c r="AA234">
        <f t="shared" si="138"/>
        <v>-2.2594576215340112E-5</v>
      </c>
      <c r="AB234">
        <f t="shared" si="133"/>
        <v>-2.2594576215340112E-5</v>
      </c>
      <c r="AC234">
        <v>4</v>
      </c>
    </row>
    <row r="235" spans="23:29">
      <c r="W235">
        <f t="shared" si="139"/>
        <v>5.4614080192549626</v>
      </c>
      <c r="X235">
        <f t="shared" si="136"/>
        <v>5.4614080192549626</v>
      </c>
      <c r="Y235">
        <f t="shared" si="140"/>
        <v>5.4614003072770565</v>
      </c>
      <c r="AA235">
        <f t="shared" si="138"/>
        <v>-7.7119779060552673E-6</v>
      </c>
      <c r="AB235">
        <f t="shared" si="133"/>
        <v>-7.7119779060552673E-6</v>
      </c>
      <c r="AC235">
        <v>4</v>
      </c>
    </row>
    <row r="236" spans="23:29">
      <c r="W236">
        <f t="shared" si="139"/>
        <v>4.7122679913627294</v>
      </c>
      <c r="X236">
        <f t="shared" si="136"/>
        <v>4.7122679913627294</v>
      </c>
      <c r="Y236">
        <f t="shared" si="140"/>
        <v>4.7122710914703481</v>
      </c>
      <c r="AA236">
        <f t="shared" si="138"/>
        <v>3.100107618614345E-6</v>
      </c>
      <c r="AB236">
        <f t="shared" si="133"/>
        <v>3.100107618614345E-6</v>
      </c>
      <c r="AC236">
        <v>4</v>
      </c>
    </row>
    <row r="237" spans="23:29">
      <c r="W237">
        <f t="shared" si="139"/>
        <v>4.0225523203255422</v>
      </c>
      <c r="X237">
        <f t="shared" si="136"/>
        <v>4.0225523203255422</v>
      </c>
      <c r="Y237">
        <f t="shared" si="140"/>
        <v>4.0225626327703479</v>
      </c>
      <c r="AA237">
        <f t="shared" si="138"/>
        <v>1.0312444805649079E-5</v>
      </c>
      <c r="AB237">
        <f t="shared" si="133"/>
        <v>1.0312444805649079E-5</v>
      </c>
      <c r="AC237">
        <v>4</v>
      </c>
    </row>
    <row r="238" spans="23:29">
      <c r="W238">
        <f t="shared" si="139"/>
        <v>3.4004200927141537</v>
      </c>
      <c r="X238">
        <f t="shared" si="136"/>
        <v>3.4004200927141537</v>
      </c>
      <c r="Y238">
        <f t="shared" si="140"/>
        <v>3.4004346556869738</v>
      </c>
      <c r="AA238">
        <f t="shared" si="138"/>
        <v>1.4562972820097997E-5</v>
      </c>
      <c r="AB238">
        <f t="shared" si="133"/>
        <v>1.4562972820097997E-5</v>
      </c>
      <c r="AC238">
        <v>4</v>
      </c>
    </row>
    <row r="239" spans="23:29">
      <c r="W239">
        <f t="shared" si="139"/>
        <v>2.8495307629882891</v>
      </c>
      <c r="X239">
        <f t="shared" si="136"/>
        <v>2.8495307629882891</v>
      </c>
      <c r="Y239">
        <f t="shared" si="140"/>
        <v>2.8495473042001382</v>
      </c>
      <c r="AA239">
        <f t="shared" si="138"/>
        <v>1.6541211849130377E-5</v>
      </c>
      <c r="AB239">
        <f t="shared" si="133"/>
        <v>1.6541211849130377E-5</v>
      </c>
      <c r="AC239">
        <v>4</v>
      </c>
    </row>
    <row r="240" spans="23:29">
      <c r="W240">
        <f t="shared" si="139"/>
        <v>2.3696567407990226</v>
      </c>
      <c r="X240">
        <f t="shared" si="136"/>
        <v>2.3696567407990226</v>
      </c>
      <c r="Y240">
        <f t="shared" si="140"/>
        <v>2.3696736384869159</v>
      </c>
      <c r="AA240">
        <f t="shared" si="138"/>
        <v>1.6897687893369095E-5</v>
      </c>
      <c r="AB240">
        <f t="shared" si="133"/>
        <v>1.6897687893369095E-5</v>
      </c>
      <c r="AC240">
        <v>4</v>
      </c>
    </row>
    <row r="241" spans="23:29">
      <c r="W241">
        <f t="shared" si="139"/>
        <v>1.9575758294372341</v>
      </c>
      <c r="X241">
        <f t="shared" si="136"/>
        <v>1.9575758294372341</v>
      </c>
      <c r="Y241">
        <f t="shared" si="140"/>
        <v>1.9575920176254875</v>
      </c>
      <c r="AA241">
        <f t="shared" si="138"/>
        <v>1.6188188253440927E-5</v>
      </c>
      <c r="AB241">
        <f t="shared" si="133"/>
        <v>1.6188188253440927E-5</v>
      </c>
      <c r="AC241">
        <v>4</v>
      </c>
    </row>
    <row r="242" spans="23:29">
      <c r="W242">
        <f t="shared" si="139"/>
        <v>1.6080319225435848</v>
      </c>
      <c r="X242">
        <f t="shared" si="136"/>
        <v>1.6080319225435848</v>
      </c>
      <c r="Y242">
        <f t="shared" si="140"/>
        <v>1.6080467732942831</v>
      </c>
      <c r="AA242">
        <f t="shared" si="138"/>
        <v>1.4850750698292003E-5</v>
      </c>
      <c r="AB242">
        <f t="shared" si="133"/>
        <v>1.4850750698292003E-5</v>
      </c>
      <c r="AC242">
        <v>4</v>
      </c>
    </row>
    <row r="243" spans="23:29">
      <c r="W243">
        <f t="shared" si="139"/>
        <v>1.3146113652489879</v>
      </c>
      <c r="X243">
        <f t="shared" si="136"/>
        <v>1.3146113652489879</v>
      </c>
      <c r="Y243">
        <f t="shared" si="140"/>
        <v>1.3146245720076661</v>
      </c>
      <c r="AA243">
        <f t="shared" si="138"/>
        <v>1.3206758678219188E-5</v>
      </c>
      <c r="AB243">
        <f t="shared" si="133"/>
        <v>1.3206758678219188E-5</v>
      </c>
      <c r="AC243">
        <v>4</v>
      </c>
    </row>
    <row r="244" spans="23:29">
      <c r="W244">
        <f t="shared" si="139"/>
        <v>1.0704521395133142</v>
      </c>
      <c r="X244">
        <f t="shared" si="136"/>
        <v>1.0704521395133142</v>
      </c>
      <c r="Y244">
        <f t="shared" si="140"/>
        <v>1.0704636156038307</v>
      </c>
      <c r="AA244">
        <f t="shared" si="138"/>
        <v>1.1476090516548965E-5</v>
      </c>
      <c r="AB244">
        <f t="shared" si="133"/>
        <v>1.1476090516548965E-5</v>
      </c>
      <c r="AC244">
        <v>4</v>
      </c>
    </row>
    <row r="245" spans="23:29">
      <c r="W245">
        <f t="shared" si="139"/>
        <v>0.86876127650614909</v>
      </c>
      <c r="X245">
        <f t="shared" si="136"/>
        <v>0.86876127650614909</v>
      </c>
      <c r="Y245">
        <f t="shared" si="140"/>
        <v>0.86877107448047775</v>
      </c>
      <c r="AA245">
        <f t="shared" si="138"/>
        <v>9.797974328651371E-6</v>
      </c>
      <c r="AB245">
        <f t="shared" si="133"/>
        <v>9.797974328651371E-6</v>
      </c>
      <c r="AC245">
        <v>4</v>
      </c>
    </row>
    <row r="246" spans="23:29">
      <c r="W246">
        <f>R4*R20</f>
        <v>8.0246913580246897</v>
      </c>
      <c r="X246">
        <f t="shared" si="136"/>
        <v>8.0246913580246897</v>
      </c>
      <c r="Y246">
        <f>BD20</f>
        <v>8.0245959498121788</v>
      </c>
      <c r="AA246">
        <f t="shared" ref="AA246:AA260" si="141">AM4-R4</f>
        <v>-9.540821251086129E-5</v>
      </c>
      <c r="AB246">
        <f t="shared" si="133"/>
        <v>-9.540821251086129E-5</v>
      </c>
      <c r="AC246">
        <v>4</v>
      </c>
    </row>
    <row r="247" spans="23:29">
      <c r="W247">
        <f t="shared" ref="W247:W260" si="142">R5*R21</f>
        <v>7.1889400921658977</v>
      </c>
      <c r="X247">
        <f t="shared" si="136"/>
        <v>7.1889400921658977</v>
      </c>
      <c r="Y247">
        <f t="shared" ref="Y247:Y260" si="143">BD21</f>
        <v>7.1888738068884575</v>
      </c>
      <c r="AA247">
        <f t="shared" si="141"/>
        <v>-6.6285277440236712E-5</v>
      </c>
      <c r="AB247">
        <f t="shared" si="133"/>
        <v>-6.6285277440236712E-5</v>
      </c>
      <c r="AC247">
        <v>4</v>
      </c>
    </row>
    <row r="248" spans="23:29">
      <c r="W248">
        <f t="shared" si="142"/>
        <v>6.3608562691131487</v>
      </c>
      <c r="X248">
        <f t="shared" si="136"/>
        <v>6.3608562691131487</v>
      </c>
      <c r="Y248">
        <f t="shared" si="143"/>
        <v>6.3608144398418798</v>
      </c>
      <c r="AA248">
        <f t="shared" si="141"/>
        <v>-4.1829271268944979E-5</v>
      </c>
      <c r="AB248">
        <f t="shared" si="133"/>
        <v>-4.1829271268944979E-5</v>
      </c>
      <c r="AC248">
        <v>4</v>
      </c>
    </row>
    <row r="249" spans="23:29">
      <c r="W249">
        <f t="shared" si="142"/>
        <v>5.5602584094453107</v>
      </c>
      <c r="X249">
        <f t="shared" si="136"/>
        <v>5.5602584094453107</v>
      </c>
      <c r="Y249">
        <f t="shared" si="143"/>
        <v>5.5602360605611709</v>
      </c>
      <c r="AA249">
        <f t="shared" si="141"/>
        <v>-2.2348884139766767E-5</v>
      </c>
      <c r="AB249">
        <f t="shared" si="133"/>
        <v>-2.2348884139766767E-5</v>
      </c>
      <c r="AC249">
        <v>4</v>
      </c>
    </row>
    <row r="250" spans="23:29">
      <c r="W250">
        <f t="shared" si="142"/>
        <v>4.8043886242240506</v>
      </c>
      <c r="X250">
        <f t="shared" si="136"/>
        <v>4.8043886242240506</v>
      </c>
      <c r="Y250">
        <f t="shared" si="143"/>
        <v>4.8043809104278505</v>
      </c>
      <c r="AA250">
        <f t="shared" si="141"/>
        <v>-7.7137962000151106E-6</v>
      </c>
      <c r="AB250">
        <f t="shared" si="133"/>
        <v>-7.7137962000151106E-6</v>
      </c>
      <c r="AC250">
        <v>4</v>
      </c>
    </row>
    <row r="251" spans="23:29">
      <c r="W251">
        <f t="shared" si="142"/>
        <v>4.1065717899412855</v>
      </c>
      <c r="X251">
        <f t="shared" si="136"/>
        <v>4.1065717899412855</v>
      </c>
      <c r="Y251">
        <f t="shared" si="143"/>
        <v>4.1065743478126207</v>
      </c>
      <c r="AA251">
        <f t="shared" si="141"/>
        <v>2.5578713351848137E-6</v>
      </c>
      <c r="AB251">
        <f t="shared" si="133"/>
        <v>2.5578713351848137E-6</v>
      </c>
      <c r="AC251">
        <v>4</v>
      </c>
    </row>
    <row r="252" spans="23:29">
      <c r="W252">
        <f t="shared" si="142"/>
        <v>3.4755592107410234</v>
      </c>
      <c r="X252">
        <f t="shared" si="136"/>
        <v>3.4755592107410234</v>
      </c>
      <c r="Y252">
        <f t="shared" si="143"/>
        <v>3.4755683792332643</v>
      </c>
      <c r="AA252">
        <f t="shared" si="141"/>
        <v>9.1684922409740466E-6</v>
      </c>
      <c r="AB252">
        <f t="shared" si="133"/>
        <v>9.1684922409740466E-6</v>
      </c>
      <c r="AC252">
        <v>4</v>
      </c>
    </row>
    <row r="253" spans="23:29">
      <c r="W253">
        <f t="shared" si="142"/>
        <v>2.9155565614121866</v>
      </c>
      <c r="X253">
        <f t="shared" si="136"/>
        <v>2.9155565614121866</v>
      </c>
      <c r="Y253">
        <f t="shared" si="143"/>
        <v>2.915569466678098</v>
      </c>
      <c r="AA253">
        <f t="shared" si="141"/>
        <v>1.2905265911467012E-5</v>
      </c>
      <c r="AB253">
        <f t="shared" si="133"/>
        <v>1.2905265911467012E-5</v>
      </c>
      <c r="AC253">
        <v>4</v>
      </c>
    </row>
    <row r="254" spans="23:29">
      <c r="W254">
        <f t="shared" si="142"/>
        <v>2.4267842732775669</v>
      </c>
      <c r="X254">
        <f t="shared" si="136"/>
        <v>2.4267842732775669</v>
      </c>
      <c r="Y254">
        <f t="shared" si="143"/>
        <v>2.4267988030092758</v>
      </c>
      <c r="AA254">
        <f t="shared" si="141"/>
        <v>1.4529731708901039E-5</v>
      </c>
      <c r="AB254">
        <f t="shared" si="133"/>
        <v>1.4529731708901039E-5</v>
      </c>
      <c r="AC254">
        <v>4</v>
      </c>
    </row>
    <row r="255" spans="23:29">
      <c r="W255">
        <f t="shared" si="142"/>
        <v>2.0063470377961976</v>
      </c>
      <c r="X255">
        <f t="shared" si="136"/>
        <v>2.0063470377961976</v>
      </c>
      <c r="Y255">
        <f t="shared" si="143"/>
        <v>2.0063617441245163</v>
      </c>
      <c r="AA255">
        <f t="shared" si="141"/>
        <v>1.4706328318681017E-5</v>
      </c>
      <c r="AB255">
        <f t="shared" si="133"/>
        <v>1.4706328318681017E-5</v>
      </c>
      <c r="AC255">
        <v>4</v>
      </c>
    </row>
    <row r="256" spans="23:29">
      <c r="W256">
        <f t="shared" si="142"/>
        <v>1.6491957503497627</v>
      </c>
      <c r="X256">
        <f t="shared" si="136"/>
        <v>1.6491957503497627</v>
      </c>
      <c r="Y256">
        <f t="shared" si="143"/>
        <v>1.6492097198091413</v>
      </c>
      <c r="AA256">
        <f t="shared" si="141"/>
        <v>1.3969459378593285E-5</v>
      </c>
      <c r="AB256">
        <f t="shared" si="133"/>
        <v>1.3969459378593285E-5</v>
      </c>
      <c r="AC256">
        <v>4</v>
      </c>
    </row>
    <row r="257" spans="23:29">
      <c r="W257">
        <f t="shared" si="142"/>
        <v>1.3490205872072305</v>
      </c>
      <c r="X257">
        <f t="shared" si="136"/>
        <v>1.3490205872072305</v>
      </c>
      <c r="Y257">
        <f t="shared" si="143"/>
        <v>1.3490333072319372</v>
      </c>
      <c r="AA257">
        <f t="shared" si="141"/>
        <v>1.2720024706647237E-5</v>
      </c>
      <c r="AB257">
        <f t="shared" si="133"/>
        <v>1.2720024706647237E-5</v>
      </c>
      <c r="AC257">
        <v>4</v>
      </c>
    </row>
    <row r="258" spans="23:29">
      <c r="W258">
        <f t="shared" si="142"/>
        <v>1.0989838272045407</v>
      </c>
      <c r="X258">
        <f t="shared" si="136"/>
        <v>1.0989838272045407</v>
      </c>
      <c r="Y258">
        <f t="shared" si="143"/>
        <v>1.0989950671478708</v>
      </c>
      <c r="AA258">
        <f t="shared" si="141"/>
        <v>1.123994333007694E-5</v>
      </c>
      <c r="AB258">
        <f t="shared" si="133"/>
        <v>1.123994333007694E-5</v>
      </c>
      <c r="AC258">
        <v>4</v>
      </c>
    </row>
    <row r="259" spans="23:29">
      <c r="W259">
        <f t="shared" si="142"/>
        <v>0.89226147416016199</v>
      </c>
      <c r="X259">
        <f t="shared" si="136"/>
        <v>0.89226147416016199</v>
      </c>
      <c r="Y259">
        <f t="shared" si="143"/>
        <v>0.89227118888115975</v>
      </c>
      <c r="AA259">
        <f t="shared" si="141"/>
        <v>9.7147209977554994E-6</v>
      </c>
      <c r="AB259">
        <f t="shared" si="133"/>
        <v>9.7147209977554994E-6</v>
      </c>
      <c r="AC259">
        <v>4</v>
      </c>
    </row>
    <row r="260" spans="23:29">
      <c r="W260">
        <f t="shared" si="142"/>
        <v>0.72240348328728088</v>
      </c>
      <c r="X260">
        <f t="shared" si="136"/>
        <v>0.72240348328728088</v>
      </c>
      <c r="Y260">
        <f t="shared" si="143"/>
        <v>0.72241174050176593</v>
      </c>
      <c r="AA260">
        <f t="shared" si="141"/>
        <v>8.2572144850523443E-6</v>
      </c>
      <c r="AB260">
        <f t="shared" si="133"/>
        <v>8.2572144850523443E-6</v>
      </c>
      <c r="AC260">
        <v>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C260"/>
  <sheetViews>
    <sheetView topLeftCell="AL61" zoomScale="80" zoomScaleNormal="80" workbookViewId="0">
      <selection activeCell="AN68" sqref="AN68"/>
    </sheetView>
  </sheetViews>
  <sheetFormatPr defaultRowHeight="14.5"/>
  <cols>
    <col min="3" max="3" width="10.81640625" customWidth="1"/>
  </cols>
  <sheetData>
    <row r="1" spans="1:107" ht="16.5">
      <c r="X1" t="s">
        <v>34</v>
      </c>
      <c r="BF1" t="s">
        <v>36</v>
      </c>
      <c r="BI1" t="s">
        <v>37</v>
      </c>
      <c r="BJ1">
        <f>SUM(BF4:BU18)</f>
        <v>1.3317278677847605E-3</v>
      </c>
      <c r="BW1" t="s">
        <v>38</v>
      </c>
      <c r="CN1" t="s">
        <v>35</v>
      </c>
      <c r="CQ1" t="s">
        <v>40</v>
      </c>
      <c r="CR1">
        <f>SUM(CN4:DC18)</f>
        <v>0.10086701414031406</v>
      </c>
    </row>
    <row r="2" spans="1:107"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T2" s="3"/>
      <c r="W2" t="s">
        <v>31</v>
      </c>
      <c r="X2" s="2" t="s">
        <v>0</v>
      </c>
      <c r="Y2" s="2" t="s">
        <v>1</v>
      </c>
      <c r="Z2" s="2" t="s">
        <v>2</v>
      </c>
      <c r="AA2" s="2" t="s">
        <v>3</v>
      </c>
      <c r="AB2" s="2" t="s">
        <v>4</v>
      </c>
      <c r="AC2" s="2" t="s">
        <v>5</v>
      </c>
      <c r="AD2" s="2" t="s">
        <v>6</v>
      </c>
      <c r="AE2" s="2" t="s">
        <v>7</v>
      </c>
      <c r="AF2" s="2" t="s">
        <v>8</v>
      </c>
      <c r="AG2" s="2" t="s">
        <v>9</v>
      </c>
      <c r="AH2" s="2" t="s">
        <v>10</v>
      </c>
      <c r="AI2" s="2" t="s">
        <v>11</v>
      </c>
      <c r="AJ2" s="2" t="s">
        <v>12</v>
      </c>
      <c r="AK2" s="2" t="s">
        <v>13</v>
      </c>
      <c r="AL2" s="2" t="s">
        <v>14</v>
      </c>
      <c r="AM2" s="2" t="s">
        <v>15</v>
      </c>
      <c r="BF2" s="2" t="s">
        <v>0</v>
      </c>
      <c r="BG2" s="2" t="s">
        <v>1</v>
      </c>
      <c r="BH2" s="2" t="s">
        <v>2</v>
      </c>
      <c r="BI2" s="2" t="s">
        <v>3</v>
      </c>
      <c r="BJ2" s="2" t="s">
        <v>4</v>
      </c>
      <c r="BK2" s="2" t="s">
        <v>5</v>
      </c>
      <c r="BL2" s="2" t="s">
        <v>6</v>
      </c>
      <c r="BM2" s="2" t="s">
        <v>7</v>
      </c>
      <c r="BN2" s="2" t="s">
        <v>8</v>
      </c>
      <c r="BO2" s="2" t="s">
        <v>9</v>
      </c>
      <c r="BP2" s="2" t="s">
        <v>10</v>
      </c>
      <c r="BQ2" s="2" t="s">
        <v>11</v>
      </c>
      <c r="BR2" s="2" t="s">
        <v>12</v>
      </c>
      <c r="BS2" s="2" t="s">
        <v>13</v>
      </c>
      <c r="BT2" s="2" t="s">
        <v>14</v>
      </c>
      <c r="BU2" s="2" t="s">
        <v>15</v>
      </c>
      <c r="BW2" s="2" t="s">
        <v>0</v>
      </c>
      <c r="BX2" s="2" t="s">
        <v>1</v>
      </c>
      <c r="BY2" s="2" t="s">
        <v>2</v>
      </c>
      <c r="BZ2" s="2" t="s">
        <v>3</v>
      </c>
      <c r="CA2" s="2" t="s">
        <v>4</v>
      </c>
      <c r="CB2" s="2" t="s">
        <v>5</v>
      </c>
      <c r="CC2" s="2" t="s">
        <v>6</v>
      </c>
      <c r="CD2" s="2" t="s">
        <v>7</v>
      </c>
      <c r="CE2" s="2" t="s">
        <v>8</v>
      </c>
      <c r="CF2" s="2" t="s">
        <v>9</v>
      </c>
      <c r="CG2" s="2" t="s">
        <v>10</v>
      </c>
      <c r="CH2" s="2" t="s">
        <v>11</v>
      </c>
      <c r="CI2" s="2" t="s">
        <v>12</v>
      </c>
      <c r="CJ2" s="2" t="s">
        <v>13</v>
      </c>
      <c r="CK2" s="2" t="s">
        <v>14</v>
      </c>
      <c r="CL2" s="2" t="s">
        <v>15</v>
      </c>
      <c r="CN2" s="2" t="s">
        <v>0</v>
      </c>
      <c r="CO2" s="2" t="s">
        <v>1</v>
      </c>
      <c r="CP2" s="2" t="s">
        <v>2</v>
      </c>
      <c r="CQ2" s="2" t="s">
        <v>3</v>
      </c>
      <c r="CR2" s="2" t="s">
        <v>4</v>
      </c>
      <c r="CS2" s="2" t="s">
        <v>5</v>
      </c>
      <c r="CT2" s="2" t="s">
        <v>6</v>
      </c>
      <c r="CU2" s="2" t="s">
        <v>7</v>
      </c>
      <c r="CV2" s="2" t="s">
        <v>8</v>
      </c>
      <c r="CW2" s="2" t="s">
        <v>9</v>
      </c>
      <c r="CX2" s="2" t="s">
        <v>10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</row>
    <row r="3" spans="1:107">
      <c r="C3" s="2">
        <f>'Raw data and fitting summary'!C5</f>
        <v>0</v>
      </c>
      <c r="D3" s="2">
        <f>'Raw data and fitting summary'!D5</f>
        <v>4.3980465111040035E-2</v>
      </c>
      <c r="E3" s="2">
        <f>'Raw data and fitting summary'!E5</f>
        <v>5.4975581388800036E-2</v>
      </c>
      <c r="F3" s="2">
        <f>'Raw data and fitting summary'!F5</f>
        <v>6.871947673600004E-2</v>
      </c>
      <c r="G3" s="2">
        <f>'Raw data and fitting summary'!G5</f>
        <v>8.589934592000005E-2</v>
      </c>
      <c r="H3" s="2">
        <f>'Raw data and fitting summary'!H5</f>
        <v>0.10737418240000006</v>
      </c>
      <c r="I3" s="2">
        <f>'Raw data and fitting summary'!I5</f>
        <v>0.13421772800000006</v>
      </c>
      <c r="J3" s="2">
        <f>'Raw data and fitting summary'!J5</f>
        <v>0.16777216000000009</v>
      </c>
      <c r="K3" s="2">
        <f>'Raw data and fitting summary'!K5</f>
        <v>0.2097152000000001</v>
      </c>
      <c r="L3" s="2">
        <f>'Raw data and fitting summary'!L5</f>
        <v>0.2621440000000001</v>
      </c>
      <c r="M3" s="2">
        <f>'Raw data and fitting summary'!M5</f>
        <v>0.32768000000000014</v>
      </c>
      <c r="N3" s="2">
        <f>'Raw data and fitting summary'!N5</f>
        <v>0.40960000000000013</v>
      </c>
      <c r="O3" s="2">
        <f>'Raw data and fitting summary'!O5</f>
        <v>0.51200000000000012</v>
      </c>
      <c r="P3" s="2">
        <f>'Raw data and fitting summary'!P5</f>
        <v>0.64000000000000012</v>
      </c>
      <c r="Q3" s="2">
        <f>'Raw data and fitting summary'!Q5</f>
        <v>0.8</v>
      </c>
      <c r="R3" s="2">
        <f>'Raw data and fitting summary'!R5</f>
        <v>1</v>
      </c>
      <c r="S3" s="4" t="s">
        <v>42</v>
      </c>
      <c r="T3">
        <f>'Raw data and fitting summary'!D44</f>
        <v>0.10009561311021418</v>
      </c>
      <c r="U3" s="4" t="s">
        <v>44</v>
      </c>
      <c r="V3">
        <f>'Raw data and fitting summary'!F44</f>
        <v>15.008092877596427</v>
      </c>
      <c r="W3">
        <f>'Raw data and fitting summary'!H44</f>
        <v>110.39486003261632</v>
      </c>
      <c r="X3" s="2">
        <f>C3</f>
        <v>0</v>
      </c>
      <c r="Y3" s="2">
        <f t="shared" ref="Y3:AM3" si="0">D3</f>
        <v>4.3980465111040035E-2</v>
      </c>
      <c r="Z3" s="2">
        <f t="shared" si="0"/>
        <v>5.4975581388800036E-2</v>
      </c>
      <c r="AA3" s="2">
        <f t="shared" si="0"/>
        <v>6.871947673600004E-2</v>
      </c>
      <c r="AB3" s="2">
        <f t="shared" si="0"/>
        <v>8.589934592000005E-2</v>
      </c>
      <c r="AC3" s="2">
        <f t="shared" si="0"/>
        <v>0.10737418240000006</v>
      </c>
      <c r="AD3" s="2">
        <f t="shared" si="0"/>
        <v>0.13421772800000006</v>
      </c>
      <c r="AE3" s="2">
        <f t="shared" si="0"/>
        <v>0.16777216000000009</v>
      </c>
      <c r="AF3" s="2">
        <f t="shared" si="0"/>
        <v>0.2097152000000001</v>
      </c>
      <c r="AG3" s="2">
        <f t="shared" si="0"/>
        <v>0.2621440000000001</v>
      </c>
      <c r="AH3" s="2">
        <f t="shared" si="0"/>
        <v>0.32768000000000014</v>
      </c>
      <c r="AI3" s="2">
        <f t="shared" si="0"/>
        <v>0.40960000000000013</v>
      </c>
      <c r="AJ3" s="2">
        <f t="shared" si="0"/>
        <v>0.51200000000000012</v>
      </c>
      <c r="AK3" s="2">
        <f t="shared" si="0"/>
        <v>0.64000000000000012</v>
      </c>
      <c r="AL3" s="2">
        <f t="shared" si="0"/>
        <v>0.8</v>
      </c>
      <c r="AM3" s="2">
        <f t="shared" si="0"/>
        <v>1</v>
      </c>
      <c r="BF3" s="2">
        <f t="shared" ref="BF3:BU3" si="1">X3</f>
        <v>0</v>
      </c>
      <c r="BG3" s="2">
        <f t="shared" si="1"/>
        <v>4.3980465111040035E-2</v>
      </c>
      <c r="BH3" s="2">
        <f t="shared" si="1"/>
        <v>5.4975581388800036E-2</v>
      </c>
      <c r="BI3" s="2">
        <f t="shared" si="1"/>
        <v>6.871947673600004E-2</v>
      </c>
      <c r="BJ3" s="2">
        <f t="shared" si="1"/>
        <v>8.589934592000005E-2</v>
      </c>
      <c r="BK3" s="2">
        <f t="shared" si="1"/>
        <v>0.10737418240000006</v>
      </c>
      <c r="BL3" s="2">
        <f t="shared" si="1"/>
        <v>0.13421772800000006</v>
      </c>
      <c r="BM3" s="2">
        <f t="shared" si="1"/>
        <v>0.16777216000000009</v>
      </c>
      <c r="BN3" s="2">
        <f t="shared" si="1"/>
        <v>0.2097152000000001</v>
      </c>
      <c r="BO3" s="2">
        <f t="shared" si="1"/>
        <v>0.2621440000000001</v>
      </c>
      <c r="BP3" s="2">
        <f t="shared" si="1"/>
        <v>0.32768000000000014</v>
      </c>
      <c r="BQ3" s="2">
        <f t="shared" si="1"/>
        <v>0.40960000000000013</v>
      </c>
      <c r="BR3" s="2">
        <f t="shared" si="1"/>
        <v>0.51200000000000012</v>
      </c>
      <c r="BS3" s="2">
        <f t="shared" si="1"/>
        <v>0.64000000000000012</v>
      </c>
      <c r="BT3" s="2">
        <f t="shared" si="1"/>
        <v>0.8</v>
      </c>
      <c r="BU3" s="2">
        <f t="shared" si="1"/>
        <v>1</v>
      </c>
      <c r="BW3" s="2">
        <f t="shared" ref="BW3:CL3" si="2">AO3</f>
        <v>0</v>
      </c>
      <c r="BX3" s="2">
        <f t="shared" si="2"/>
        <v>0</v>
      </c>
      <c r="BY3" s="2">
        <f t="shared" si="2"/>
        <v>0</v>
      </c>
      <c r="BZ3" s="2">
        <f t="shared" si="2"/>
        <v>0</v>
      </c>
      <c r="CA3" s="2">
        <f t="shared" si="2"/>
        <v>0</v>
      </c>
      <c r="CB3" s="2">
        <f t="shared" si="2"/>
        <v>0</v>
      </c>
      <c r="CC3" s="2">
        <f t="shared" si="2"/>
        <v>0</v>
      </c>
      <c r="CD3" s="2">
        <f t="shared" si="2"/>
        <v>0</v>
      </c>
      <c r="CE3" s="2">
        <f t="shared" si="2"/>
        <v>0</v>
      </c>
      <c r="CF3" s="2">
        <f t="shared" si="2"/>
        <v>0</v>
      </c>
      <c r="CG3" s="2">
        <f t="shared" si="2"/>
        <v>0</v>
      </c>
      <c r="CH3" s="2">
        <f t="shared" si="2"/>
        <v>0</v>
      </c>
      <c r="CI3" s="2">
        <f t="shared" si="2"/>
        <v>0</v>
      </c>
      <c r="CJ3" s="2">
        <f t="shared" si="2"/>
        <v>0</v>
      </c>
      <c r="CK3" s="2">
        <f t="shared" si="2"/>
        <v>0</v>
      </c>
      <c r="CL3" s="2">
        <f t="shared" si="2"/>
        <v>0</v>
      </c>
      <c r="CN3" s="2">
        <f t="shared" ref="CN3:DC3" si="3">BF3</f>
        <v>0</v>
      </c>
      <c r="CO3" s="2">
        <f t="shared" si="3"/>
        <v>4.3980465111040035E-2</v>
      </c>
      <c r="CP3" s="2">
        <f t="shared" si="3"/>
        <v>5.4975581388800036E-2</v>
      </c>
      <c r="CQ3" s="2">
        <f t="shared" si="3"/>
        <v>6.871947673600004E-2</v>
      </c>
      <c r="CR3" s="2">
        <f t="shared" si="3"/>
        <v>8.589934592000005E-2</v>
      </c>
      <c r="CS3" s="2">
        <f t="shared" si="3"/>
        <v>0.10737418240000006</v>
      </c>
      <c r="CT3" s="2">
        <f t="shared" si="3"/>
        <v>0.13421772800000006</v>
      </c>
      <c r="CU3" s="2">
        <f t="shared" si="3"/>
        <v>0.16777216000000009</v>
      </c>
      <c r="CV3" s="2">
        <f t="shared" si="3"/>
        <v>0.2097152000000001</v>
      </c>
      <c r="CW3" s="2">
        <f t="shared" si="3"/>
        <v>0.2621440000000001</v>
      </c>
      <c r="CX3" s="2">
        <f t="shared" si="3"/>
        <v>0.32768000000000014</v>
      </c>
      <c r="CY3" s="2">
        <f t="shared" si="3"/>
        <v>0.40960000000000013</v>
      </c>
      <c r="CZ3" s="2">
        <f t="shared" si="3"/>
        <v>0.51200000000000012</v>
      </c>
      <c r="DA3" s="2">
        <f t="shared" si="3"/>
        <v>0.64000000000000012</v>
      </c>
      <c r="DB3" s="2">
        <f t="shared" si="3"/>
        <v>0.8</v>
      </c>
      <c r="DC3" s="2">
        <f t="shared" si="3"/>
        <v>1</v>
      </c>
    </row>
    <row r="4" spans="1:107">
      <c r="A4" s="1" t="s">
        <v>16</v>
      </c>
      <c r="B4" s="1">
        <f>'Raw data and fitting summary'!B6</f>
        <v>1</v>
      </c>
      <c r="C4">
        <f>'Raw data and fitting summary'!C6</f>
        <v>13.636363636363631</v>
      </c>
      <c r="D4">
        <f>'Raw data and fitting summary'!D6</f>
        <v>13.229483335473507</v>
      </c>
      <c r="E4">
        <f>'Raw data and fitting summary'!E6</f>
        <v>13.131529059732367</v>
      </c>
      <c r="F4">
        <f>'Raw data and fitting summary'!F6</f>
        <v>13.011107350435086</v>
      </c>
      <c r="G4">
        <f>'Raw data and fitting summary'!G6</f>
        <v>12.863650909596135</v>
      </c>
      <c r="H4">
        <f>'Raw data and fitting summary'!H6</f>
        <v>12.683964790899816</v>
      </c>
      <c r="I4">
        <f>'Raw data and fitting summary'!I6</f>
        <v>12.466295229202256</v>
      </c>
      <c r="J4">
        <f>'Raw data and fitting summary'!J6</f>
        <v>12.204493536800637</v>
      </c>
      <c r="K4">
        <f>'Raw data and fitting summary'!K6</f>
        <v>11.892309103434544</v>
      </c>
      <c r="L4">
        <f>'Raw data and fitting summary'!L6</f>
        <v>11.52384194252971</v>
      </c>
      <c r="M4">
        <f>'Raw data and fitting summary'!M6</f>
        <v>11.094169587183101</v>
      </c>
      <c r="N4">
        <f>'Raw data and fitting summary'!N6</f>
        <v>10.60013046314416</v>
      </c>
      <c r="O4">
        <f>'Raw data and fitting summary'!O6</f>
        <v>10.041194644696187</v>
      </c>
      <c r="P4">
        <f>'Raw data and fitting summary'!P6</f>
        <v>9.4202898550724612</v>
      </c>
      <c r="Q4">
        <f>'Raw data and fitting summary'!Q6</f>
        <v>8.7443946188340789</v>
      </c>
      <c r="R4">
        <f>'Raw data and fitting summary'!R6</f>
        <v>8.0246913580246897</v>
      </c>
      <c r="S4" s="4" t="s">
        <v>43</v>
      </c>
      <c r="T4">
        <f>'Raw data and fitting summary'!E44</f>
        <v>85.078927046796707</v>
      </c>
      <c r="U4" s="4" t="s">
        <v>45</v>
      </c>
      <c r="V4">
        <f>'Raw data and fitting summary'!G44</f>
        <v>8.0188405519588848</v>
      </c>
      <c r="X4">
        <f>(($V$3-(($V$3-$V$4)*($C$3/($C$3+$W$3))))*B4/((B4+($T$3-(($T$3-$T$4)*($C$3/($C$3+$W$3))))))*C20)</f>
        <v>13.642534974905701</v>
      </c>
      <c r="Y4">
        <f>(($V$3-(($V$3-$V$4)*($D$3/($D$3+$W$3))))*B4/((B4+($T$3-(($T$3-$T$4)*($D$3/($D$3+$W$3))))))*D20)</f>
        <v>13.232929979894314</v>
      </c>
      <c r="Z4">
        <f>(($V$3-(($V$3-$V$4)*($E$3/($E$3+$W$3))))*B4/((B4+($T$3-(($T$3-$T$4)*($E$3/($E$3+$W$3))))))*E20)</f>
        <v>13.134369261906334</v>
      </c>
      <c r="AA4">
        <f>(($V$3-(($V$3-$V$4)*($F$3/($F$3+$W$3))))*B4/((B4+($T$3-(($T$3-$T$4)*($F$3/($F$3+$W$3))))))*F20)</f>
        <v>13.013228326988596</v>
      </c>
      <c r="AB4">
        <f>(($V$3-(($V$3-$V$4)*($G$3/($G$3+$W$3))))*B4/((B4+($T$3-(($T$3-$T$4)*($G$3/($G$3+$W$3))))))*G20)</f>
        <v>12.864930705515556</v>
      </c>
      <c r="AC4">
        <f>(($V$3-(($V$3-$V$4)*($H$3/($H$3+$W$3))))*B4/((B4+($T$3-(($T$3-$T$4)*($H$3/($H$3+$W$3))))))*H20)</f>
        <v>12.684278321998246</v>
      </c>
      <c r="AD4">
        <f>(($V$3-(($V$3-$V$4)*($I$3/($I$3+$W$3))))*B4/((B4+($T$3-(($T$3-$T$4)*($I$3/($I$3+$W$3))))))*I20)</f>
        <v>12.465524670211666</v>
      </c>
      <c r="AE4">
        <f>(($V$3-(($V$3-$V$4)*($J$3/($J$3+$W$3))))*B4/((B4+($T$3-(($T$3-$T$4)*($J$3/($J$3+$W$3))))))*J20)</f>
        <v>12.20254444605739</v>
      </c>
      <c r="AF4">
        <f>(($V$3-(($V$3-$V$4)*($K$3/($K$3+$W$3))))*B4/((B4+($T$3-(($T$3-$T$4)*($K$3/($K$3+$W$3))))))*K20)</f>
        <v>11.889133482196787</v>
      </c>
      <c r="AG4">
        <f>(($V$3-(($V$3-$V$4)*($L$3/($L$3+$W$3))))*B4/((B4+($T$3-(($T$3-$T$4)*($L$3/($L$3+$W$3))))))*L20)</f>
        <v>11.519468689208125</v>
      </c>
      <c r="AH4">
        <f>(($V$3-(($V$3-$V$4)*($M$3/($M$3+$W$3))))*B4/((B4+($T$3-(($T$3-$T$4)*($M$3/($M$3+$W$3))))))*M20)</f>
        <v>11.088741271908807</v>
      </c>
      <c r="AI4">
        <f>(($V$3-(($V$3-$V$4)*($N$3/($N$3+$W$3))))*B4/((B4+($T$3-(($T$3-$T$4)*($N$3/($N$3+$W$3))))))*N20)</f>
        <v>10.593942893791903</v>
      </c>
      <c r="AJ4">
        <f>(($V$3-(($V$3-$V$4)*($O$3/($O$3+$W$3))))*B4/((B4+($T$3-(($T$3-$T$4)*($O$3/($O$3+$W$3))))))*O20)</f>
        <v>10.034732561074762</v>
      </c>
      <c r="AK4">
        <f>(($V$3-(($V$3-$V$4)*($P$3/($P$3+$W$3))))*B4/((B4+($T$3-(($T$3-$T$4)*($P$3/($P$3+$W$3))))))*P20)</f>
        <v>9.4142491173576843</v>
      </c>
      <c r="AL4">
        <f>(($V$3-(($V$3-$V$4)*($Q$3/($Q$3+$W$3))))*B4/((B4+($T$3-(($T$3-$T$4)*($Q$3/($Q$3+$W$3))))))*Q20)</f>
        <v>8.7396799417625104</v>
      </c>
      <c r="AM4">
        <f>(($V$3-(($V$3-$V$4)*($R$3/($R$3+$W$3))))*B4/((B4+($T$3-(($T$3-$T$4)*($R$3/($R$3+$W$3))))))*R20)</f>
        <v>8.0223806920896568</v>
      </c>
      <c r="AO4">
        <f>IFERROR(X4, 0)</f>
        <v>13.642534974905701</v>
      </c>
      <c r="AP4">
        <f t="shared" ref="AP4:BD18" si="4">IFERROR(Y4, 0)</f>
        <v>13.232929979894314</v>
      </c>
      <c r="AQ4">
        <f t="shared" si="4"/>
        <v>13.134369261906334</v>
      </c>
      <c r="AR4">
        <f t="shared" si="4"/>
        <v>13.013228326988596</v>
      </c>
      <c r="AS4">
        <f t="shared" si="4"/>
        <v>12.864930705515556</v>
      </c>
      <c r="AT4">
        <f t="shared" si="4"/>
        <v>12.684278321998246</v>
      </c>
      <c r="AU4">
        <f t="shared" si="4"/>
        <v>12.465524670211666</v>
      </c>
      <c r="AV4">
        <f t="shared" si="4"/>
        <v>12.20254444605739</v>
      </c>
      <c r="AW4">
        <f t="shared" si="4"/>
        <v>11.889133482196787</v>
      </c>
      <c r="AX4">
        <f t="shared" si="4"/>
        <v>11.519468689208125</v>
      </c>
      <c r="AY4">
        <f t="shared" si="4"/>
        <v>11.088741271908807</v>
      </c>
      <c r="AZ4">
        <f t="shared" si="4"/>
        <v>10.593942893791903</v>
      </c>
      <c r="BA4">
        <f t="shared" si="4"/>
        <v>10.034732561074762</v>
      </c>
      <c r="BB4">
        <f t="shared" si="4"/>
        <v>9.4142491173576843</v>
      </c>
      <c r="BC4">
        <f t="shared" si="4"/>
        <v>8.7396799417625104</v>
      </c>
      <c r="BD4">
        <f t="shared" si="4"/>
        <v>8.0223806920896568</v>
      </c>
      <c r="BF4">
        <f>(C4-AO4)^2</f>
        <v>3.8085419400828721E-5</v>
      </c>
      <c r="BG4">
        <f>(D4-AP4)^2</f>
        <v>1.1879357763478484E-5</v>
      </c>
      <c r="BH4">
        <f t="shared" ref="BH4:BU18" si="5">(E4-AQ4)^2</f>
        <v>8.0667483890085714E-6</v>
      </c>
      <c r="BI4">
        <f t="shared" si="5"/>
        <v>4.4985415405380325E-6</v>
      </c>
      <c r="BJ4">
        <f t="shared" si="5"/>
        <v>1.6378775953673833E-6</v>
      </c>
      <c r="BK4">
        <f t="shared" si="5"/>
        <v>9.8301749682386754E-8</v>
      </c>
      <c r="BL4">
        <f t="shared" si="5"/>
        <v>5.9376115797904224E-7</v>
      </c>
      <c r="BM4">
        <f t="shared" si="5"/>
        <v>3.7989547254124652E-6</v>
      </c>
      <c r="BN4">
        <f t="shared" si="5"/>
        <v>1.0084570245692936E-5</v>
      </c>
      <c r="BO4">
        <f t="shared" si="5"/>
        <v>1.9125344614756196E-5</v>
      </c>
      <c r="BP4">
        <f t="shared" si="5"/>
        <v>2.9466606717133472E-5</v>
      </c>
      <c r="BQ4">
        <f t="shared" si="5"/>
        <v>3.8286014488985369E-5</v>
      </c>
      <c r="BR4">
        <f t="shared" si="5"/>
        <v>4.1758524730293215E-5</v>
      </c>
      <c r="BS4">
        <f t="shared" si="5"/>
        <v>3.6490512138727644E-5</v>
      </c>
      <c r="BT4">
        <f t="shared" si="5"/>
        <v>2.2228179889173481E-5</v>
      </c>
      <c r="BU4">
        <f t="shared" si="5"/>
        <v>5.3391770633216023E-6</v>
      </c>
      <c r="BW4">
        <f>ABS((AO4-C4)/AO4)</f>
        <v>4.5236010414639606E-4</v>
      </c>
      <c r="BX4">
        <f t="shared" ref="BX4:CL18" si="6">ABS((AP4-D4)/AP4)</f>
        <v>2.6045965829513926E-4</v>
      </c>
      <c r="BY4">
        <f t="shared" si="6"/>
        <v>2.1624199208444283E-4</v>
      </c>
      <c r="BZ4">
        <f t="shared" si="6"/>
        <v>1.629861937572375E-4</v>
      </c>
      <c r="CA4">
        <f t="shared" si="6"/>
        <v>9.9479425790657778E-5</v>
      </c>
      <c r="CB4">
        <f t="shared" si="6"/>
        <v>2.4718087262852807E-5</v>
      </c>
      <c r="CC4">
        <f t="shared" si="6"/>
        <v>6.1815207219584404E-5</v>
      </c>
      <c r="CD4">
        <f t="shared" si="6"/>
        <v>1.5972822322946631E-4</v>
      </c>
      <c r="CE4">
        <f t="shared" si="6"/>
        <v>2.6710283323105351E-4</v>
      </c>
      <c r="CF4">
        <f t="shared" si="6"/>
        <v>3.7964019344765909E-4</v>
      </c>
      <c r="CG4">
        <f t="shared" si="6"/>
        <v>4.8953394629610355E-4</v>
      </c>
      <c r="CH4">
        <f t="shared" si="6"/>
        <v>5.8406670814532705E-4</v>
      </c>
      <c r="CI4">
        <f t="shared" si="6"/>
        <v>6.4397168355956574E-4</v>
      </c>
      <c r="CJ4">
        <f t="shared" si="6"/>
        <v>6.4165900428948201E-4</v>
      </c>
      <c r="CK4">
        <f t="shared" si="6"/>
        <v>5.3945649073937091E-4</v>
      </c>
      <c r="CL4">
        <f t="shared" si="6"/>
        <v>2.8802746014176632E-4</v>
      </c>
      <c r="CN4">
        <f>IFERROR(BW4, 0)</f>
        <v>4.5236010414639606E-4</v>
      </c>
      <c r="CO4">
        <f t="shared" ref="CO4:DC18" si="7">IFERROR(BX4, 0)</f>
        <v>2.6045965829513926E-4</v>
      </c>
      <c r="CP4">
        <f t="shared" si="7"/>
        <v>2.1624199208444283E-4</v>
      </c>
      <c r="CQ4">
        <f t="shared" si="7"/>
        <v>1.629861937572375E-4</v>
      </c>
      <c r="CR4">
        <f t="shared" si="7"/>
        <v>9.9479425790657778E-5</v>
      </c>
      <c r="CS4">
        <f t="shared" si="7"/>
        <v>2.4718087262852807E-5</v>
      </c>
      <c r="CT4">
        <f t="shared" si="7"/>
        <v>6.1815207219584404E-5</v>
      </c>
      <c r="CU4">
        <f t="shared" si="7"/>
        <v>1.5972822322946631E-4</v>
      </c>
      <c r="CV4">
        <f t="shared" si="7"/>
        <v>2.6710283323105351E-4</v>
      </c>
      <c r="CW4">
        <f t="shared" si="7"/>
        <v>3.7964019344765909E-4</v>
      </c>
      <c r="CX4">
        <f t="shared" si="7"/>
        <v>4.8953394629610355E-4</v>
      </c>
      <c r="CY4">
        <f t="shared" si="7"/>
        <v>5.8406670814532705E-4</v>
      </c>
      <c r="CZ4">
        <f t="shared" si="7"/>
        <v>6.4397168355956574E-4</v>
      </c>
      <c r="DA4">
        <f t="shared" si="7"/>
        <v>6.4165900428948201E-4</v>
      </c>
      <c r="DB4">
        <f t="shared" si="7"/>
        <v>5.3945649073937091E-4</v>
      </c>
      <c r="DC4">
        <f t="shared" si="7"/>
        <v>2.8802746014176632E-4</v>
      </c>
    </row>
    <row r="5" spans="1:107">
      <c r="A5" s="1" t="s">
        <v>17</v>
      </c>
      <c r="B5" s="1">
        <f>'Raw data and fitting summary'!B7</f>
        <v>0.8</v>
      </c>
      <c r="C5">
        <f>'Raw data and fitting summary'!C7</f>
        <v>13.33333333333333</v>
      </c>
      <c r="D5">
        <f>'Raw data and fitting summary'!D7</f>
        <v>12.850289150718007</v>
      </c>
      <c r="E5">
        <f>'Raw data and fitting summary'!E7</f>
        <v>12.734947730397778</v>
      </c>
      <c r="F5">
        <f>'Raw data and fitting summary'!F7</f>
        <v>12.593650372807305</v>
      </c>
      <c r="G5">
        <f>'Raw data and fitting summary'!G7</f>
        <v>12.421377597399996</v>
      </c>
      <c r="H5">
        <f>'Raw data and fitting summary'!H7</f>
        <v>12.212553075630407</v>
      </c>
      <c r="I5">
        <f>'Raw data and fitting summary'!I7</f>
        <v>11.961193031720541</v>
      </c>
      <c r="J5">
        <f>'Raw data and fitting summary'!J7</f>
        <v>11.661178537307874</v>
      </c>
      <c r="K5">
        <f>'Raw data and fitting summary'!K7</f>
        <v>11.306681262915706</v>
      </c>
      <c r="L5">
        <f>'Raw data and fitting summary'!L7</f>
        <v>10.892759387324176</v>
      </c>
      <c r="M5">
        <f>'Raw data and fitting summary'!M7</f>
        <v>10.416110250520802</v>
      </c>
      <c r="N5">
        <f>'Raw data and fitting summary'!N7</f>
        <v>9.8759179539123814</v>
      </c>
      <c r="O5">
        <f>'Raw data and fitting summary'!O7</f>
        <v>9.2746730083234237</v>
      </c>
      <c r="P5">
        <f>'Raw data and fitting summary'!P7</f>
        <v>8.6187845303867388</v>
      </c>
      <c r="Q5">
        <f>'Raw data and fitting summary'!Q7</f>
        <v>7.9187817258883229</v>
      </c>
      <c r="R5">
        <f>'Raw data and fitting summary'!R7</f>
        <v>7.1889400921658977</v>
      </c>
      <c r="X5">
        <f>(($V$3-(($V$3-$V$4)*($C$3/($C$3+$W$3))))*B5/((B5+($T$3-(($T$3-$T$4)*($C$3/($C$3+$W$3))))))*C21)</f>
        <v>13.339109898102551</v>
      </c>
      <c r="Y5">
        <f t="shared" ref="Y5:Y18" si="8">(($V$3-(($V$3-$V$4)*($D$3/($D$3+$W$3))))*B5/((B5+($T$3-(($T$3-$T$4)*($D$3/($D$3+$W$3))))))*D21)</f>
        <v>12.853379869743186</v>
      </c>
      <c r="Z5">
        <f t="shared" ref="Z5:Z18" si="9">(($V$3-(($V$3-$V$4)*($E$3/($E$3+$W$3))))*B5/((B5+($T$3-(($T$3-$T$4)*($E$3/($E$3+$W$3))))))*E21)</f>
        <v>12.737455365908522</v>
      </c>
      <c r="AA5">
        <f t="shared" ref="AA5:AA18" si="10">(($V$3-(($V$3-$V$4)*($F$3/($F$3+$W$3))))*B5/((B5+($T$3-(($T$3-$T$4)*($F$3/($F$3+$W$3))))))*F21)</f>
        <v>12.595474292303045</v>
      </c>
      <c r="AB5">
        <f t="shared" ref="AB5:AB18" si="11">(($V$3-(($V$3-$V$4)*($G$3/($G$3+$W$3))))*B5/((B5+($T$3-(($T$3-$T$4)*($G$3/($G$3+$W$3))))))*G21)</f>
        <v>12.422413457005977</v>
      </c>
      <c r="AC5">
        <f t="shared" ref="AC5:AC18" si="12">(($V$3-(($V$3-$V$4)*($H$3/($H$3+$W$3))))*B5/((B5+($T$3-(($T$3-$T$4)*($H$3/($H$3+$W$3))))))*H21)</f>
        <v>12.212700732604933</v>
      </c>
      <c r="AD5">
        <f t="shared" ref="AD5:AD18" si="13">(($V$3-(($V$3-$V$4)*($I$3/($I$3+$W$3))))*B5/((B5+($T$3-(($T$3-$T$4)*($I$3/($I$3+$W$3))))))*I21)</f>
        <v>11.960368991010185</v>
      </c>
      <c r="AE5">
        <f t="shared" ref="AE5:AE18" si="14">(($V$3-(($V$3-$V$4)*($J$3/($J$3+$W$3))))*B5/((B5+($T$3-(($T$3-$T$4)*($J$3/($J$3+$W$3))))))*J21)</f>
        <v>11.65933394670202</v>
      </c>
      <c r="AF5">
        <f t="shared" ref="AF5:AF18" si="15">(($V$3-(($V$3-$V$4)*($K$3/($K$3+$W$3))))*B5/((B5+($T$3-(($T$3-$T$4)*($K$3/($K$3+$W$3))))))*K21)</f>
        <v>11.303825935107946</v>
      </c>
      <c r="AG5">
        <f t="shared" ref="AG5:AG18" si="16">(($V$3-(($V$3-$V$4)*($L$3/($L$3+$W$3))))*B5/((B5+($T$3-(($T$3-$T$4)*($L$3/($L$3+$W$3))))))*L21)</f>
        <v>10.888991164607521</v>
      </c>
      <c r="AH5">
        <f t="shared" ref="AH5:AH18" si="17">(($V$3-(($V$3-$V$4)*($M$3/($M$3+$W$3))))*B5/((B5+($T$3-(($T$3-$T$4)*($M$3/($M$3+$W$3))))))*M21)</f>
        <v>10.411647119447293</v>
      </c>
      <c r="AI5">
        <f t="shared" ref="AI5:AI18" si="18">(($V$3-(($V$3-$V$4)*($N$3/($N$3+$W$3))))*B5/((B5+($T$3-(($T$3-$T$4)*($N$3/($N$3+$W$3))))))*N21)</f>
        <v>9.8711278134377629</v>
      </c>
      <c r="AJ5">
        <f t="shared" ref="AJ5:AJ18" si="19">(($V$3-(($V$3-$V$4)*($O$3/($O$3+$W$3))))*B5/((B5+($T$3-(($T$3-$T$4)*($O$3/($O$3+$W$3))))))*O21)</f>
        <v>9.2700935182636393</v>
      </c>
      <c r="AK5">
        <f t="shared" ref="AK5:AK18" si="20">(($V$3-(($V$3-$V$4)*($P$3/($P$3+$W$3))))*B5/((B5+($T$3-(($T$3-$T$4)*($P$3/($P$3+$W$3))))))*P21)</f>
        <v>8.6151241766219151</v>
      </c>
      <c r="AL5">
        <f t="shared" ref="AL5:AL18" si="21">(($V$3-(($V$3-$V$4)*($Q$3/($Q$3+$W$3))))*B5/((B5+($T$3-(($T$3-$T$4)*($Q$3/($Q$3+$W$3))))))*Q21)</f>
        <v>7.916894531434421</v>
      </c>
      <c r="AM5">
        <f t="shared" ref="AM5:AM18" si="22">(($V$3-(($V$3-$V$4)*($R$3/($R$3+$W$3))))*B5/((B5+($T$3-(($T$3-$T$4)*($R$3/($R$3+$W$3))))))*R21)</f>
        <v>7.1897711456476356</v>
      </c>
      <c r="AO5">
        <f t="shared" ref="AO5:AO18" si="23">IFERROR(X5, 0)</f>
        <v>13.339109898102551</v>
      </c>
      <c r="AP5">
        <f t="shared" si="4"/>
        <v>12.853379869743186</v>
      </c>
      <c r="AQ5">
        <f t="shared" si="4"/>
        <v>12.737455365908522</v>
      </c>
      <c r="AR5">
        <f t="shared" si="4"/>
        <v>12.595474292303045</v>
      </c>
      <c r="AS5">
        <f t="shared" si="4"/>
        <v>12.422413457005977</v>
      </c>
      <c r="AT5">
        <f t="shared" si="4"/>
        <v>12.212700732604933</v>
      </c>
      <c r="AU5">
        <f t="shared" si="4"/>
        <v>11.960368991010185</v>
      </c>
      <c r="AV5">
        <f t="shared" si="4"/>
        <v>11.65933394670202</v>
      </c>
      <c r="AW5">
        <f t="shared" si="4"/>
        <v>11.303825935107946</v>
      </c>
      <c r="AX5">
        <f t="shared" si="4"/>
        <v>10.888991164607521</v>
      </c>
      <c r="AY5">
        <f t="shared" si="4"/>
        <v>10.411647119447293</v>
      </c>
      <c r="AZ5">
        <f t="shared" si="4"/>
        <v>9.8711278134377629</v>
      </c>
      <c r="BA5">
        <f t="shared" si="4"/>
        <v>9.2700935182636393</v>
      </c>
      <c r="BB5">
        <f t="shared" si="4"/>
        <v>8.6151241766219151</v>
      </c>
      <c r="BC5">
        <f t="shared" si="4"/>
        <v>7.916894531434421</v>
      </c>
      <c r="BD5">
        <f t="shared" si="4"/>
        <v>7.1897711456476356</v>
      </c>
      <c r="BF5">
        <f t="shared" ref="BF5:BG18" si="24">(C5-AO5)^2</f>
        <v>3.3368700533002107E-5</v>
      </c>
      <c r="BG5">
        <f t="shared" si="24"/>
        <v>9.5525440926047357E-6</v>
      </c>
      <c r="BH5">
        <f t="shared" si="5"/>
        <v>6.2882358547446538E-6</v>
      </c>
      <c r="BI5">
        <f t="shared" si="5"/>
        <v>3.3266823269400938E-6</v>
      </c>
      <c r="BJ5">
        <f t="shared" si="5"/>
        <v>1.0730051233030296E-6</v>
      </c>
      <c r="BK5">
        <f t="shared" si="5"/>
        <v>2.180258212630634E-8</v>
      </c>
      <c r="BL5">
        <f t="shared" si="5"/>
        <v>6.7904309232350858E-7</v>
      </c>
      <c r="BM5">
        <f t="shared" si="5"/>
        <v>3.4025145032054887E-6</v>
      </c>
      <c r="BN5">
        <f t="shared" si="5"/>
        <v>8.1528968897668286E-6</v>
      </c>
      <c r="BO5">
        <f t="shared" si="5"/>
        <v>1.4199502442313958E-5</v>
      </c>
      <c r="BP5">
        <f t="shared" si="5"/>
        <v>1.9919538979319987E-5</v>
      </c>
      <c r="BQ5">
        <f t="shared" si="5"/>
        <v>2.2945445766577908E-5</v>
      </c>
      <c r="BR5">
        <f t="shared" si="5"/>
        <v>2.0971729207664303E-5</v>
      </c>
      <c r="BS5">
        <f t="shared" si="5"/>
        <v>1.3398189683658698E-5</v>
      </c>
      <c r="BT5">
        <f t="shared" si="5"/>
        <v>3.5615029068378696E-6</v>
      </c>
      <c r="BU5">
        <f t="shared" si="5"/>
        <v>6.9064988950877471E-7</v>
      </c>
      <c r="BW5">
        <f t="shared" ref="BW5:BW18" si="25">ABS((AO5-C5)/AO5)</f>
        <v>4.3305474003497237E-4</v>
      </c>
      <c r="BX5">
        <f t="shared" si="6"/>
        <v>2.4045963446974394E-4</v>
      </c>
      <c r="BY5">
        <f t="shared" si="6"/>
        <v>1.9687099492852312E-4</v>
      </c>
      <c r="BZ5">
        <f t="shared" si="6"/>
        <v>1.4480752795902873E-4</v>
      </c>
      <c r="CA5">
        <f t="shared" si="6"/>
        <v>8.3386341113671209E-5</v>
      </c>
      <c r="CB5">
        <f t="shared" si="6"/>
        <v>1.2090444018844041E-5</v>
      </c>
      <c r="CC5">
        <f t="shared" si="6"/>
        <v>6.8897599311113704E-5</v>
      </c>
      <c r="CD5">
        <f t="shared" si="6"/>
        <v>1.5820720242565344E-4</v>
      </c>
      <c r="CE5">
        <f t="shared" si="6"/>
        <v>2.5259835246504178E-4</v>
      </c>
      <c r="CF5">
        <f t="shared" si="6"/>
        <v>3.4605801948877881E-4</v>
      </c>
      <c r="CG5">
        <f t="shared" si="6"/>
        <v>4.2866714769581498E-4</v>
      </c>
      <c r="CH5">
        <f t="shared" si="6"/>
        <v>4.8526779970344832E-4</v>
      </c>
      <c r="CI5">
        <f t="shared" si="6"/>
        <v>4.9400688900948578E-4</v>
      </c>
      <c r="CJ5">
        <f t="shared" si="6"/>
        <v>4.2487533432848543E-4</v>
      </c>
      <c r="CK5">
        <f t="shared" si="6"/>
        <v>2.3837559618972346E-4</v>
      </c>
      <c r="CL5">
        <f t="shared" si="6"/>
        <v>1.1558830801464881E-4</v>
      </c>
      <c r="CN5">
        <f t="shared" ref="CN5:CN18" si="26">IFERROR(BW5, 0)</f>
        <v>4.3305474003497237E-4</v>
      </c>
      <c r="CO5">
        <f t="shared" si="7"/>
        <v>2.4045963446974394E-4</v>
      </c>
      <c r="CP5">
        <f t="shared" si="7"/>
        <v>1.9687099492852312E-4</v>
      </c>
      <c r="CQ5">
        <f t="shared" si="7"/>
        <v>1.4480752795902873E-4</v>
      </c>
      <c r="CR5">
        <f t="shared" si="7"/>
        <v>8.3386341113671209E-5</v>
      </c>
      <c r="CS5">
        <f t="shared" si="7"/>
        <v>1.2090444018844041E-5</v>
      </c>
      <c r="CT5">
        <f t="shared" si="7"/>
        <v>6.8897599311113704E-5</v>
      </c>
      <c r="CU5">
        <f t="shared" si="7"/>
        <v>1.5820720242565344E-4</v>
      </c>
      <c r="CV5">
        <f t="shared" si="7"/>
        <v>2.5259835246504178E-4</v>
      </c>
      <c r="CW5">
        <f t="shared" si="7"/>
        <v>3.4605801948877881E-4</v>
      </c>
      <c r="CX5">
        <f t="shared" si="7"/>
        <v>4.2866714769581498E-4</v>
      </c>
      <c r="CY5">
        <f t="shared" si="7"/>
        <v>4.8526779970344832E-4</v>
      </c>
      <c r="CZ5">
        <f t="shared" si="7"/>
        <v>4.9400688900948578E-4</v>
      </c>
      <c r="DA5">
        <f t="shared" si="7"/>
        <v>4.2487533432848543E-4</v>
      </c>
      <c r="DB5">
        <f t="shared" si="7"/>
        <v>2.3837559618972346E-4</v>
      </c>
      <c r="DC5">
        <f t="shared" si="7"/>
        <v>1.1558830801464881E-4</v>
      </c>
    </row>
    <row r="6" spans="1:107">
      <c r="A6" s="1" t="s">
        <v>18</v>
      </c>
      <c r="B6" s="1">
        <f>'Raw data and fitting summary'!B8</f>
        <v>0.64000000000000012</v>
      </c>
      <c r="C6">
        <f>'Raw data and fitting summary'!C8</f>
        <v>12.97297297297297</v>
      </c>
      <c r="D6">
        <f>'Raw data and fitting summary'!D8</f>
        <v>12.405807501065595</v>
      </c>
      <c r="E6">
        <f>'Raw data and fitting summary'!E8</f>
        <v>12.271681079064933</v>
      </c>
      <c r="F6">
        <f>'Raw data and fitting summary'!F8</f>
        <v>12.108047127935007</v>
      </c>
      <c r="G6">
        <f>'Raw data and fitting summary'!G8</f>
        <v>11.909540786136496</v>
      </c>
      <c r="H6">
        <f>'Raw data and fitting summary'!H8</f>
        <v>11.670377128416446</v>
      </c>
      <c r="I6">
        <f>'Raw data and fitting summary'!I8</f>
        <v>11.38459968419704</v>
      </c>
      <c r="J6">
        <f>'Raw data and fitting summary'!J8</f>
        <v>11.046475069805222</v>
      </c>
      <c r="K6">
        <f>'Raw data and fitting summary'!K8</f>
        <v>10.651052405908873</v>
      </c>
      <c r="L6">
        <f>'Raw data and fitting summary'!L8</f>
        <v>10.194879033839154</v>
      </c>
      <c r="M6">
        <f>'Raw data and fitting summary'!M8</f>
        <v>9.6768190558898297</v>
      </c>
      <c r="N6">
        <f>'Raw data and fitting summary'!N8</f>
        <v>9.0988626421697276</v>
      </c>
      <c r="O6">
        <f>'Raw data and fitting summary'!O8</f>
        <v>8.4667571234735401</v>
      </c>
      <c r="P6">
        <f>'Raw data and fitting summary'!P8</f>
        <v>7.7902621722846428</v>
      </c>
      <c r="Q6">
        <f>'Raw data and fitting summary'!Q8</f>
        <v>7.0828603859250832</v>
      </c>
      <c r="R6">
        <f>'Raw data and fitting summary'!R8</f>
        <v>6.3608562691131487</v>
      </c>
      <c r="X6">
        <f t="shared" ref="X6:X18" si="27">(($V$3-(($V$3-$V$4)*($C$3/($C$3+$W$3))))*B6/((B6+($T$3-(($T$3-$T$4)*($C$3/($C$3+$W$3))))))*C22)</f>
        <v>12.978295333080593</v>
      </c>
      <c r="Y6">
        <f t="shared" si="8"/>
        <v>12.408500345690975</v>
      </c>
      <c r="Z6">
        <f t="shared" si="9"/>
        <v>12.273819703239438</v>
      </c>
      <c r="AA6">
        <f t="shared" si="10"/>
        <v>12.109544610582205</v>
      </c>
      <c r="AB6">
        <f t="shared" si="11"/>
        <v>11.910312122197995</v>
      </c>
      <c r="AC6">
        <f t="shared" si="12"/>
        <v>11.670348737359879</v>
      </c>
      <c r="AD6">
        <f t="shared" si="13"/>
        <v>11.383723337637884</v>
      </c>
      <c r="AE6">
        <f t="shared" si="14"/>
        <v>11.04474671794509</v>
      </c>
      <c r="AF6">
        <f t="shared" si="15"/>
        <v>10.648535516687842</v>
      </c>
      <c r="AG6">
        <f t="shared" si="16"/>
        <v>10.191730591233904</v>
      </c>
      <c r="AH6">
        <f t="shared" si="17"/>
        <v>9.6733143773427859</v>
      </c>
      <c r="AI6">
        <f t="shared" si="18"/>
        <v>9.0954131163184364</v>
      </c>
      <c r="AJ6">
        <f t="shared" si="19"/>
        <v>8.4639137259229109</v>
      </c>
      <c r="AK6">
        <f t="shared" si="20"/>
        <v>7.7886983235571261</v>
      </c>
      <c r="AL6">
        <f t="shared" si="21"/>
        <v>7.0833311762569409</v>
      </c>
      <c r="AM6">
        <f t="shared" si="22"/>
        <v>6.3641369892357895</v>
      </c>
      <c r="AO6">
        <f t="shared" si="23"/>
        <v>12.978295333080593</v>
      </c>
      <c r="AP6">
        <f t="shared" si="4"/>
        <v>12.408500345690975</v>
      </c>
      <c r="AQ6">
        <f t="shared" si="4"/>
        <v>12.273819703239438</v>
      </c>
      <c r="AR6">
        <f t="shared" si="4"/>
        <v>12.109544610582205</v>
      </c>
      <c r="AS6">
        <f t="shared" si="4"/>
        <v>11.910312122197995</v>
      </c>
      <c r="AT6">
        <f t="shared" si="4"/>
        <v>11.670348737359879</v>
      </c>
      <c r="AU6">
        <f t="shared" si="4"/>
        <v>11.383723337637884</v>
      </c>
      <c r="AV6">
        <f t="shared" si="4"/>
        <v>11.04474671794509</v>
      </c>
      <c r="AW6">
        <f t="shared" si="4"/>
        <v>10.648535516687842</v>
      </c>
      <c r="AX6">
        <f t="shared" si="4"/>
        <v>10.191730591233904</v>
      </c>
      <c r="AY6">
        <f t="shared" si="4"/>
        <v>9.6733143773427859</v>
      </c>
      <c r="AZ6">
        <f t="shared" si="4"/>
        <v>9.0954131163184364</v>
      </c>
      <c r="BA6">
        <f t="shared" si="4"/>
        <v>8.4639137259229109</v>
      </c>
      <c r="BB6">
        <f t="shared" si="4"/>
        <v>7.7886983235571261</v>
      </c>
      <c r="BC6">
        <f t="shared" si="4"/>
        <v>7.0833311762569409</v>
      </c>
      <c r="BD6">
        <f t="shared" si="4"/>
        <v>6.3641369892357895</v>
      </c>
      <c r="BF6">
        <f t="shared" si="24"/>
        <v>2.8327517115220173E-5</v>
      </c>
      <c r="BG6">
        <f t="shared" si="24"/>
        <v>7.2514121764331564E-6</v>
      </c>
      <c r="BH6">
        <f t="shared" si="5"/>
        <v>4.5737133597750536E-6</v>
      </c>
      <c r="BI6">
        <f t="shared" si="5"/>
        <v>2.2424542786573362E-6</v>
      </c>
      <c r="BJ6">
        <f t="shared" si="5"/>
        <v>5.9495931976867863E-7</v>
      </c>
      <c r="BK6">
        <f t="shared" si="5"/>
        <v>8.0605209299316745E-10</v>
      </c>
      <c r="BL6">
        <f t="shared" si="5"/>
        <v>7.679832917451919E-7</v>
      </c>
      <c r="BM6">
        <f t="shared" si="5"/>
        <v>2.9872001524220677E-6</v>
      </c>
      <c r="BN6">
        <f t="shared" si="5"/>
        <v>6.3347313509420007E-6</v>
      </c>
      <c r="BO6">
        <f t="shared" si="5"/>
        <v>9.912690838551598E-6</v>
      </c>
      <c r="BP6">
        <f t="shared" si="5"/>
        <v>1.2282771718109308E-5</v>
      </c>
      <c r="BQ6">
        <f t="shared" si="5"/>
        <v>1.1899228598726368E-5</v>
      </c>
      <c r="BR6">
        <f t="shared" si="5"/>
        <v>8.084909630924328E-6</v>
      </c>
      <c r="BS6">
        <f t="shared" si="5"/>
        <v>2.4456228425555778E-6</v>
      </c>
      <c r="BT6">
        <f t="shared" si="5"/>
        <v>2.2164353657068959E-7</v>
      </c>
      <c r="BU6">
        <f t="shared" si="5"/>
        <v>1.0763124523100273E-5</v>
      </c>
      <c r="BW6">
        <f t="shared" si="25"/>
        <v>4.1009700974033723E-4</v>
      </c>
      <c r="BX6">
        <f t="shared" si="6"/>
        <v>2.1701612204203527E-4</v>
      </c>
      <c r="BY6">
        <f t="shared" si="6"/>
        <v>1.7424275622527282E-4</v>
      </c>
      <c r="BZ6">
        <f t="shared" si="6"/>
        <v>1.2366135105434034E-4</v>
      </c>
      <c r="CA6">
        <f t="shared" si="6"/>
        <v>6.4762035921908461E-5</v>
      </c>
      <c r="CB6">
        <f t="shared" si="6"/>
        <v>2.4327513432531824E-6</v>
      </c>
      <c r="CC6">
        <f t="shared" si="6"/>
        <v>7.6982418947138743E-5</v>
      </c>
      <c r="CD6">
        <f t="shared" si="6"/>
        <v>1.5648632823095276E-4</v>
      </c>
      <c r="CE6">
        <f t="shared" si="6"/>
        <v>2.3636012830934855E-4</v>
      </c>
      <c r="CF6">
        <f t="shared" si="6"/>
        <v>3.0892129428516745E-4</v>
      </c>
      <c r="CG6">
        <f t="shared" si="6"/>
        <v>3.6230379891845886E-4</v>
      </c>
      <c r="CH6">
        <f t="shared" si="6"/>
        <v>3.7925994203630883E-4</v>
      </c>
      <c r="CI6">
        <f t="shared" si="6"/>
        <v>3.359435885931349E-4</v>
      </c>
      <c r="CJ6">
        <f t="shared" si="6"/>
        <v>2.0078434965015786E-4</v>
      </c>
      <c r="CK6">
        <f t="shared" si="6"/>
        <v>6.6464537679076493E-5</v>
      </c>
      <c r="CL6">
        <f t="shared" si="6"/>
        <v>5.1550117921562099E-4</v>
      </c>
      <c r="CN6">
        <f t="shared" si="26"/>
        <v>4.1009700974033723E-4</v>
      </c>
      <c r="CO6">
        <f t="shared" si="7"/>
        <v>2.1701612204203527E-4</v>
      </c>
      <c r="CP6">
        <f t="shared" si="7"/>
        <v>1.7424275622527282E-4</v>
      </c>
      <c r="CQ6">
        <f t="shared" si="7"/>
        <v>1.2366135105434034E-4</v>
      </c>
      <c r="CR6">
        <f t="shared" si="7"/>
        <v>6.4762035921908461E-5</v>
      </c>
      <c r="CS6">
        <f t="shared" si="7"/>
        <v>2.4327513432531824E-6</v>
      </c>
      <c r="CT6">
        <f t="shared" si="7"/>
        <v>7.6982418947138743E-5</v>
      </c>
      <c r="CU6">
        <f t="shared" si="7"/>
        <v>1.5648632823095276E-4</v>
      </c>
      <c r="CV6">
        <f t="shared" si="7"/>
        <v>2.3636012830934855E-4</v>
      </c>
      <c r="CW6">
        <f t="shared" si="7"/>
        <v>3.0892129428516745E-4</v>
      </c>
      <c r="CX6">
        <f t="shared" si="7"/>
        <v>3.6230379891845886E-4</v>
      </c>
      <c r="CY6">
        <f t="shared" si="7"/>
        <v>3.7925994203630883E-4</v>
      </c>
      <c r="CZ6">
        <f t="shared" si="7"/>
        <v>3.359435885931349E-4</v>
      </c>
      <c r="DA6">
        <f t="shared" si="7"/>
        <v>2.0078434965015786E-4</v>
      </c>
      <c r="DB6">
        <f t="shared" si="7"/>
        <v>6.6464537679076493E-5</v>
      </c>
      <c r="DC6">
        <f t="shared" si="7"/>
        <v>5.1550117921562099E-4</v>
      </c>
    </row>
    <row r="7" spans="1:107">
      <c r="A7" s="1" t="s">
        <v>19</v>
      </c>
      <c r="B7" s="1">
        <f>'Raw data and fitting summary'!B9</f>
        <v>0.51200000000000012</v>
      </c>
      <c r="C7">
        <f>'Raw data and fitting summary'!C9</f>
        <v>12.549019607843135</v>
      </c>
      <c r="D7">
        <f>'Raw data and fitting summary'!D9</f>
        <v>11.891653528026701</v>
      </c>
      <c r="E7">
        <f>'Raw data and fitting summary'!E9</f>
        <v>11.737933957260276</v>
      </c>
      <c r="F7">
        <f>'Raw data and fitting summary'!F9</f>
        <v>11.551284297911911</v>
      </c>
      <c r="G7">
        <f>'Raw data and fitting summary'!G9</f>
        <v>11.326157014421755</v>
      </c>
      <c r="H7">
        <f>'Raw data and fitting summary'!H9</f>
        <v>11.056794529234148</v>
      </c>
      <c r="I7">
        <f>'Raw data and fitting summary'!I9</f>
        <v>10.737588345917187</v>
      </c>
      <c r="J7">
        <f>'Raw data and fitting summary'!J9</f>
        <v>10.363596141287701</v>
      </c>
      <c r="K7">
        <f>'Raw data and fitting summary'!K9</f>
        <v>9.9312136134020434</v>
      </c>
      <c r="L7">
        <f>'Raw data and fitting summary'!L9</f>
        <v>9.4389568742531242</v>
      </c>
      <c r="M7">
        <f>'Raw data and fitting summary'!M9</f>
        <v>8.888255822234882</v>
      </c>
      <c r="N7">
        <f>'Raw data and fitting summary'!N9</f>
        <v>8.2841022236973085</v>
      </c>
      <c r="O7">
        <f>'Raw data and fitting summary'!O9</f>
        <v>7.6353624961761986</v>
      </c>
      <c r="P7">
        <f>'Raw data and fitting summary'!P9</f>
        <v>6.9545834494288092</v>
      </c>
      <c r="Q7">
        <f>'Raw data and fitting summary'!Q9</f>
        <v>6.257207320130358</v>
      </c>
      <c r="R7">
        <f>'Raw data and fitting summary'!R9</f>
        <v>5.5602584094453107</v>
      </c>
      <c r="X7">
        <f t="shared" si="27"/>
        <v>12.55382882795757</v>
      </c>
      <c r="Y7">
        <f t="shared" si="8"/>
        <v>11.893912156352844</v>
      </c>
      <c r="Z7">
        <f t="shared" si="9"/>
        <v>11.739673447005174</v>
      </c>
      <c r="AA7">
        <f t="shared" si="10"/>
        <v>11.552432799706111</v>
      </c>
      <c r="AB7">
        <f t="shared" si="11"/>
        <v>11.326650112631885</v>
      </c>
      <c r="AC7">
        <f t="shared" si="12"/>
        <v>11.056585905751573</v>
      </c>
      <c r="AD7">
        <f t="shared" si="13"/>
        <v>10.736664406356564</v>
      </c>
      <c r="AE7">
        <f t="shared" si="14"/>
        <v>10.361994440188328</v>
      </c>
      <c r="AF7">
        <f t="shared" si="15"/>
        <v>9.9290438036644968</v>
      </c>
      <c r="AG7">
        <f t="shared" si="16"/>
        <v>9.4364213460012394</v>
      </c>
      <c r="AH7">
        <f t="shared" si="17"/>
        <v>8.8856654953570224</v>
      </c>
      <c r="AI7">
        <f t="shared" si="18"/>
        <v>8.2818817827993954</v>
      </c>
      <c r="AJ7">
        <f t="shared" si="19"/>
        <v>7.634039617647864</v>
      </c>
      <c r="AK7">
        <f t="shared" si="20"/>
        <v>6.9547590029973563</v>
      </c>
      <c r="AL7">
        <f t="shared" si="21"/>
        <v>6.2595080654299649</v>
      </c>
      <c r="AM7">
        <f t="shared" si="22"/>
        <v>5.5652790705471595</v>
      </c>
      <c r="AO7">
        <f t="shared" si="23"/>
        <v>12.55382882795757</v>
      </c>
      <c r="AP7">
        <f t="shared" si="4"/>
        <v>11.893912156352844</v>
      </c>
      <c r="AQ7">
        <f t="shared" si="4"/>
        <v>11.739673447005174</v>
      </c>
      <c r="AR7">
        <f t="shared" si="4"/>
        <v>11.552432799706111</v>
      </c>
      <c r="AS7">
        <f t="shared" si="4"/>
        <v>11.326650112631885</v>
      </c>
      <c r="AT7">
        <f t="shared" si="4"/>
        <v>11.056585905751573</v>
      </c>
      <c r="AU7">
        <f t="shared" si="4"/>
        <v>10.736664406356564</v>
      </c>
      <c r="AV7">
        <f t="shared" si="4"/>
        <v>10.361994440188328</v>
      </c>
      <c r="AW7">
        <f t="shared" si="4"/>
        <v>9.9290438036644968</v>
      </c>
      <c r="AX7">
        <f t="shared" si="4"/>
        <v>9.4364213460012394</v>
      </c>
      <c r="AY7">
        <f t="shared" si="4"/>
        <v>8.8856654953570224</v>
      </c>
      <c r="AZ7">
        <f t="shared" si="4"/>
        <v>8.2818817827993954</v>
      </c>
      <c r="BA7">
        <f t="shared" si="4"/>
        <v>7.634039617647864</v>
      </c>
      <c r="BB7">
        <f t="shared" si="4"/>
        <v>6.9547590029973563</v>
      </c>
      <c r="BC7">
        <f t="shared" si="4"/>
        <v>6.2595080654299649</v>
      </c>
      <c r="BD7">
        <f t="shared" si="4"/>
        <v>5.5652790705471595</v>
      </c>
      <c r="BF7">
        <f t="shared" si="24"/>
        <v>2.3128598109085852E-5</v>
      </c>
      <c r="BG7">
        <f t="shared" si="24"/>
        <v>5.1014019156534616E-6</v>
      </c>
      <c r="BH7">
        <f t="shared" si="5"/>
        <v>3.0258245726042031E-6</v>
      </c>
      <c r="BI7">
        <f t="shared" si="5"/>
        <v>1.3190563712798714E-6</v>
      </c>
      <c r="BJ7">
        <f t="shared" si="5"/>
        <v>2.4314584483373227E-7</v>
      </c>
      <c r="BK7">
        <f t="shared" si="5"/>
        <v>4.3523757481581878E-8</v>
      </c>
      <c r="BL7">
        <f t="shared" si="5"/>
        <v>8.5366431168479565E-7</v>
      </c>
      <c r="BM7">
        <f t="shared" si="5"/>
        <v>2.5654464117332768E-6</v>
      </c>
      <c r="BN7">
        <f t="shared" si="5"/>
        <v>4.7080742971522941E-6</v>
      </c>
      <c r="BO7">
        <f t="shared" si="5"/>
        <v>6.4289035161062705E-6</v>
      </c>
      <c r="BP7">
        <f t="shared" si="5"/>
        <v>6.7097933341615473E-6</v>
      </c>
      <c r="BQ7">
        <f t="shared" si="5"/>
        <v>4.9303577811254823E-6</v>
      </c>
      <c r="BR7">
        <f t="shared" si="5"/>
        <v>1.7500076007286379E-6</v>
      </c>
      <c r="BS7">
        <f t="shared" si="5"/>
        <v>3.0819055429599481E-8</v>
      </c>
      <c r="BT7">
        <f t="shared" si="5"/>
        <v>5.2934289336631877E-6</v>
      </c>
      <c r="BU7">
        <f t="shared" si="5"/>
        <v>2.5207037899618053E-5</v>
      </c>
      <c r="BW7">
        <f t="shared" si="25"/>
        <v>3.8308791527607553E-4</v>
      </c>
      <c r="BX7">
        <f t="shared" si="6"/>
        <v>1.898978482816649E-4</v>
      </c>
      <c r="BY7">
        <f t="shared" si="6"/>
        <v>1.4817190211891551E-4</v>
      </c>
      <c r="BZ7">
        <f t="shared" si="6"/>
        <v>9.9416444493742647E-5</v>
      </c>
      <c r="CA7">
        <f t="shared" si="6"/>
        <v>4.3534337622065898E-5</v>
      </c>
      <c r="CB7">
        <f t="shared" si="6"/>
        <v>1.8868707244081651E-5</v>
      </c>
      <c r="CC7">
        <f t="shared" si="6"/>
        <v>8.6054618609136992E-5</v>
      </c>
      <c r="CD7">
        <f t="shared" si="6"/>
        <v>1.545745955200567E-4</v>
      </c>
      <c r="CE7">
        <f t="shared" si="6"/>
        <v>2.1853159080090361E-4</v>
      </c>
      <c r="CF7">
        <f t="shared" si="6"/>
        <v>2.6869595569291809E-4</v>
      </c>
      <c r="CG7">
        <f t="shared" si="6"/>
        <v>2.9151748726227071E-4</v>
      </c>
      <c r="CH7">
        <f t="shared" si="6"/>
        <v>2.681082580199107E-4</v>
      </c>
      <c r="CI7">
        <f t="shared" si="6"/>
        <v>1.7328683037961024E-4</v>
      </c>
      <c r="CJ7">
        <f t="shared" si="6"/>
        <v>2.524222168897266E-5</v>
      </c>
      <c r="CK7">
        <f t="shared" si="6"/>
        <v>3.6756008228720923E-4</v>
      </c>
      <c r="CL7">
        <f t="shared" si="6"/>
        <v>9.0214004333033927E-4</v>
      </c>
      <c r="CN7">
        <f t="shared" si="26"/>
        <v>3.8308791527607553E-4</v>
      </c>
      <c r="CO7">
        <f t="shared" si="7"/>
        <v>1.898978482816649E-4</v>
      </c>
      <c r="CP7">
        <f t="shared" si="7"/>
        <v>1.4817190211891551E-4</v>
      </c>
      <c r="CQ7">
        <f t="shared" si="7"/>
        <v>9.9416444493742647E-5</v>
      </c>
      <c r="CR7">
        <f t="shared" si="7"/>
        <v>4.3534337622065898E-5</v>
      </c>
      <c r="CS7">
        <f t="shared" si="7"/>
        <v>1.8868707244081651E-5</v>
      </c>
      <c r="CT7">
        <f t="shared" si="7"/>
        <v>8.6054618609136992E-5</v>
      </c>
      <c r="CU7">
        <f t="shared" si="7"/>
        <v>1.545745955200567E-4</v>
      </c>
      <c r="CV7">
        <f t="shared" si="7"/>
        <v>2.1853159080090361E-4</v>
      </c>
      <c r="CW7">
        <f t="shared" si="7"/>
        <v>2.6869595569291809E-4</v>
      </c>
      <c r="CX7">
        <f t="shared" si="7"/>
        <v>2.9151748726227071E-4</v>
      </c>
      <c r="CY7">
        <f t="shared" si="7"/>
        <v>2.681082580199107E-4</v>
      </c>
      <c r="CZ7">
        <f t="shared" si="7"/>
        <v>1.7328683037961024E-4</v>
      </c>
      <c r="DA7">
        <f t="shared" si="7"/>
        <v>2.524222168897266E-5</v>
      </c>
      <c r="DB7">
        <f t="shared" si="7"/>
        <v>3.6756008228720923E-4</v>
      </c>
      <c r="DC7">
        <f t="shared" si="7"/>
        <v>9.0214004333033927E-4</v>
      </c>
    </row>
    <row r="8" spans="1:107">
      <c r="A8" s="1" t="s">
        <v>20</v>
      </c>
      <c r="B8" s="1">
        <f>'Raw data and fitting summary'!B10</f>
        <v>0.40960000000000013</v>
      </c>
      <c r="C8">
        <f>'Raw data and fitting summary'!C10</f>
        <v>12.056514913657766</v>
      </c>
      <c r="D8">
        <f>'Raw data and fitting summary'!D10</f>
        <v>11.305940522438981</v>
      </c>
      <c r="E8">
        <f>'Raw data and fitting summary'!E10</f>
        <v>11.132675258500237</v>
      </c>
      <c r="F8">
        <f>'Raw data and fitting summary'!F10</f>
        <v>10.923421383798091</v>
      </c>
      <c r="G8">
        <f>'Raw data and fitting summary'!G10</f>
        <v>10.672662258177567</v>
      </c>
      <c r="H8">
        <f>'Raw data and fitting summary'!H10</f>
        <v>10.374951753980362</v>
      </c>
      <c r="I8">
        <f>'Raw data and fitting summary'!I10</f>
        <v>10.025383177696218</v>
      </c>
      <c r="J8">
        <f>'Raw data and fitting summary'!J10</f>
        <v>9.6202098408271493</v>
      </c>
      <c r="K8">
        <f>'Raw data and fitting summary'!K10</f>
        <v>9.1575830731469257</v>
      </c>
      <c r="L8">
        <f>'Raw data and fitting summary'!L10</f>
        <v>8.6383221720396577</v>
      </c>
      <c r="M8">
        <f>'Raw data and fitting summary'!M10</f>
        <v>8.0665750989739013</v>
      </c>
      <c r="N8">
        <f>'Raw data and fitting summary'!N10</f>
        <v>7.4501902843071397</v>
      </c>
      <c r="O8">
        <f>'Raw data and fitting summary'!O10</f>
        <v>6.8006266603092422</v>
      </c>
      <c r="P8">
        <f>'Raw data and fitting summary'!P10</f>
        <v>6.1323014556845381</v>
      </c>
      <c r="Q8">
        <f>'Raw data and fitting summary'!Q10</f>
        <v>5.4614080192549626</v>
      </c>
      <c r="R8">
        <f>'Raw data and fitting summary'!R10</f>
        <v>4.8043886242240506</v>
      </c>
      <c r="X8">
        <f t="shared" si="27"/>
        <v>12.060756821413394</v>
      </c>
      <c r="Y8">
        <f t="shared" si="8"/>
        <v>11.307738512811254</v>
      </c>
      <c r="Z8">
        <f t="shared" si="9"/>
        <v>11.133995840238855</v>
      </c>
      <c r="AA8">
        <f t="shared" si="10"/>
        <v>10.924208750506056</v>
      </c>
      <c r="AB8">
        <f t="shared" si="11"/>
        <v>10.672873106093911</v>
      </c>
      <c r="AC8">
        <f t="shared" si="12"/>
        <v>10.374566513755282</v>
      </c>
      <c r="AD8">
        <f t="shared" si="13"/>
        <v>10.024420422868936</v>
      </c>
      <c r="AE8">
        <f t="shared" si="14"/>
        <v>9.6187430453110476</v>
      </c>
      <c r="AF8">
        <f t="shared" si="15"/>
        <v>9.1557576826750253</v>
      </c>
      <c r="AG8">
        <f t="shared" si="16"/>
        <v>8.6363695640021785</v>
      </c>
      <c r="AH8">
        <f t="shared" si="17"/>
        <v>8.064818917353989</v>
      </c>
      <c r="AI8">
        <f t="shared" si="18"/>
        <v>7.4490405705210749</v>
      </c>
      <c r="AJ8">
        <f t="shared" si="19"/>
        <v>6.8005588153012075</v>
      </c>
      <c r="AK8">
        <f t="shared" si="20"/>
        <v>6.1338204679295609</v>
      </c>
      <c r="AL8">
        <f t="shared" si="21"/>
        <v>5.4650027269210817</v>
      </c>
      <c r="AM8">
        <f t="shared" si="22"/>
        <v>4.8104843643503612</v>
      </c>
      <c r="AO8">
        <f t="shared" si="23"/>
        <v>12.060756821413394</v>
      </c>
      <c r="AP8">
        <f t="shared" si="4"/>
        <v>11.307738512811254</v>
      </c>
      <c r="AQ8">
        <f t="shared" si="4"/>
        <v>11.133995840238855</v>
      </c>
      <c r="AR8">
        <f t="shared" si="4"/>
        <v>10.924208750506056</v>
      </c>
      <c r="AS8">
        <f t="shared" si="4"/>
        <v>10.672873106093911</v>
      </c>
      <c r="AT8">
        <f t="shared" si="4"/>
        <v>10.374566513755282</v>
      </c>
      <c r="AU8">
        <f t="shared" si="4"/>
        <v>10.024420422868936</v>
      </c>
      <c r="AV8">
        <f t="shared" si="4"/>
        <v>9.6187430453110476</v>
      </c>
      <c r="AW8">
        <f t="shared" si="4"/>
        <v>9.1557576826750253</v>
      </c>
      <c r="AX8">
        <f t="shared" si="4"/>
        <v>8.6363695640021785</v>
      </c>
      <c r="AY8">
        <f t="shared" si="4"/>
        <v>8.064818917353989</v>
      </c>
      <c r="AZ8">
        <f t="shared" si="4"/>
        <v>7.4490405705210749</v>
      </c>
      <c r="BA8">
        <f t="shared" si="4"/>
        <v>6.8005588153012075</v>
      </c>
      <c r="BB8">
        <f t="shared" si="4"/>
        <v>6.1338204679295609</v>
      </c>
      <c r="BC8">
        <f t="shared" si="4"/>
        <v>5.4650027269210817</v>
      </c>
      <c r="BD8">
        <f t="shared" si="4"/>
        <v>4.8104843643503612</v>
      </c>
      <c r="BF8">
        <f t="shared" si="24"/>
        <v>1.7993781407252684E-5</v>
      </c>
      <c r="BG8">
        <f t="shared" si="24"/>
        <v>3.2327693787860642E-6</v>
      </c>
      <c r="BH8">
        <f t="shared" si="5"/>
        <v>1.7439361283711598E-6</v>
      </c>
      <c r="BI8">
        <f t="shared" si="5"/>
        <v>6.1994633281055476E-7</v>
      </c>
      <c r="BJ8">
        <f t="shared" si="5"/>
        <v>4.4456843826729652E-8</v>
      </c>
      <c r="BK8">
        <f t="shared" si="5"/>
        <v>1.4841003101996038E-7</v>
      </c>
      <c r="BL8">
        <f t="shared" si="5"/>
        <v>9.2689685745634927E-7</v>
      </c>
      <c r="BM8">
        <f t="shared" si="5"/>
        <v>2.1514890860558373E-6</v>
      </c>
      <c r="BN8">
        <f t="shared" si="5"/>
        <v>3.3320503749045257E-6</v>
      </c>
      <c r="BO8">
        <f t="shared" si="5"/>
        <v>3.8126781480284072E-6</v>
      </c>
      <c r="BP8">
        <f t="shared" si="5"/>
        <v>3.0841738821178303E-6</v>
      </c>
      <c r="BQ8">
        <f t="shared" si="5"/>
        <v>1.3218417898673773E-6</v>
      </c>
      <c r="BR8">
        <f t="shared" si="5"/>
        <v>4.6029451152278076E-9</v>
      </c>
      <c r="BS8">
        <f t="shared" si="5"/>
        <v>2.3073982005292727E-6</v>
      </c>
      <c r="BT8">
        <f t="shared" si="5"/>
        <v>1.2921923204855676E-5</v>
      </c>
      <c r="BU8">
        <f t="shared" si="5"/>
        <v>3.7158047687513713E-5</v>
      </c>
      <c r="BW8">
        <f t="shared" si="25"/>
        <v>3.5171157319880254E-4</v>
      </c>
      <c r="BX8">
        <f t="shared" si="6"/>
        <v>1.5900530156722753E-4</v>
      </c>
      <c r="BY8">
        <f t="shared" si="6"/>
        <v>1.1860806825931073E-4</v>
      </c>
      <c r="BZ8">
        <f t="shared" si="6"/>
        <v>7.2075399321514769E-5</v>
      </c>
      <c r="CA8">
        <f t="shared" si="6"/>
        <v>1.9755497348123063E-5</v>
      </c>
      <c r="CB8">
        <f t="shared" si="6"/>
        <v>3.7133139449207381E-5</v>
      </c>
      <c r="CC8">
        <f t="shared" si="6"/>
        <v>9.6040946675226595E-5</v>
      </c>
      <c r="CD8">
        <f t="shared" si="6"/>
        <v>1.5249347125627409E-4</v>
      </c>
      <c r="CE8">
        <f t="shared" si="6"/>
        <v>1.993707713949691E-4</v>
      </c>
      <c r="CF8">
        <f t="shared" si="6"/>
        <v>2.2609130179166985E-4</v>
      </c>
      <c r="CG8">
        <f t="shared" si="6"/>
        <v>2.1775834496833346E-4</v>
      </c>
      <c r="CH8">
        <f t="shared" si="6"/>
        <v>1.5434387491654387E-4</v>
      </c>
      <c r="CI8">
        <f t="shared" si="6"/>
        <v>9.9763872171863401E-6</v>
      </c>
      <c r="CJ8">
        <f t="shared" si="6"/>
        <v>2.4764537093397457E-4</v>
      </c>
      <c r="CK8">
        <f t="shared" si="6"/>
        <v>6.5776868663052813E-4</v>
      </c>
      <c r="CL8">
        <f t="shared" si="6"/>
        <v>1.2671780354354925E-3</v>
      </c>
      <c r="CN8">
        <f t="shared" si="26"/>
        <v>3.5171157319880254E-4</v>
      </c>
      <c r="CO8">
        <f t="shared" si="7"/>
        <v>1.5900530156722753E-4</v>
      </c>
      <c r="CP8">
        <f t="shared" si="7"/>
        <v>1.1860806825931073E-4</v>
      </c>
      <c r="CQ8">
        <f t="shared" si="7"/>
        <v>7.2075399321514769E-5</v>
      </c>
      <c r="CR8">
        <f t="shared" si="7"/>
        <v>1.9755497348123063E-5</v>
      </c>
      <c r="CS8">
        <f t="shared" si="7"/>
        <v>3.7133139449207381E-5</v>
      </c>
      <c r="CT8">
        <f t="shared" si="7"/>
        <v>9.6040946675226595E-5</v>
      </c>
      <c r="CU8">
        <f t="shared" si="7"/>
        <v>1.5249347125627409E-4</v>
      </c>
      <c r="CV8">
        <f t="shared" si="7"/>
        <v>1.993707713949691E-4</v>
      </c>
      <c r="CW8">
        <f t="shared" si="7"/>
        <v>2.2609130179166985E-4</v>
      </c>
      <c r="CX8">
        <f t="shared" si="7"/>
        <v>2.1775834496833346E-4</v>
      </c>
      <c r="CY8">
        <f t="shared" si="7"/>
        <v>1.5434387491654387E-4</v>
      </c>
      <c r="CZ8">
        <f t="shared" si="7"/>
        <v>9.9763872171863401E-6</v>
      </c>
      <c r="DA8">
        <f t="shared" si="7"/>
        <v>2.4764537093397457E-4</v>
      </c>
      <c r="DB8">
        <f t="shared" si="7"/>
        <v>6.5776868663052813E-4</v>
      </c>
      <c r="DC8">
        <f t="shared" si="7"/>
        <v>1.2671780354354925E-3</v>
      </c>
    </row>
    <row r="9" spans="1:107">
      <c r="A9" s="1" t="s">
        <v>21</v>
      </c>
      <c r="B9" s="1">
        <f>'Raw data and fitting summary'!B11</f>
        <v>0.32768000000000014</v>
      </c>
      <c r="C9">
        <f>'Raw data and fitting summary'!C11</f>
        <v>11.492704826038159</v>
      </c>
      <c r="D9">
        <f>'Raw data and fitting summary'!D11</f>
        <v>10.650230757945636</v>
      </c>
      <c r="E9">
        <f>'Raw data and fitting summary'!E11</f>
        <v>10.45856419089974</v>
      </c>
      <c r="F9">
        <f>'Raw data and fitting summary'!F11</f>
        <v>10.228468766310893</v>
      </c>
      <c r="G9">
        <f>'Raw data and fitting summary'!G11</f>
        <v>9.9547060078987872</v>
      </c>
      <c r="H9">
        <f>'Raw data and fitting summary'!H11</f>
        <v>9.6324431800662129</v>
      </c>
      <c r="I9">
        <f>'Raw data and fitting summary'!I11</f>
        <v>9.257815129665973</v>
      </c>
      <c r="J9">
        <f>'Raw data and fitting summary'!J11</f>
        <v>8.8286087955368817</v>
      </c>
      <c r="K9">
        <f>'Raw data and fitting summary'!K11</f>
        <v>8.345000229855275</v>
      </c>
      <c r="L9">
        <f>'Raw data and fitting summary'!L11</f>
        <v>7.8102204056089004</v>
      </c>
      <c r="M9">
        <f>'Raw data and fitting summary'!M11</f>
        <v>7.2309837223197952</v>
      </c>
      <c r="N9">
        <f>'Raw data and fitting summary'!N11</f>
        <v>6.6175081608643058</v>
      </c>
      <c r="O9">
        <f>'Raw data and fitting summary'!O11</f>
        <v>5.9830109814379249</v>
      </c>
      <c r="P9">
        <f>'Raw data and fitting summary'!P11</f>
        <v>5.3426801696343764</v>
      </c>
      <c r="Q9">
        <f>'Raw data and fitting summary'!Q11</f>
        <v>4.7122679913627294</v>
      </c>
      <c r="R9">
        <f>'Raw data and fitting summary'!R11</f>
        <v>4.1065717899412855</v>
      </c>
      <c r="U9" t="str">
        <f>BI1</f>
        <v>Sum R2</v>
      </c>
      <c r="V9">
        <f>BJ1</f>
        <v>1.3317278677847605E-3</v>
      </c>
      <c r="X9">
        <f t="shared" si="27"/>
        <v>11.496335282824406</v>
      </c>
      <c r="Y9">
        <f t="shared" si="8"/>
        <v>10.651556033938419</v>
      </c>
      <c r="Z9">
        <f t="shared" si="9"/>
        <v>10.459460369425075</v>
      </c>
      <c r="AA9">
        <f t="shared" si="10"/>
        <v>10.228896465648885</v>
      </c>
      <c r="AB9">
        <f t="shared" si="11"/>
        <v>9.9546426076182453</v>
      </c>
      <c r="AC9">
        <f t="shared" si="12"/>
        <v>9.6318939442535836</v>
      </c>
      <c r="AD9">
        <f t="shared" si="13"/>
        <v>9.2568264676773246</v>
      </c>
      <c r="AE9">
        <f t="shared" si="14"/>
        <v>8.827282254785219</v>
      </c>
      <c r="AF9">
        <f t="shared" si="15"/>
        <v>8.3435046966488393</v>
      </c>
      <c r="AG9">
        <f t="shared" si="16"/>
        <v>7.8087990087619836</v>
      </c>
      <c r="AH9">
        <f t="shared" si="17"/>
        <v>7.2299516431336848</v>
      </c>
      <c r="AI9">
        <f t="shared" si="18"/>
        <v>6.6172385264830638</v>
      </c>
      <c r="AJ9">
        <f t="shared" si="19"/>
        <v>5.9839084756322212</v>
      </c>
      <c r="AK9">
        <f t="shared" si="20"/>
        <v>5.3451454295857941</v>
      </c>
      <c r="AL9">
        <f t="shared" si="21"/>
        <v>4.7166590206950811</v>
      </c>
      <c r="AM9">
        <f t="shared" si="22"/>
        <v>4.113170055371671</v>
      </c>
      <c r="AO9">
        <f t="shared" si="23"/>
        <v>11.496335282824406</v>
      </c>
      <c r="AP9">
        <f t="shared" si="4"/>
        <v>10.651556033938419</v>
      </c>
      <c r="AQ9">
        <f t="shared" si="4"/>
        <v>10.459460369425075</v>
      </c>
      <c r="AR9">
        <f t="shared" si="4"/>
        <v>10.228896465648885</v>
      </c>
      <c r="AS9">
        <f t="shared" si="4"/>
        <v>9.9546426076182453</v>
      </c>
      <c r="AT9">
        <f t="shared" si="4"/>
        <v>9.6318939442535836</v>
      </c>
      <c r="AU9">
        <f t="shared" si="4"/>
        <v>9.2568264676773246</v>
      </c>
      <c r="AV9">
        <f t="shared" si="4"/>
        <v>8.827282254785219</v>
      </c>
      <c r="AW9">
        <f t="shared" si="4"/>
        <v>8.3435046966488393</v>
      </c>
      <c r="AX9">
        <f t="shared" si="4"/>
        <v>7.8087990087619836</v>
      </c>
      <c r="AY9">
        <f t="shared" si="4"/>
        <v>7.2299516431336848</v>
      </c>
      <c r="AZ9">
        <f t="shared" si="4"/>
        <v>6.6172385264830638</v>
      </c>
      <c r="BA9">
        <f t="shared" si="4"/>
        <v>5.9839084756322212</v>
      </c>
      <c r="BB9">
        <f t="shared" si="4"/>
        <v>5.3451454295857941</v>
      </c>
      <c r="BC9">
        <f t="shared" si="4"/>
        <v>4.7166590206950811</v>
      </c>
      <c r="BD9">
        <f t="shared" si="4"/>
        <v>4.113170055371671</v>
      </c>
      <c r="BF9">
        <f t="shared" si="24"/>
        <v>1.3180216476809027E-5</v>
      </c>
      <c r="BG9">
        <f t="shared" si="24"/>
        <v>1.7563564570489773E-6</v>
      </c>
      <c r="BH9">
        <f t="shared" si="5"/>
        <v>8.031359492731488E-7</v>
      </c>
      <c r="BI9">
        <f t="shared" si="5"/>
        <v>1.82926723718913E-7</v>
      </c>
      <c r="BJ9">
        <f t="shared" si="5"/>
        <v>4.0195955728004716E-9</v>
      </c>
      <c r="BK9">
        <f t="shared" si="5"/>
        <v>3.0165997787460486E-7</v>
      </c>
      <c r="BL9">
        <f t="shared" si="5"/>
        <v>9.7745252779807382E-7</v>
      </c>
      <c r="BM9">
        <f t="shared" si="5"/>
        <v>1.759710365821892E-6</v>
      </c>
      <c r="BN9">
        <f t="shared" si="5"/>
        <v>2.2366195715518316E-6</v>
      </c>
      <c r="BO9">
        <f t="shared" si="5"/>
        <v>2.0203689964249589E-6</v>
      </c>
      <c r="BP9">
        <f t="shared" si="5"/>
        <v>1.0651874464024696E-6</v>
      </c>
      <c r="BQ9">
        <f t="shared" si="5"/>
        <v>7.2702699547786682E-8</v>
      </c>
      <c r="BR9">
        <f t="shared" si="5"/>
        <v>8.0549582879556464E-7</v>
      </c>
      <c r="BS9">
        <f t="shared" si="5"/>
        <v>6.0775066280638245E-6</v>
      </c>
      <c r="BT9">
        <f t="shared" si="5"/>
        <v>1.928113859757295E-5</v>
      </c>
      <c r="BU9">
        <f t="shared" si="5"/>
        <v>4.353710668982104E-5</v>
      </c>
      <c r="BW9">
        <f t="shared" si="25"/>
        <v>3.1579252839565472E-4</v>
      </c>
      <c r="BX9">
        <f t="shared" si="6"/>
        <v>1.2442088165908442E-4</v>
      </c>
      <c r="BY9">
        <f t="shared" si="6"/>
        <v>8.5681143546903254E-5</v>
      </c>
      <c r="BZ9">
        <f t="shared" si="6"/>
        <v>4.1812852386223283E-5</v>
      </c>
      <c r="CA9">
        <f t="shared" si="6"/>
        <v>6.3689157954751498E-6</v>
      </c>
      <c r="CB9">
        <f t="shared" si="6"/>
        <v>5.7022618376836435E-5</v>
      </c>
      <c r="CC9">
        <f t="shared" si="6"/>
        <v>1.0680355649968252E-4</v>
      </c>
      <c r="CD9">
        <f t="shared" si="6"/>
        <v>1.5027736888594551E-4</v>
      </c>
      <c r="CE9">
        <f t="shared" si="6"/>
        <v>1.7924520460045702E-4</v>
      </c>
      <c r="CF9">
        <f t="shared" si="6"/>
        <v>1.8202502655297926E-4</v>
      </c>
      <c r="CG9">
        <f t="shared" si="6"/>
        <v>1.4275049641454369E-4</v>
      </c>
      <c r="CH9">
        <f t="shared" si="6"/>
        <v>4.0747266425857865E-5</v>
      </c>
      <c r="CI9">
        <f t="shared" si="6"/>
        <v>1.4998461255734304E-4</v>
      </c>
      <c r="CJ9">
        <f t="shared" si="6"/>
        <v>4.6121475718364173E-4</v>
      </c>
      <c r="CK9">
        <f t="shared" si="6"/>
        <v>9.3096179161676997E-4</v>
      </c>
      <c r="CL9">
        <f t="shared" si="6"/>
        <v>1.6041800707384867E-3</v>
      </c>
      <c r="CN9">
        <f t="shared" si="26"/>
        <v>3.1579252839565472E-4</v>
      </c>
      <c r="CO9">
        <f t="shared" si="7"/>
        <v>1.2442088165908442E-4</v>
      </c>
      <c r="CP9">
        <f t="shared" si="7"/>
        <v>8.5681143546903254E-5</v>
      </c>
      <c r="CQ9">
        <f t="shared" si="7"/>
        <v>4.1812852386223283E-5</v>
      </c>
      <c r="CR9">
        <f t="shared" si="7"/>
        <v>6.3689157954751498E-6</v>
      </c>
      <c r="CS9">
        <f t="shared" si="7"/>
        <v>5.7022618376836435E-5</v>
      </c>
      <c r="CT9">
        <f t="shared" si="7"/>
        <v>1.0680355649968252E-4</v>
      </c>
      <c r="CU9">
        <f t="shared" si="7"/>
        <v>1.5027736888594551E-4</v>
      </c>
      <c r="CV9">
        <f t="shared" si="7"/>
        <v>1.7924520460045702E-4</v>
      </c>
      <c r="CW9">
        <f t="shared" si="7"/>
        <v>1.8202502655297926E-4</v>
      </c>
      <c r="CX9">
        <f t="shared" si="7"/>
        <v>1.4275049641454369E-4</v>
      </c>
      <c r="CY9">
        <f t="shared" si="7"/>
        <v>4.0747266425857865E-5</v>
      </c>
      <c r="CZ9">
        <f t="shared" si="7"/>
        <v>1.4998461255734304E-4</v>
      </c>
      <c r="DA9">
        <f t="shared" si="7"/>
        <v>4.6121475718364173E-4</v>
      </c>
      <c r="DB9">
        <f t="shared" si="7"/>
        <v>9.3096179161676997E-4</v>
      </c>
      <c r="DC9">
        <f t="shared" si="7"/>
        <v>1.6041800707384867E-3</v>
      </c>
    </row>
    <row r="10" spans="1:107">
      <c r="A10" s="1" t="s">
        <v>22</v>
      </c>
      <c r="B10" s="1">
        <f>'Raw data and fitting summary'!B12</f>
        <v>0.2621440000000001</v>
      </c>
      <c r="C10">
        <f>'Raw data and fitting summary'!C12</f>
        <v>10.858001237076961</v>
      </c>
      <c r="D10">
        <f>'Raw data and fitting summary'!D12</f>
        <v>9.9303206989454864</v>
      </c>
      <c r="E10">
        <f>'Raw data and fitting summary'!E12</f>
        <v>9.722650938693647</v>
      </c>
      <c r="F10">
        <f>'Raw data and fitting summary'!F12</f>
        <v>9.4749670771940977</v>
      </c>
      <c r="G10">
        <f>'Raw data and fitting summary'!G12</f>
        <v>9.1825607021848228</v>
      </c>
      <c r="H10">
        <f>'Raw data and fitting summary'!H12</f>
        <v>8.8414898601155656</v>
      </c>
      <c r="I10">
        <f>'Raw data and fitting summary'!I12</f>
        <v>8.4492005989081775</v>
      </c>
      <c r="J10">
        <f>'Raw data and fitting summary'!J12</f>
        <v>8.0052197496564759</v>
      </c>
      <c r="K10">
        <f>'Raw data and fitting summary'!K12</f>
        <v>7.5118148003592626</v>
      </c>
      <c r="L10">
        <f>'Raw data and fitting summary'!L12</f>
        <v>6.9744718194559026</v>
      </c>
      <c r="M10">
        <f>'Raw data and fitting summary'!M12</f>
        <v>6.4020262823569949</v>
      </c>
      <c r="N10">
        <f>'Raw data and fitting summary'!N12</f>
        <v>5.8063179473758808</v>
      </c>
      <c r="O10">
        <f>'Raw data and fitting summary'!O12</f>
        <v>5.2013375835582716</v>
      </c>
      <c r="P10">
        <f>'Raw data and fitting summary'!P12</f>
        <v>4.6019687659346449</v>
      </c>
      <c r="Q10">
        <f>'Raw data and fitting summary'!Q12</f>
        <v>4.0225523203255422</v>
      </c>
      <c r="R10">
        <f>'Raw data and fitting summary'!R12</f>
        <v>3.4755592107410234</v>
      </c>
      <c r="U10" s="4" t="s">
        <v>39</v>
      </c>
      <c r="V10">
        <f>CR1</f>
        <v>0.10086701414031406</v>
      </c>
      <c r="X10">
        <f t="shared" si="27"/>
        <v>10.860991887454349</v>
      </c>
      <c r="Y10">
        <f t="shared" si="8"/>
        <v>9.9311792525133029</v>
      </c>
      <c r="Z10">
        <f t="shared" si="9"/>
        <v>9.7231345235915629</v>
      </c>
      <c r="AA10">
        <f t="shared" si="10"/>
        <v>9.4750523594472131</v>
      </c>
      <c r="AB10">
        <f t="shared" si="11"/>
        <v>9.1822442350666584</v>
      </c>
      <c r="AC10">
        <f t="shared" si="12"/>
        <v>8.8407984232131547</v>
      </c>
      <c r="AD10">
        <f t="shared" si="13"/>
        <v>8.4482025138350121</v>
      </c>
      <c r="AE10">
        <f t="shared" si="14"/>
        <v>8.0040353743297867</v>
      </c>
      <c r="AF10">
        <f t="shared" si="15"/>
        <v>7.5106235451261485</v>
      </c>
      <c r="AG10">
        <f t="shared" si="16"/>
        <v>6.9735125999908032</v>
      </c>
      <c r="AH10">
        <f t="shared" si="17"/>
        <v>6.4015888096140499</v>
      </c>
      <c r="AI10">
        <f t="shared" si="18"/>
        <v>5.8067239381906584</v>
      </c>
      <c r="AJ10">
        <f t="shared" si="19"/>
        <v>5.2029136176184281</v>
      </c>
      <c r="AK10">
        <f t="shared" si="20"/>
        <v>4.60501523888873</v>
      </c>
      <c r="AL10">
        <f t="shared" si="21"/>
        <v>4.0273145564886974</v>
      </c>
      <c r="AM10">
        <f t="shared" si="22"/>
        <v>3.4822064636587831</v>
      </c>
      <c r="AO10">
        <f t="shared" si="23"/>
        <v>10.860991887454349</v>
      </c>
      <c r="AP10">
        <f t="shared" si="4"/>
        <v>9.9311792525133029</v>
      </c>
      <c r="AQ10">
        <f t="shared" si="4"/>
        <v>9.7231345235915629</v>
      </c>
      <c r="AR10">
        <f t="shared" si="4"/>
        <v>9.4750523594472131</v>
      </c>
      <c r="AS10">
        <f t="shared" si="4"/>
        <v>9.1822442350666584</v>
      </c>
      <c r="AT10">
        <f t="shared" si="4"/>
        <v>8.8407984232131547</v>
      </c>
      <c r="AU10">
        <f t="shared" si="4"/>
        <v>8.4482025138350121</v>
      </c>
      <c r="AV10">
        <f t="shared" si="4"/>
        <v>8.0040353743297867</v>
      </c>
      <c r="AW10">
        <f t="shared" si="4"/>
        <v>7.5106235451261485</v>
      </c>
      <c r="AX10">
        <f t="shared" si="4"/>
        <v>6.9735125999908032</v>
      </c>
      <c r="AY10">
        <f t="shared" si="4"/>
        <v>6.4015888096140499</v>
      </c>
      <c r="AZ10">
        <f t="shared" si="4"/>
        <v>5.8067239381906584</v>
      </c>
      <c r="BA10">
        <f t="shared" si="4"/>
        <v>5.2029136176184281</v>
      </c>
      <c r="BB10">
        <f t="shared" si="4"/>
        <v>4.60501523888873</v>
      </c>
      <c r="BC10">
        <f t="shared" si="4"/>
        <v>4.0273145564886974</v>
      </c>
      <c r="BD10">
        <f t="shared" si="4"/>
        <v>3.4822064636587831</v>
      </c>
      <c r="BF10">
        <f t="shared" si="24"/>
        <v>8.9439896797709463E-6</v>
      </c>
      <c r="BG10">
        <f t="shared" si="24"/>
        <v>7.371142288104417E-7</v>
      </c>
      <c r="BH10">
        <f t="shared" si="5"/>
        <v>2.3385435349232142E-7</v>
      </c>
      <c r="BI10">
        <f t="shared" si="5"/>
        <v>7.2730626964455248E-9</v>
      </c>
      <c r="BJ10">
        <f t="shared" si="5"/>
        <v>1.0015143687925128E-7</v>
      </c>
      <c r="BK10">
        <f t="shared" si="5"/>
        <v>4.7808499001559906E-7</v>
      </c>
      <c r="BL10">
        <f t="shared" si="5"/>
        <v>9.9617381327569278E-7</v>
      </c>
      <c r="BM10">
        <f t="shared" si="5"/>
        <v>1.4027449144699964E-6</v>
      </c>
      <c r="BN10">
        <f t="shared" si="5"/>
        <v>1.419089030421827E-6</v>
      </c>
      <c r="BO10">
        <f t="shared" si="5"/>
        <v>9.2010198222550058E-7</v>
      </c>
      <c r="BP10">
        <f t="shared" si="5"/>
        <v>1.9138240081985103E-7</v>
      </c>
      <c r="BQ10">
        <f t="shared" si="5"/>
        <v>1.6482854168373561E-7</v>
      </c>
      <c r="BR10">
        <f t="shared" si="5"/>
        <v>2.4838833587733661E-6</v>
      </c>
      <c r="BS10">
        <f t="shared" si="5"/>
        <v>9.2809974599720634E-6</v>
      </c>
      <c r="BT10">
        <f t="shared" si="5"/>
        <v>2.2678893273663035E-5</v>
      </c>
      <c r="BU10">
        <f t="shared" si="5"/>
        <v>4.4185971352664764E-5</v>
      </c>
      <c r="BW10">
        <f t="shared" si="25"/>
        <v>2.7535702156655936E-4</v>
      </c>
      <c r="BX10">
        <f t="shared" si="6"/>
        <v>8.6450314306755089E-5</v>
      </c>
      <c r="BY10">
        <f t="shared" si="6"/>
        <v>4.9735493913259308E-5</v>
      </c>
      <c r="BZ10">
        <f t="shared" si="6"/>
        <v>9.0007157617873933E-6</v>
      </c>
      <c r="CA10">
        <f t="shared" si="6"/>
        <v>3.4465116594892747E-5</v>
      </c>
      <c r="CB10">
        <f t="shared" si="6"/>
        <v>7.8209780306201499E-5</v>
      </c>
      <c r="CC10">
        <f t="shared" si="6"/>
        <v>1.1814170784033214E-4</v>
      </c>
      <c r="CD10">
        <f t="shared" si="6"/>
        <v>1.4797227539593532E-4</v>
      </c>
      <c r="CE10">
        <f t="shared" si="6"/>
        <v>1.5860936524866563E-4</v>
      </c>
      <c r="CF10">
        <f t="shared" si="6"/>
        <v>1.3755183651645287E-4</v>
      </c>
      <c r="CG10">
        <f t="shared" si="6"/>
        <v>6.8338151036509371E-5</v>
      </c>
      <c r="CH10">
        <f t="shared" si="6"/>
        <v>6.9917361165967591E-5</v>
      </c>
      <c r="CI10">
        <f t="shared" si="6"/>
        <v>3.0291374717804863E-4</v>
      </c>
      <c r="CJ10">
        <f t="shared" si="6"/>
        <v>6.6155545552988831E-4</v>
      </c>
      <c r="CK10">
        <f t="shared" si="6"/>
        <v>1.1824842823569379E-3</v>
      </c>
      <c r="CL10">
        <f t="shared" si="6"/>
        <v>1.9089198148163134E-3</v>
      </c>
      <c r="CN10">
        <f t="shared" si="26"/>
        <v>2.7535702156655936E-4</v>
      </c>
      <c r="CO10">
        <f t="shared" si="7"/>
        <v>8.6450314306755089E-5</v>
      </c>
      <c r="CP10">
        <f t="shared" si="7"/>
        <v>4.9735493913259308E-5</v>
      </c>
      <c r="CQ10">
        <f t="shared" si="7"/>
        <v>9.0007157617873933E-6</v>
      </c>
      <c r="CR10">
        <f t="shared" si="7"/>
        <v>3.4465116594892747E-5</v>
      </c>
      <c r="CS10">
        <f t="shared" si="7"/>
        <v>7.8209780306201499E-5</v>
      </c>
      <c r="CT10">
        <f t="shared" si="7"/>
        <v>1.1814170784033214E-4</v>
      </c>
      <c r="CU10">
        <f t="shared" si="7"/>
        <v>1.4797227539593532E-4</v>
      </c>
      <c r="CV10">
        <f t="shared" si="7"/>
        <v>1.5860936524866563E-4</v>
      </c>
      <c r="CW10">
        <f t="shared" si="7"/>
        <v>1.3755183651645287E-4</v>
      </c>
      <c r="CX10">
        <f t="shared" si="7"/>
        <v>6.8338151036509371E-5</v>
      </c>
      <c r="CY10">
        <f t="shared" si="7"/>
        <v>6.9917361165967591E-5</v>
      </c>
      <c r="CZ10">
        <f t="shared" si="7"/>
        <v>3.0291374717804863E-4</v>
      </c>
      <c r="DA10">
        <f t="shared" si="7"/>
        <v>6.6155545552988831E-4</v>
      </c>
      <c r="DB10">
        <f t="shared" si="7"/>
        <v>1.1824842823569379E-3</v>
      </c>
      <c r="DC10">
        <f t="shared" si="7"/>
        <v>1.9089198148163134E-3</v>
      </c>
    </row>
    <row r="11" spans="1:107">
      <c r="A11" s="1" t="s">
        <v>23</v>
      </c>
      <c r="B11" s="1">
        <f>'Raw data and fitting summary'!B13</f>
        <v>0.2097152000000001</v>
      </c>
      <c r="C11">
        <f>'Raw data and fitting summary'!C13</f>
        <v>10.15684086541442</v>
      </c>
      <c r="D11">
        <f>'Raw data and fitting summary'!D13</f>
        <v>9.1566340626958276</v>
      </c>
      <c r="E11">
        <f>'Raw data and fitting summary'!E13</f>
        <v>8.9366229589646355</v>
      </c>
      <c r="F11">
        <f>'Raw data and fitting summary'!F13</f>
        <v>8.6760433268516675</v>
      </c>
      <c r="G11">
        <f>'Raw data and fitting summary'!G13</f>
        <v>8.3709370648423036</v>
      </c>
      <c r="H11">
        <f>'Raw data and fitting summary'!H13</f>
        <v>8.0184603686702793</v>
      </c>
      <c r="I11">
        <f>'Raw data and fitting summary'!I13</f>
        <v>7.6175198569616844</v>
      </c>
      <c r="J11">
        <f>'Raw data and fitting summary'!J13</f>
        <v>7.1694120524699487</v>
      </c>
      <c r="K11">
        <f>'Raw data and fitting summary'!K13</f>
        <v>6.6783376481125929</v>
      </c>
      <c r="L11">
        <f>'Raw data and fitting summary'!L13</f>
        <v>6.1516363100733695</v>
      </c>
      <c r="M11">
        <f>'Raw data and fitting summary'!M13</f>
        <v>5.5996052962512781</v>
      </c>
      <c r="N11">
        <f>'Raw data and fitting summary'!N13</f>
        <v>5.0348394030772763</v>
      </c>
      <c r="O11">
        <f>'Raw data and fitting summary'!O13</f>
        <v>4.4711495064407263</v>
      </c>
      <c r="P11">
        <f>'Raw data and fitting summary'!P13</f>
        <v>3.9222421581367484</v>
      </c>
      <c r="Q11">
        <f>'Raw data and fitting summary'!Q13</f>
        <v>3.4004200927141537</v>
      </c>
      <c r="R11">
        <f>'Raw data and fitting summary'!R13</f>
        <v>2.9155565614121866</v>
      </c>
      <c r="X11">
        <f t="shared" si="27"/>
        <v>10.159184464371888</v>
      </c>
      <c r="Y11">
        <f t="shared" si="8"/>
        <v>9.1570520215257627</v>
      </c>
      <c r="Z11">
        <f t="shared" si="9"/>
        <v>8.9367243192263821</v>
      </c>
      <c r="AA11">
        <f t="shared" si="10"/>
        <v>8.6758195828513749</v>
      </c>
      <c r="AB11">
        <f t="shared" si="11"/>
        <v>8.3704013773757264</v>
      </c>
      <c r="AC11">
        <f t="shared" si="12"/>
        <v>8.0176565491932319</v>
      </c>
      <c r="AD11">
        <f t="shared" si="13"/>
        <v>7.6165312061778501</v>
      </c>
      <c r="AE11">
        <f t="shared" si="14"/>
        <v>7.1683681057064303</v>
      </c>
      <c r="AF11">
        <f t="shared" si="15"/>
        <v>6.6774163896751944</v>
      </c>
      <c r="AG11">
        <f t="shared" si="16"/>
        <v>6.1510595510674433</v>
      </c>
      <c r="AH11">
        <f t="shared" si="17"/>
        <v>5.5996259707320375</v>
      </c>
      <c r="AI11">
        <f t="shared" si="18"/>
        <v>5.0357214823204091</v>
      </c>
      <c r="AJ11">
        <f t="shared" si="19"/>
        <v>4.4731435001807087</v>
      </c>
      <c r="AK11">
        <f t="shared" si="20"/>
        <v>3.9255608333742331</v>
      </c>
      <c r="AL11">
        <f t="shared" si="21"/>
        <v>3.4052192750677364</v>
      </c>
      <c r="AM11">
        <f t="shared" si="22"/>
        <v>2.9219245048846196</v>
      </c>
      <c r="AO11">
        <f t="shared" si="23"/>
        <v>10.159184464371888</v>
      </c>
      <c r="AP11">
        <f t="shared" si="4"/>
        <v>9.1570520215257627</v>
      </c>
      <c r="AQ11">
        <f t="shared" si="4"/>
        <v>8.9367243192263821</v>
      </c>
      <c r="AR11">
        <f t="shared" si="4"/>
        <v>8.6758195828513749</v>
      </c>
      <c r="AS11">
        <f t="shared" si="4"/>
        <v>8.3704013773757264</v>
      </c>
      <c r="AT11">
        <f t="shared" si="4"/>
        <v>8.0176565491932319</v>
      </c>
      <c r="AU11">
        <f t="shared" si="4"/>
        <v>7.6165312061778501</v>
      </c>
      <c r="AV11">
        <f t="shared" si="4"/>
        <v>7.1683681057064303</v>
      </c>
      <c r="AW11">
        <f t="shared" si="4"/>
        <v>6.6774163896751944</v>
      </c>
      <c r="AX11">
        <f t="shared" si="4"/>
        <v>6.1510595510674433</v>
      </c>
      <c r="AY11">
        <f t="shared" si="4"/>
        <v>5.5996259707320375</v>
      </c>
      <c r="AZ11">
        <f t="shared" si="4"/>
        <v>5.0357214823204091</v>
      </c>
      <c r="BA11">
        <f t="shared" si="4"/>
        <v>4.4731435001807087</v>
      </c>
      <c r="BB11">
        <f t="shared" si="4"/>
        <v>3.9255608333742331</v>
      </c>
      <c r="BC11">
        <f t="shared" si="4"/>
        <v>3.4052192750677364</v>
      </c>
      <c r="BD11">
        <f t="shared" si="4"/>
        <v>2.9219245048846196</v>
      </c>
      <c r="BF11">
        <f t="shared" si="24"/>
        <v>5.4924560734463793E-6</v>
      </c>
      <c r="BG11">
        <f t="shared" si="24"/>
        <v>1.746895835207318E-7</v>
      </c>
      <c r="BH11">
        <f t="shared" si="5"/>
        <v>1.0273902661331894E-8</v>
      </c>
      <c r="BI11">
        <f t="shared" si="5"/>
        <v>5.0061377666921329E-8</v>
      </c>
      <c r="BJ11">
        <f t="shared" si="5"/>
        <v>2.8696106184786951E-7</v>
      </c>
      <c r="BK11">
        <f t="shared" si="5"/>
        <v>6.461257516808207E-7</v>
      </c>
      <c r="BL11">
        <f t="shared" si="5"/>
        <v>9.7743037237630647E-7</v>
      </c>
      <c r="BM11">
        <f t="shared" si="5"/>
        <v>1.089824845060495E-6</v>
      </c>
      <c r="BN11">
        <f t="shared" si="5"/>
        <v>8.487171084780037E-7</v>
      </c>
      <c r="BO11">
        <f t="shared" si="5"/>
        <v>3.3265095091702657E-7</v>
      </c>
      <c r="BP11">
        <f t="shared" si="5"/>
        <v>4.2743415466976948E-10</v>
      </c>
      <c r="BQ11">
        <f t="shared" si="5"/>
        <v>7.7806379116568341E-7</v>
      </c>
      <c r="BR11">
        <f t="shared" si="5"/>
        <v>3.9760110350891418E-6</v>
      </c>
      <c r="BS11">
        <f t="shared" si="5"/>
        <v>1.1013605331894444E-5</v>
      </c>
      <c r="BT11">
        <f t="shared" si="5"/>
        <v>2.3032151262939354E-5</v>
      </c>
      <c r="BU11">
        <f t="shared" si="5"/>
        <v>4.0550704068103071E-5</v>
      </c>
      <c r="BW11">
        <f t="shared" si="25"/>
        <v>2.3068770585741807E-4</v>
      </c>
      <c r="BX11">
        <f t="shared" si="6"/>
        <v>4.5643382712319209E-5</v>
      </c>
      <c r="BY11">
        <f t="shared" si="6"/>
        <v>1.1341992672695315E-5</v>
      </c>
      <c r="BZ11">
        <f t="shared" si="6"/>
        <v>2.5789379107746992E-5</v>
      </c>
      <c r="CA11">
        <f t="shared" si="6"/>
        <v>6.3997823094251723E-5</v>
      </c>
      <c r="CB11">
        <f t="shared" si="6"/>
        <v>1.0025616239801691E-4</v>
      </c>
      <c r="CC11">
        <f t="shared" si="6"/>
        <v>1.298032867025426E-4</v>
      </c>
      <c r="CD11">
        <f t="shared" si="6"/>
        <v>1.4563241565222301E-4</v>
      </c>
      <c r="CE11">
        <f t="shared" si="6"/>
        <v>1.3796630068225451E-4</v>
      </c>
      <c r="CF11">
        <f t="shared" si="6"/>
        <v>9.3765797768313277E-5</v>
      </c>
      <c r="CG11">
        <f t="shared" si="6"/>
        <v>3.6921181642195094E-6</v>
      </c>
      <c r="CH11">
        <f t="shared" si="6"/>
        <v>1.7516442206535985E-4</v>
      </c>
      <c r="CI11">
        <f t="shared" si="6"/>
        <v>4.4577012561789744E-4</v>
      </c>
      <c r="CJ11">
        <f t="shared" si="6"/>
        <v>8.4540155619806435E-4</v>
      </c>
      <c r="CK11">
        <f t="shared" si="6"/>
        <v>1.4093607388872809E-3</v>
      </c>
      <c r="CL11">
        <f t="shared" si="6"/>
        <v>2.1793661888894478E-3</v>
      </c>
      <c r="CN11">
        <f t="shared" si="26"/>
        <v>2.3068770585741807E-4</v>
      </c>
      <c r="CO11">
        <f t="shared" si="7"/>
        <v>4.5643382712319209E-5</v>
      </c>
      <c r="CP11">
        <f t="shared" si="7"/>
        <v>1.1341992672695315E-5</v>
      </c>
      <c r="CQ11">
        <f t="shared" si="7"/>
        <v>2.5789379107746992E-5</v>
      </c>
      <c r="CR11">
        <f t="shared" si="7"/>
        <v>6.3997823094251723E-5</v>
      </c>
      <c r="CS11">
        <f t="shared" si="7"/>
        <v>1.0025616239801691E-4</v>
      </c>
      <c r="CT11">
        <f t="shared" si="7"/>
        <v>1.298032867025426E-4</v>
      </c>
      <c r="CU11">
        <f t="shared" si="7"/>
        <v>1.4563241565222301E-4</v>
      </c>
      <c r="CV11">
        <f t="shared" si="7"/>
        <v>1.3796630068225451E-4</v>
      </c>
      <c r="CW11">
        <f t="shared" si="7"/>
        <v>9.3765797768313277E-5</v>
      </c>
      <c r="CX11">
        <f t="shared" si="7"/>
        <v>3.6921181642195094E-6</v>
      </c>
      <c r="CY11">
        <f t="shared" si="7"/>
        <v>1.7516442206535985E-4</v>
      </c>
      <c r="CZ11">
        <f t="shared" si="7"/>
        <v>4.4577012561789744E-4</v>
      </c>
      <c r="DA11">
        <f t="shared" si="7"/>
        <v>8.4540155619806435E-4</v>
      </c>
      <c r="DB11">
        <f t="shared" si="7"/>
        <v>1.4093607388872809E-3</v>
      </c>
      <c r="DC11">
        <f t="shared" si="7"/>
        <v>2.1793661888894478E-3</v>
      </c>
    </row>
    <row r="12" spans="1:107">
      <c r="A12" s="1" t="s">
        <v>24</v>
      </c>
      <c r="B12" s="1">
        <f>'Raw data and fitting summary'!B14</f>
        <v>0.16777216000000009</v>
      </c>
      <c r="C12">
        <f>'Raw data and fitting summary'!C14</f>
        <v>9.3982227278593857</v>
      </c>
      <c r="D12">
        <f>'Raw data and fitting summary'!D14</f>
        <v>8.344015162968498</v>
      </c>
      <c r="E12">
        <f>'Raw data and fitting summary'!E14</f>
        <v>8.1164088418431639</v>
      </c>
      <c r="F12">
        <f>'Raw data and fitting summary'!F14</f>
        <v>7.8487868595730657</v>
      </c>
      <c r="G12">
        <f>'Raw data and fitting summary'!G14</f>
        <v>7.5380952660151577</v>
      </c>
      <c r="H12">
        <f>'Raw data and fitting summary'!H14</f>
        <v>7.1826898092856775</v>
      </c>
      <c r="I12">
        <f>'Raw data and fitting summary'!I14</f>
        <v>6.7829380938113442</v>
      </c>
      <c r="J12">
        <f>'Raw data and fitting summary'!J14</f>
        <v>6.3417513567912511</v>
      </c>
      <c r="K12">
        <f>'Raw data and fitting summary'!K14</f>
        <v>5.8649079236826571</v>
      </c>
      <c r="L12">
        <f>'Raw data and fitting summary'!L14</f>
        <v>5.3610305143447556</v>
      </c>
      <c r="M12">
        <f>'Raw data and fitting summary'!M14</f>
        <v>4.8411297833285749</v>
      </c>
      <c r="N12">
        <f>'Raw data and fitting summary'!N14</f>
        <v>4.3177255880968195</v>
      </c>
      <c r="O12">
        <f>'Raw data and fitting summary'!O14</f>
        <v>3.8036770556886084</v>
      </c>
      <c r="P12">
        <f>'Raw data and fitting summary'!P14</f>
        <v>3.3109447545009361</v>
      </c>
      <c r="Q12">
        <f>'Raw data and fitting summary'!Q14</f>
        <v>2.8495307629882891</v>
      </c>
      <c r="R12">
        <f>'Raw data and fitting summary'!R14</f>
        <v>2.4267842732775669</v>
      </c>
      <c r="X12">
        <f t="shared" si="27"/>
        <v>9.3999368804957459</v>
      </c>
      <c r="Y12">
        <f t="shared" si="8"/>
        <v>8.3440383846589388</v>
      </c>
      <c r="Z12">
        <f t="shared" si="9"/>
        <v>8.1161757344904188</v>
      </c>
      <c r="AA12">
        <f t="shared" si="10"/>
        <v>7.8483017304875657</v>
      </c>
      <c r="AB12">
        <f t="shared" si="11"/>
        <v>7.5373844710702835</v>
      </c>
      <c r="AC12">
        <f t="shared" si="12"/>
        <v>7.1818090046670671</v>
      </c>
      <c r="AD12">
        <f t="shared" si="13"/>
        <v>6.7819784062755915</v>
      </c>
      <c r="AE12">
        <f t="shared" si="14"/>
        <v>6.3408426166261416</v>
      </c>
      <c r="AF12">
        <f t="shared" si="15"/>
        <v>5.8642170030495686</v>
      </c>
      <c r="AG12">
        <f t="shared" si="16"/>
        <v>5.3607533911734579</v>
      </c>
      <c r="AH12">
        <f t="shared" si="17"/>
        <v>4.8414772928037229</v>
      </c>
      <c r="AI12">
        <f t="shared" si="18"/>
        <v>4.3189046270708351</v>
      </c>
      <c r="AJ12">
        <f t="shared" si="19"/>
        <v>3.8058705943786122</v>
      </c>
      <c r="AK12">
        <f t="shared" si="20"/>
        <v>3.3142946432276168</v>
      </c>
      <c r="AL12">
        <f t="shared" si="21"/>
        <v>2.8541266393818181</v>
      </c>
      <c r="AM12">
        <f t="shared" si="22"/>
        <v>2.432660151595853</v>
      </c>
      <c r="AO12">
        <f t="shared" si="23"/>
        <v>9.3999368804957459</v>
      </c>
      <c r="AP12">
        <f t="shared" si="4"/>
        <v>8.3440383846589388</v>
      </c>
      <c r="AQ12">
        <f t="shared" si="4"/>
        <v>8.1161757344904188</v>
      </c>
      <c r="AR12">
        <f t="shared" si="4"/>
        <v>7.8483017304875657</v>
      </c>
      <c r="AS12">
        <f t="shared" si="4"/>
        <v>7.5373844710702835</v>
      </c>
      <c r="AT12">
        <f t="shared" si="4"/>
        <v>7.1818090046670671</v>
      </c>
      <c r="AU12">
        <f t="shared" si="4"/>
        <v>6.7819784062755915</v>
      </c>
      <c r="AV12">
        <f t="shared" si="4"/>
        <v>6.3408426166261416</v>
      </c>
      <c r="AW12">
        <f t="shared" si="4"/>
        <v>5.8642170030495686</v>
      </c>
      <c r="AX12">
        <f t="shared" si="4"/>
        <v>5.3607533911734579</v>
      </c>
      <c r="AY12">
        <f t="shared" si="4"/>
        <v>4.8414772928037229</v>
      </c>
      <c r="AZ12">
        <f t="shared" si="4"/>
        <v>4.3189046270708351</v>
      </c>
      <c r="BA12">
        <f t="shared" si="4"/>
        <v>3.8058705943786122</v>
      </c>
      <c r="BB12">
        <f t="shared" si="4"/>
        <v>3.3142946432276168</v>
      </c>
      <c r="BC12">
        <f t="shared" si="4"/>
        <v>2.8541266393818181</v>
      </c>
      <c r="BD12">
        <f t="shared" si="4"/>
        <v>2.432660151595853</v>
      </c>
      <c r="BF12">
        <f t="shared" si="24"/>
        <v>2.938319260740662E-6</v>
      </c>
      <c r="BG12">
        <f t="shared" si="24"/>
        <v>5.3924690692731195E-10</v>
      </c>
      <c r="BH12">
        <f t="shared" si="5"/>
        <v>5.4339037903812421E-8</v>
      </c>
      <c r="BI12">
        <f t="shared" si="5"/>
        <v>2.353502295979824E-7</v>
      </c>
      <c r="BJ12">
        <f t="shared" si="5"/>
        <v>5.0522945365862884E-7</v>
      </c>
      <c r="BK12">
        <f t="shared" si="5"/>
        <v>7.7581677616540862E-7</v>
      </c>
      <c r="BL12">
        <f t="shared" si="5"/>
        <v>9.2100016627910288E-7</v>
      </c>
      <c r="BM12">
        <f t="shared" si="5"/>
        <v>8.2580868768334336E-7</v>
      </c>
      <c r="BN12">
        <f t="shared" si="5"/>
        <v>4.773713212274272E-7</v>
      </c>
      <c r="BO12">
        <f t="shared" si="5"/>
        <v>7.679725207008799E-8</v>
      </c>
      <c r="BP12">
        <f t="shared" si="5"/>
        <v>1.2076283531759994E-7</v>
      </c>
      <c r="BQ12">
        <f t="shared" si="5"/>
        <v>1.3901329022477859E-6</v>
      </c>
      <c r="BR12">
        <f t="shared" si="5"/>
        <v>4.8116119845437046E-6</v>
      </c>
      <c r="BS12">
        <f t="shared" si="5"/>
        <v>1.1221754481142701E-5</v>
      </c>
      <c r="BT12">
        <f t="shared" si="5"/>
        <v>2.1122079824596998E-5</v>
      </c>
      <c r="BU12">
        <f t="shared" si="5"/>
        <v>3.4525946011305586E-5</v>
      </c>
      <c r="BW12">
        <f t="shared" si="25"/>
        <v>1.8235788794677607E-4</v>
      </c>
      <c r="BX12">
        <f t="shared" si="6"/>
        <v>2.7830277582941635E-6</v>
      </c>
      <c r="BY12">
        <f t="shared" si="6"/>
        <v>2.8721328907955367E-5</v>
      </c>
      <c r="BZ12">
        <f t="shared" si="6"/>
        <v>6.1813256187052271E-5</v>
      </c>
      <c r="CA12">
        <f t="shared" si="6"/>
        <v>9.4302598945600479E-5</v>
      </c>
      <c r="CB12">
        <f t="shared" si="6"/>
        <v>1.2264383779045235E-4</v>
      </c>
      <c r="CC12">
        <f t="shared" si="6"/>
        <v>1.4150554281692725E-4</v>
      </c>
      <c r="CD12">
        <f t="shared" si="6"/>
        <v>1.4331536359643663E-4</v>
      </c>
      <c r="CE12">
        <f t="shared" si="6"/>
        <v>1.1781975884064495E-4</v>
      </c>
      <c r="CF12">
        <f t="shared" si="6"/>
        <v>5.1694818074260789E-5</v>
      </c>
      <c r="CG12">
        <f t="shared" si="6"/>
        <v>7.1777569971148242E-5</v>
      </c>
      <c r="CH12">
        <f t="shared" si="6"/>
        <v>2.7299490862229544E-4</v>
      </c>
      <c r="CI12">
        <f t="shared" si="6"/>
        <v>5.7635661423794879E-4</v>
      </c>
      <c r="CJ12">
        <f t="shared" si="6"/>
        <v>1.0107395652121196E-3</v>
      </c>
      <c r="CK12">
        <f t="shared" si="6"/>
        <v>1.6102566473800257E-3</v>
      </c>
      <c r="CL12">
        <f t="shared" si="6"/>
        <v>2.4154127383685439E-3</v>
      </c>
      <c r="CN12">
        <f t="shared" si="26"/>
        <v>1.8235788794677607E-4</v>
      </c>
      <c r="CO12">
        <f t="shared" si="7"/>
        <v>2.7830277582941635E-6</v>
      </c>
      <c r="CP12">
        <f t="shared" si="7"/>
        <v>2.8721328907955367E-5</v>
      </c>
      <c r="CQ12">
        <f t="shared" si="7"/>
        <v>6.1813256187052271E-5</v>
      </c>
      <c r="CR12">
        <f t="shared" si="7"/>
        <v>9.4302598945600479E-5</v>
      </c>
      <c r="CS12">
        <f t="shared" si="7"/>
        <v>1.2264383779045235E-4</v>
      </c>
      <c r="CT12">
        <f t="shared" si="7"/>
        <v>1.4150554281692725E-4</v>
      </c>
      <c r="CU12">
        <f t="shared" si="7"/>
        <v>1.4331536359643663E-4</v>
      </c>
      <c r="CV12">
        <f t="shared" si="7"/>
        <v>1.1781975884064495E-4</v>
      </c>
      <c r="CW12">
        <f t="shared" si="7"/>
        <v>5.1694818074260789E-5</v>
      </c>
      <c r="CX12">
        <f t="shared" si="7"/>
        <v>7.1777569971148242E-5</v>
      </c>
      <c r="CY12">
        <f t="shared" si="7"/>
        <v>2.7299490862229544E-4</v>
      </c>
      <c r="CZ12">
        <f t="shared" si="7"/>
        <v>5.7635661423794879E-4</v>
      </c>
      <c r="DA12">
        <f t="shared" si="7"/>
        <v>1.0107395652121196E-3</v>
      </c>
      <c r="DB12">
        <f t="shared" si="7"/>
        <v>1.6102566473800257E-3</v>
      </c>
      <c r="DC12">
        <f t="shared" si="7"/>
        <v>2.4154127383685439E-3</v>
      </c>
    </row>
    <row r="13" spans="1:107">
      <c r="A13" s="1" t="s">
        <v>25</v>
      </c>
      <c r="B13" s="1">
        <f>'Raw data and fitting summary'!B15</f>
        <v>0.13421772800000006</v>
      </c>
      <c r="C13">
        <f>'Raw data and fitting summary'!C15</f>
        <v>8.5957025422089295</v>
      </c>
      <c r="D13">
        <f>'Raw data and fitting summary'!D15</f>
        <v>7.5108170856996024</v>
      </c>
      <c r="E13">
        <f>'Raw data and fitting summary'!E15</f>
        <v>7.2810763010472588</v>
      </c>
      <c r="F13">
        <f>'Raw data and fitting summary'!F15</f>
        <v>7.0129367668991893</v>
      </c>
      <c r="G13">
        <f>'Raw data and fitting summary'!G15</f>
        <v>6.7043128673042691</v>
      </c>
      <c r="H13">
        <f>'Raw data and fitting summary'!H15</f>
        <v>6.3547402181714467</v>
      </c>
      <c r="I13">
        <f>'Raw data and fitting summary'!I15</f>
        <v>5.965901700491731</v>
      </c>
      <c r="J13">
        <f>'Raw data and fitting summary'!J15</f>
        <v>5.5420155469566028</v>
      </c>
      <c r="K13">
        <f>'Raw data and fitting summary'!K15</f>
        <v>5.0899545347029793</v>
      </c>
      <c r="L13">
        <f>'Raw data and fitting summary'!L15</f>
        <v>4.6189918265080525</v>
      </c>
      <c r="M13">
        <f>'Raw data and fitting summary'!M15</f>
        <v>4.1401434501819043</v>
      </c>
      <c r="N13">
        <f>'Raw data and fitting summary'!N15</f>
        <v>3.6651839155048727</v>
      </c>
      <c r="O13">
        <f>'Raw data and fitting summary'!O15</f>
        <v>3.2055113790051624</v>
      </c>
      <c r="P13">
        <f>'Raw data and fitting summary'!P15</f>
        <v>2.7710880634394832</v>
      </c>
      <c r="Q13">
        <f>'Raw data and fitting summary'!Q15</f>
        <v>2.3696567407990226</v>
      </c>
      <c r="R13">
        <f>'Raw data and fitting summary'!R15</f>
        <v>2.0063470377961976</v>
      </c>
      <c r="X13">
        <f t="shared" si="27"/>
        <v>8.5968307143744003</v>
      </c>
      <c r="Y13">
        <f t="shared" si="8"/>
        <v>7.5105079325782995</v>
      </c>
      <c r="Z13">
        <f t="shared" si="9"/>
        <v>7.2805701331747699</v>
      </c>
      <c r="AA13">
        <f t="shared" si="10"/>
        <v>7.0122480845271493</v>
      </c>
      <c r="AB13">
        <f t="shared" si="11"/>
        <v>6.7034773351597199</v>
      </c>
      <c r="AC13">
        <f t="shared" si="12"/>
        <v>6.353820045156291</v>
      </c>
      <c r="AD13">
        <f t="shared" si="13"/>
        <v>5.9649892850951174</v>
      </c>
      <c r="AE13">
        <f t="shared" si="14"/>
        <v>5.541233809152752</v>
      </c>
      <c r="AF13">
        <f t="shared" si="15"/>
        <v>5.0894525814574081</v>
      </c>
      <c r="AG13">
        <f t="shared" si="16"/>
        <v>4.6189354373018388</v>
      </c>
      <c r="AH13">
        <f t="shared" si="17"/>
        <v>4.1407012127283718</v>
      </c>
      <c r="AI13">
        <f t="shared" si="18"/>
        <v>3.6665112523410373</v>
      </c>
      <c r="AJ13">
        <f t="shared" si="19"/>
        <v>3.2077355705617436</v>
      </c>
      <c r="AK13">
        <f t="shared" si="20"/>
        <v>2.7742972455329968</v>
      </c>
      <c r="AL13">
        <f t="shared" si="21"/>
        <v>2.3738947482785124</v>
      </c>
      <c r="AM13">
        <f t="shared" si="22"/>
        <v>2.0116143649533602</v>
      </c>
      <c r="AO13">
        <f t="shared" si="23"/>
        <v>8.5968307143744003</v>
      </c>
      <c r="AP13">
        <f t="shared" si="4"/>
        <v>7.5105079325782995</v>
      </c>
      <c r="AQ13">
        <f t="shared" si="4"/>
        <v>7.2805701331747699</v>
      </c>
      <c r="AR13">
        <f t="shared" si="4"/>
        <v>7.0122480845271493</v>
      </c>
      <c r="AS13">
        <f t="shared" si="4"/>
        <v>6.7034773351597199</v>
      </c>
      <c r="AT13">
        <f t="shared" si="4"/>
        <v>6.353820045156291</v>
      </c>
      <c r="AU13">
        <f t="shared" si="4"/>
        <v>5.9649892850951174</v>
      </c>
      <c r="AV13">
        <f t="shared" si="4"/>
        <v>5.541233809152752</v>
      </c>
      <c r="AW13">
        <f t="shared" si="4"/>
        <v>5.0894525814574081</v>
      </c>
      <c r="AX13">
        <f t="shared" si="4"/>
        <v>4.6189354373018388</v>
      </c>
      <c r="AY13">
        <f t="shared" si="4"/>
        <v>4.1407012127283718</v>
      </c>
      <c r="AZ13">
        <f t="shared" si="4"/>
        <v>3.6665112523410373</v>
      </c>
      <c r="BA13">
        <f t="shared" si="4"/>
        <v>3.2077355705617436</v>
      </c>
      <c r="BB13">
        <f t="shared" si="4"/>
        <v>2.7742972455329968</v>
      </c>
      <c r="BC13">
        <f t="shared" si="4"/>
        <v>2.3738947482785124</v>
      </c>
      <c r="BD13">
        <f t="shared" si="4"/>
        <v>2.0116143649533602</v>
      </c>
      <c r="BF13">
        <f t="shared" si="24"/>
        <v>1.2727724349430438E-6</v>
      </c>
      <c r="BG13">
        <f t="shared" si="24"/>
        <v>9.5575652411302791E-8</v>
      </c>
      <c r="BH13">
        <f t="shared" si="5"/>
        <v>2.5620591513995578E-7</v>
      </c>
      <c r="BI13">
        <f t="shared" si="5"/>
        <v>4.7428340955864916E-7</v>
      </c>
      <c r="BJ13">
        <f t="shared" si="5"/>
        <v>6.9811396457504143E-7</v>
      </c>
      <c r="BK13">
        <f t="shared" si="5"/>
        <v>8.4671837782089705E-7</v>
      </c>
      <c r="BL13">
        <f t="shared" si="5"/>
        <v>8.325018559775075E-7</v>
      </c>
      <c r="BM13">
        <f t="shared" si="5"/>
        <v>6.1111399396950904E-7</v>
      </c>
      <c r="BN13">
        <f t="shared" si="5"/>
        <v>2.5195706073949096E-7</v>
      </c>
      <c r="BO13">
        <f t="shared" si="5"/>
        <v>3.1797425774177592E-9</v>
      </c>
      <c r="BP13">
        <f t="shared" si="5"/>
        <v>3.110990582418477E-7</v>
      </c>
      <c r="BQ13">
        <f t="shared" si="5"/>
        <v>1.761823076639435E-6</v>
      </c>
      <c r="BR13">
        <f t="shared" si="5"/>
        <v>4.9470280803674018E-6</v>
      </c>
      <c r="BS13">
        <f t="shared" si="5"/>
        <v>1.0298849709328451E-5</v>
      </c>
      <c r="BT13">
        <f t="shared" si="5"/>
        <v>1.7960707396212168E-5</v>
      </c>
      <c r="BU13">
        <f t="shared" si="5"/>
        <v>2.7744735380582686E-5</v>
      </c>
      <c r="BW13">
        <f t="shared" si="25"/>
        <v>1.3123117145768815E-4</v>
      </c>
      <c r="BX13">
        <f t="shared" si="6"/>
        <v>4.116274479411051E-5</v>
      </c>
      <c r="BY13">
        <f t="shared" si="6"/>
        <v>6.9523109211255739E-5</v>
      </c>
      <c r="BZ13">
        <f t="shared" si="6"/>
        <v>9.8211353012397768E-5</v>
      </c>
      <c r="CA13">
        <f t="shared" si="6"/>
        <v>1.246416005864404E-4</v>
      </c>
      <c r="CB13">
        <f t="shared" si="6"/>
        <v>1.4482201394061599E-4</v>
      </c>
      <c r="CC13">
        <f t="shared" si="6"/>
        <v>1.5296178299824487E-4</v>
      </c>
      <c r="CD13">
        <f t="shared" si="6"/>
        <v>1.4107648779583813E-4</v>
      </c>
      <c r="CE13">
        <f t="shared" si="6"/>
        <v>9.8626175907407876E-5</v>
      </c>
      <c r="CF13">
        <f t="shared" si="6"/>
        <v>1.2208268978684446E-5</v>
      </c>
      <c r="CG13">
        <f t="shared" si="6"/>
        <v>1.3470243753712567E-4</v>
      </c>
      <c r="CH13">
        <f t="shared" si="6"/>
        <v>3.6201629964100087E-4</v>
      </c>
      <c r="CI13">
        <f t="shared" si="6"/>
        <v>6.9338369939008523E-4</v>
      </c>
      <c r="CJ13">
        <f t="shared" si="6"/>
        <v>1.1567549579198286E-3</v>
      </c>
      <c r="CK13">
        <f t="shared" si="6"/>
        <v>1.7852550044871089E-3</v>
      </c>
      <c r="CL13">
        <f t="shared" si="6"/>
        <v>2.618457716812302E-3</v>
      </c>
      <c r="CN13">
        <f t="shared" si="26"/>
        <v>1.3123117145768815E-4</v>
      </c>
      <c r="CO13">
        <f t="shared" si="7"/>
        <v>4.116274479411051E-5</v>
      </c>
      <c r="CP13">
        <f t="shared" si="7"/>
        <v>6.9523109211255739E-5</v>
      </c>
      <c r="CQ13">
        <f t="shared" si="7"/>
        <v>9.8211353012397768E-5</v>
      </c>
      <c r="CR13">
        <f t="shared" si="7"/>
        <v>1.246416005864404E-4</v>
      </c>
      <c r="CS13">
        <f t="shared" si="7"/>
        <v>1.4482201394061599E-4</v>
      </c>
      <c r="CT13">
        <f t="shared" si="7"/>
        <v>1.5296178299824487E-4</v>
      </c>
      <c r="CU13">
        <f t="shared" si="7"/>
        <v>1.4107648779583813E-4</v>
      </c>
      <c r="CV13">
        <f t="shared" si="7"/>
        <v>9.8626175907407876E-5</v>
      </c>
      <c r="CW13">
        <f t="shared" si="7"/>
        <v>1.2208268978684446E-5</v>
      </c>
      <c r="CX13">
        <f t="shared" si="7"/>
        <v>1.3470243753712567E-4</v>
      </c>
      <c r="CY13">
        <f t="shared" si="7"/>
        <v>3.6201629964100087E-4</v>
      </c>
      <c r="CZ13">
        <f t="shared" si="7"/>
        <v>6.9338369939008523E-4</v>
      </c>
      <c r="DA13">
        <f t="shared" si="7"/>
        <v>1.1567549579198286E-3</v>
      </c>
      <c r="DB13">
        <f t="shared" si="7"/>
        <v>1.7852550044871089E-3</v>
      </c>
      <c r="DC13">
        <f t="shared" si="7"/>
        <v>2.618457716812302E-3</v>
      </c>
    </row>
    <row r="14" spans="1:107">
      <c r="A14" s="1" t="s">
        <v>26</v>
      </c>
      <c r="B14" s="1">
        <f>'Raw data and fitting summary'!B16</f>
        <v>0.10737418240000006</v>
      </c>
      <c r="C14">
        <f>'Raw data and fitting summary'!C16</f>
        <v>7.7666984258113709</v>
      </c>
      <c r="D14">
        <f>'Raw data and fitting summary'!D16</f>
        <v>6.6773519204436456</v>
      </c>
      <c r="E14">
        <f>'Raw data and fitting summary'!E16</f>
        <v>6.4511447347411348</v>
      </c>
      <c r="F14">
        <f>'Raw data and fitting summary'!F16</f>
        <v>6.1890628305458018</v>
      </c>
      <c r="G14">
        <f>'Raw data and fitting summary'!G16</f>
        <v>5.8899586332103793</v>
      </c>
      <c r="H14">
        <f>'Raw data and fitting summary'!H16</f>
        <v>5.5544172212633773</v>
      </c>
      <c r="I14">
        <f>'Raw data and fitting summary'!I16</f>
        <v>5.1851782068116563</v>
      </c>
      <c r="J14">
        <f>'Raw data and fitting summary'!J16</f>
        <v>4.7873680101125702</v>
      </c>
      <c r="K14">
        <f>'Raw data and fitting summary'!K16</f>
        <v>4.3684318905753869</v>
      </c>
      <c r="L14">
        <f>'Raw data and fitting summary'!L16</f>
        <v>3.9377030364118033</v>
      </c>
      <c r="M14">
        <f>'Raw data and fitting summary'!M16</f>
        <v>3.5056323722059806</v>
      </c>
      <c r="N14">
        <f>'Raw data and fitting summary'!N16</f>
        <v>3.0828008958460162</v>
      </c>
      <c r="O14">
        <f>'Raw data and fitting summary'!O16</f>
        <v>2.6789059499487342</v>
      </c>
      <c r="P14">
        <f>'Raw data and fitting summary'!P16</f>
        <v>2.3019214792049163</v>
      </c>
      <c r="Q14">
        <f>'Raw data and fitting summary'!Q16</f>
        <v>1.9575758294372341</v>
      </c>
      <c r="R14">
        <f>'Raw data and fitting summary'!R16</f>
        <v>1.6491957503497627</v>
      </c>
      <c r="X14">
        <f t="shared" si="27"/>
        <v>7.767307516509522</v>
      </c>
      <c r="Y14">
        <f t="shared" si="8"/>
        <v>6.6767835752360494</v>
      </c>
      <c r="Z14">
        <f t="shared" si="9"/>
        <v>6.4504347929267771</v>
      </c>
      <c r="AA14">
        <f t="shared" si="10"/>
        <v>6.188233063161003</v>
      </c>
      <c r="AB14">
        <f t="shared" si="11"/>
        <v>5.8890501078619293</v>
      </c>
      <c r="AC14">
        <f t="shared" si="12"/>
        <v>5.5534938964786598</v>
      </c>
      <c r="AD14">
        <f t="shared" si="13"/>
        <v>5.1843284494738873</v>
      </c>
      <c r="AE14">
        <f t="shared" si="14"/>
        <v>4.7867028315182063</v>
      </c>
      <c r="AF14">
        <f t="shared" si="15"/>
        <v>4.3680791422654845</v>
      </c>
      <c r="AG14">
        <f t="shared" si="16"/>
        <v>3.9377977229609575</v>
      </c>
      <c r="AH14">
        <f t="shared" si="17"/>
        <v>3.5063043907690918</v>
      </c>
      <c r="AI14">
        <f t="shared" si="18"/>
        <v>3.0841624501532485</v>
      </c>
      <c r="AJ14">
        <f t="shared" si="19"/>
        <v>2.6810411592900611</v>
      </c>
      <c r="AK14">
        <f t="shared" si="20"/>
        <v>2.3048801403283568</v>
      </c>
      <c r="AL14">
        <f t="shared" si="21"/>
        <v>1.9613721257278509</v>
      </c>
      <c r="AM14">
        <f t="shared" si="22"/>
        <v>1.6538114380625131</v>
      </c>
      <c r="AO14">
        <f t="shared" si="23"/>
        <v>7.767307516509522</v>
      </c>
      <c r="AP14">
        <f t="shared" si="4"/>
        <v>6.6767835752360494</v>
      </c>
      <c r="AQ14">
        <f t="shared" si="4"/>
        <v>6.4504347929267771</v>
      </c>
      <c r="AR14">
        <f t="shared" si="4"/>
        <v>6.188233063161003</v>
      </c>
      <c r="AS14">
        <f t="shared" si="4"/>
        <v>5.8890501078619293</v>
      </c>
      <c r="AT14">
        <f t="shared" si="4"/>
        <v>5.5534938964786598</v>
      </c>
      <c r="AU14">
        <f t="shared" si="4"/>
        <v>5.1843284494738873</v>
      </c>
      <c r="AV14">
        <f t="shared" si="4"/>
        <v>4.7867028315182063</v>
      </c>
      <c r="AW14">
        <f t="shared" si="4"/>
        <v>4.3680791422654845</v>
      </c>
      <c r="AX14">
        <f t="shared" si="4"/>
        <v>3.9377977229609575</v>
      </c>
      <c r="AY14">
        <f t="shared" si="4"/>
        <v>3.5063043907690918</v>
      </c>
      <c r="AZ14">
        <f t="shared" si="4"/>
        <v>3.0841624501532485</v>
      </c>
      <c r="BA14">
        <f t="shared" si="4"/>
        <v>2.6810411592900611</v>
      </c>
      <c r="BB14">
        <f t="shared" si="4"/>
        <v>2.3048801403283568</v>
      </c>
      <c r="BC14">
        <f t="shared" si="4"/>
        <v>1.9613721257278509</v>
      </c>
      <c r="BD14">
        <f t="shared" si="4"/>
        <v>1.6538114380625131</v>
      </c>
      <c r="BF14">
        <f t="shared" si="24"/>
        <v>3.7099147857415946E-7</v>
      </c>
      <c r="BG14">
        <f t="shared" si="24"/>
        <v>3.2301627499755417E-7</v>
      </c>
      <c r="BH14">
        <f t="shared" si="5"/>
        <v>5.0401737977348042E-7</v>
      </c>
      <c r="BI14">
        <f t="shared" si="5"/>
        <v>6.8851391287581525E-7</v>
      </c>
      <c r="BJ14">
        <f t="shared" si="5"/>
        <v>8.2541830877616561E-7</v>
      </c>
      <c r="BK14">
        <f t="shared" si="5"/>
        <v>8.5252865807375039E-7</v>
      </c>
      <c r="BL14">
        <f t="shared" si="5"/>
        <v>7.2208753309232884E-7</v>
      </c>
      <c r="BM14">
        <f t="shared" si="5"/>
        <v>4.4246256239990711E-7</v>
      </c>
      <c r="BN14">
        <f t="shared" si="5"/>
        <v>1.2443137013899636E-7</v>
      </c>
      <c r="BO14">
        <f t="shared" si="5"/>
        <v>8.9655425907369027E-9</v>
      </c>
      <c r="BP14">
        <f t="shared" si="5"/>
        <v>4.5160894916614441E-7</v>
      </c>
      <c r="BQ14">
        <f t="shared" si="5"/>
        <v>1.8538301315427798E-6</v>
      </c>
      <c r="BR14">
        <f t="shared" si="5"/>
        <v>4.559118931289816E-6</v>
      </c>
      <c r="BS14">
        <f t="shared" si="5"/>
        <v>8.7536756433579277E-6</v>
      </c>
      <c r="BT14">
        <f t="shared" si="5"/>
        <v>1.4411865526151184E-5</v>
      </c>
      <c r="BU14">
        <f t="shared" si="5"/>
        <v>2.1304573061634449E-5</v>
      </c>
      <c r="BW14">
        <f t="shared" si="25"/>
        <v>7.8417224611802795E-5</v>
      </c>
      <c r="BX14">
        <f t="shared" si="6"/>
        <v>8.5122604498393524E-5</v>
      </c>
      <c r="BY14">
        <f t="shared" si="6"/>
        <v>1.1006107915952746E-4</v>
      </c>
      <c r="BZ14">
        <f t="shared" si="6"/>
        <v>1.3408793371704925E-4</v>
      </c>
      <c r="CA14">
        <f t="shared" si="6"/>
        <v>1.5427366583909614E-4</v>
      </c>
      <c r="CB14">
        <f t="shared" si="6"/>
        <v>1.662601601674633E-4</v>
      </c>
      <c r="CC14">
        <f t="shared" si="6"/>
        <v>1.639088545509257E-4</v>
      </c>
      <c r="CD14">
        <f t="shared" si="6"/>
        <v>1.3896383748412144E-4</v>
      </c>
      <c r="CE14">
        <f t="shared" si="6"/>
        <v>8.0755933767135007E-5</v>
      </c>
      <c r="CF14">
        <f t="shared" si="6"/>
        <v>2.4045559425798716E-5</v>
      </c>
      <c r="CG14">
        <f t="shared" si="6"/>
        <v>1.9166007517215929E-4</v>
      </c>
      <c r="CH14">
        <f t="shared" si="6"/>
        <v>4.4146646917532772E-4</v>
      </c>
      <c r="CI14">
        <f t="shared" si="6"/>
        <v>7.964105041536702E-4</v>
      </c>
      <c r="CJ14">
        <f t="shared" si="6"/>
        <v>1.283650751148803E-3</v>
      </c>
      <c r="CK14">
        <f t="shared" si="6"/>
        <v>1.9355308667946237E-3</v>
      </c>
      <c r="CL14">
        <f t="shared" si="6"/>
        <v>2.7909395270344405E-3</v>
      </c>
      <c r="CN14">
        <f t="shared" si="26"/>
        <v>7.8417224611802795E-5</v>
      </c>
      <c r="CO14">
        <f t="shared" si="7"/>
        <v>8.5122604498393524E-5</v>
      </c>
      <c r="CP14">
        <f t="shared" si="7"/>
        <v>1.1006107915952746E-4</v>
      </c>
      <c r="CQ14">
        <f t="shared" si="7"/>
        <v>1.3408793371704925E-4</v>
      </c>
      <c r="CR14">
        <f t="shared" si="7"/>
        <v>1.5427366583909614E-4</v>
      </c>
      <c r="CS14">
        <f t="shared" si="7"/>
        <v>1.662601601674633E-4</v>
      </c>
      <c r="CT14">
        <f t="shared" si="7"/>
        <v>1.639088545509257E-4</v>
      </c>
      <c r="CU14">
        <f t="shared" si="7"/>
        <v>1.3896383748412144E-4</v>
      </c>
      <c r="CV14">
        <f t="shared" si="7"/>
        <v>8.0755933767135007E-5</v>
      </c>
      <c r="CW14">
        <f t="shared" si="7"/>
        <v>2.4045559425798716E-5</v>
      </c>
      <c r="CX14">
        <f t="shared" si="7"/>
        <v>1.9166007517215929E-4</v>
      </c>
      <c r="CY14">
        <f t="shared" si="7"/>
        <v>4.4146646917532772E-4</v>
      </c>
      <c r="CZ14">
        <f t="shared" si="7"/>
        <v>7.964105041536702E-4</v>
      </c>
      <c r="DA14">
        <f t="shared" si="7"/>
        <v>1.283650751148803E-3</v>
      </c>
      <c r="DB14">
        <f t="shared" si="7"/>
        <v>1.9355308667946237E-3</v>
      </c>
      <c r="DC14">
        <f t="shared" si="7"/>
        <v>2.7909395270344405E-3</v>
      </c>
    </row>
    <row r="15" spans="1:107">
      <c r="A15" s="1" t="s">
        <v>27</v>
      </c>
      <c r="B15" s="1">
        <f>'Raw data and fitting summary'!B17</f>
        <v>8.589934592000005E-2</v>
      </c>
      <c r="C15">
        <f>'Raw data and fitting summary'!C17</f>
        <v>6.931117387333301</v>
      </c>
      <c r="D15">
        <f>'Raw data and fitting summary'!D17</f>
        <v>5.8639576551556321</v>
      </c>
      <c r="E15">
        <f>'Raw data and fitting summary'!E17</f>
        <v>5.6466104734594706</v>
      </c>
      <c r="F15">
        <f>'Raw data and fitting summary'!F17</f>
        <v>5.3965806179659337</v>
      </c>
      <c r="G15">
        <f>'Raw data and fitting summary'!G17</f>
        <v>5.113548060505801</v>
      </c>
      <c r="H15">
        <f>'Raw data and fitting summary'!H17</f>
        <v>4.7989378149166351</v>
      </c>
      <c r="I15">
        <f>'Raw data and fitting summary'!I17</f>
        <v>4.4562269789973694</v>
      </c>
      <c r="J15">
        <f>'Raw data and fitting summary'!J17</f>
        <v>4.0910313780592231</v>
      </c>
      <c r="K15">
        <f>'Raw data and fitting summary'!K17</f>
        <v>3.7108890606599685</v>
      </c>
      <c r="L15">
        <f>'Raw data and fitting summary'!L17</f>
        <v>3.3247191869658712</v>
      </c>
      <c r="M15">
        <f>'Raw data and fitting summary'!M17</f>
        <v>2.9420211593086147</v>
      </c>
      <c r="N15">
        <f>'Raw data and fitting summary'!N17</f>
        <v>2.5719585308499187</v>
      </c>
      <c r="O15">
        <f>'Raw data and fitting summary'!O17</f>
        <v>2.2225100312459962</v>
      </c>
      <c r="P15">
        <f>'Raw data and fitting summary'!P17</f>
        <v>1.8998478579153575</v>
      </c>
      <c r="Q15">
        <f>'Raw data and fitting summary'!Q17</f>
        <v>1.6080319225435848</v>
      </c>
      <c r="R15">
        <f>'Raw data and fitting summary'!R17</f>
        <v>1.3490205872072305</v>
      </c>
      <c r="U15" t="s">
        <v>46</v>
      </c>
      <c r="X15">
        <f t="shared" si="27"/>
        <v>6.9312919469108882</v>
      </c>
      <c r="Y15">
        <f t="shared" si="8"/>
        <v>5.863207024790027</v>
      </c>
      <c r="Z15">
        <f t="shared" si="9"/>
        <v>5.6457672300280048</v>
      </c>
      <c r="AA15">
        <f t="shared" si="10"/>
        <v>5.3956709212078486</v>
      </c>
      <c r="AB15">
        <f t="shared" si="11"/>
        <v>5.1126148801285041</v>
      </c>
      <c r="AC15">
        <f t="shared" si="12"/>
        <v>4.798042993874656</v>
      </c>
      <c r="AD15">
        <f t="shared" si="13"/>
        <v>4.4554511513291084</v>
      </c>
      <c r="AE15">
        <f t="shared" si="14"/>
        <v>4.0904709245184057</v>
      </c>
      <c r="AF15">
        <f t="shared" si="15"/>
        <v>3.7106498339316709</v>
      </c>
      <c r="AG15">
        <f t="shared" si="16"/>
        <v>3.3249075916446711</v>
      </c>
      <c r="AH15">
        <f t="shared" si="17"/>
        <v>2.9427340463498215</v>
      </c>
      <c r="AI15">
        <f t="shared" si="18"/>
        <v>2.5732738774992088</v>
      </c>
      <c r="AJ15">
        <f t="shared" si="19"/>
        <v>2.2244802562811814</v>
      </c>
      <c r="AK15">
        <f t="shared" si="20"/>
        <v>1.9024968943375447</v>
      </c>
      <c r="AL15">
        <f t="shared" si="21"/>
        <v>1.6113561519094695</v>
      </c>
      <c r="AM15">
        <f t="shared" si="22"/>
        <v>1.3529928462385341</v>
      </c>
      <c r="AO15">
        <f t="shared" si="23"/>
        <v>6.9312919469108882</v>
      </c>
      <c r="AP15">
        <f t="shared" si="4"/>
        <v>5.863207024790027</v>
      </c>
      <c r="AQ15">
        <f t="shared" si="4"/>
        <v>5.6457672300280048</v>
      </c>
      <c r="AR15">
        <f t="shared" si="4"/>
        <v>5.3956709212078486</v>
      </c>
      <c r="AS15">
        <f t="shared" si="4"/>
        <v>5.1126148801285041</v>
      </c>
      <c r="AT15">
        <f t="shared" si="4"/>
        <v>4.798042993874656</v>
      </c>
      <c r="AU15">
        <f t="shared" si="4"/>
        <v>4.4554511513291084</v>
      </c>
      <c r="AV15">
        <f t="shared" si="4"/>
        <v>4.0904709245184057</v>
      </c>
      <c r="AW15">
        <f t="shared" si="4"/>
        <v>3.7106498339316709</v>
      </c>
      <c r="AX15">
        <f t="shared" si="4"/>
        <v>3.3249075916446711</v>
      </c>
      <c r="AY15">
        <f t="shared" si="4"/>
        <v>2.9427340463498215</v>
      </c>
      <c r="AZ15">
        <f t="shared" si="4"/>
        <v>2.5732738774992088</v>
      </c>
      <c r="BA15">
        <f t="shared" si="4"/>
        <v>2.2244802562811814</v>
      </c>
      <c r="BB15">
        <f t="shared" si="4"/>
        <v>1.9024968943375447</v>
      </c>
      <c r="BC15">
        <f t="shared" si="4"/>
        <v>1.6113561519094695</v>
      </c>
      <c r="BD15">
        <f t="shared" si="4"/>
        <v>1.3529928462385341</v>
      </c>
      <c r="BF15">
        <f t="shared" si="24"/>
        <v>3.0471046127447658E-8</v>
      </c>
      <c r="BG15">
        <f t="shared" si="24"/>
        <v>5.6344594576841028E-7</v>
      </c>
      <c r="BH15">
        <f t="shared" si="5"/>
        <v>7.1105948471021907E-7</v>
      </c>
      <c r="BI15">
        <f t="shared" si="5"/>
        <v>8.2754819167045826E-7</v>
      </c>
      <c r="BJ15">
        <f t="shared" si="5"/>
        <v>8.7082561657207679E-7</v>
      </c>
      <c r="BK15">
        <f t="shared" si="5"/>
        <v>8.0070469716842171E-7</v>
      </c>
      <c r="BL15">
        <f t="shared" si="5"/>
        <v>6.019085708393139E-7</v>
      </c>
      <c r="BM15">
        <f t="shared" si="5"/>
        <v>3.141081714148313E-7</v>
      </c>
      <c r="BN15">
        <f t="shared" si="5"/>
        <v>5.7229427531959471E-8</v>
      </c>
      <c r="BO15">
        <f t="shared" si="5"/>
        <v>3.549632299368616E-8</v>
      </c>
      <c r="BP15">
        <f t="shared" si="5"/>
        <v>5.0820793352052243E-7</v>
      </c>
      <c r="BQ15">
        <f t="shared" si="5"/>
        <v>1.7301368077987372E-6</v>
      </c>
      <c r="BR15">
        <f t="shared" si="5"/>
        <v>3.8817866892704442E-6</v>
      </c>
      <c r="BS15">
        <f t="shared" si="5"/>
        <v>7.0173939660741894E-6</v>
      </c>
      <c r="BT15">
        <f t="shared" si="5"/>
        <v>1.1050500877009611E-5</v>
      </c>
      <c r="BU15">
        <f t="shared" si="5"/>
        <v>1.577884181177305E-5</v>
      </c>
      <c r="BW15">
        <f t="shared" si="25"/>
        <v>2.5184277177225438E-5</v>
      </c>
      <c r="BX15">
        <f t="shared" si="6"/>
        <v>1.2802385493661768E-4</v>
      </c>
      <c r="BY15">
        <f t="shared" si="6"/>
        <v>1.493585188884272E-4</v>
      </c>
      <c r="BZ15">
        <f t="shared" si="6"/>
        <v>1.6859752408351366E-4</v>
      </c>
      <c r="CA15">
        <f t="shared" si="6"/>
        <v>1.8252506773471153E-4</v>
      </c>
      <c r="CB15">
        <f t="shared" si="6"/>
        <v>1.864970870668271E-4</v>
      </c>
      <c r="CC15">
        <f t="shared" si="6"/>
        <v>1.7412999086064969E-4</v>
      </c>
      <c r="CD15">
        <f t="shared" si="6"/>
        <v>1.3701442967314285E-4</v>
      </c>
      <c r="CE15">
        <f t="shared" si="6"/>
        <v>6.4470305473177499E-5</v>
      </c>
      <c r="CF15">
        <f t="shared" si="6"/>
        <v>5.6664636116002807E-5</v>
      </c>
      <c r="CG15">
        <f t="shared" si="6"/>
        <v>2.4225330253375204E-4</v>
      </c>
      <c r="CH15">
        <f t="shared" si="6"/>
        <v>5.1115688104229828E-4</v>
      </c>
      <c r="CI15">
        <f t="shared" si="6"/>
        <v>8.8570129117663762E-4</v>
      </c>
      <c r="CJ15">
        <f t="shared" si="6"/>
        <v>1.3923998667601349E-3</v>
      </c>
      <c r="CK15">
        <f t="shared" si="6"/>
        <v>2.0630010081541406E-3</v>
      </c>
      <c r="CL15">
        <f t="shared" si="6"/>
        <v>2.9359054205991648E-3</v>
      </c>
      <c r="CN15">
        <f t="shared" si="26"/>
        <v>2.5184277177225438E-5</v>
      </c>
      <c r="CO15">
        <f t="shared" si="7"/>
        <v>1.2802385493661768E-4</v>
      </c>
      <c r="CP15">
        <f t="shared" si="7"/>
        <v>1.493585188884272E-4</v>
      </c>
      <c r="CQ15">
        <f t="shared" si="7"/>
        <v>1.6859752408351366E-4</v>
      </c>
      <c r="CR15">
        <f t="shared" si="7"/>
        <v>1.8252506773471153E-4</v>
      </c>
      <c r="CS15">
        <f t="shared" si="7"/>
        <v>1.864970870668271E-4</v>
      </c>
      <c r="CT15">
        <f t="shared" si="7"/>
        <v>1.7412999086064969E-4</v>
      </c>
      <c r="CU15">
        <f t="shared" si="7"/>
        <v>1.3701442967314285E-4</v>
      </c>
      <c r="CV15">
        <f t="shared" si="7"/>
        <v>6.4470305473177499E-5</v>
      </c>
      <c r="CW15">
        <f t="shared" si="7"/>
        <v>5.6664636116002807E-5</v>
      </c>
      <c r="CX15">
        <f t="shared" si="7"/>
        <v>2.4225330253375204E-4</v>
      </c>
      <c r="CY15">
        <f t="shared" si="7"/>
        <v>5.1115688104229828E-4</v>
      </c>
      <c r="CZ15">
        <f t="shared" si="7"/>
        <v>8.8570129117663762E-4</v>
      </c>
      <c r="DA15">
        <f t="shared" si="7"/>
        <v>1.3923998667601349E-3</v>
      </c>
      <c r="DB15">
        <f t="shared" si="7"/>
        <v>2.0630010081541406E-3</v>
      </c>
      <c r="DC15">
        <f t="shared" si="7"/>
        <v>2.9359054205991648E-3</v>
      </c>
    </row>
    <row r="16" spans="1:107">
      <c r="A16" s="1" t="s">
        <v>28</v>
      </c>
      <c r="B16" s="1">
        <f>'Raw data and fitting summary'!B18</f>
        <v>6.871947673600004E-2</v>
      </c>
      <c r="C16">
        <f>'Raw data and fitting summary'!C18</f>
        <v>6.109503010449167</v>
      </c>
      <c r="D16">
        <f>'Raw data and fitting summary'!D18</f>
        <v>5.0890598792798167</v>
      </c>
      <c r="E16">
        <f>'Raw data and fitting summary'!E18</f>
        <v>4.8850767168043854</v>
      </c>
      <c r="F16">
        <f>'Raw data and fitting summary'!F18</f>
        <v>4.651996122499888</v>
      </c>
      <c r="G16">
        <f>'Raw data and fitting summary'!G18</f>
        <v>4.3901625438930338</v>
      </c>
      <c r="H16">
        <f>'Raw data and fitting summary'!H18</f>
        <v>4.1015941914933034</v>
      </c>
      <c r="I16">
        <f>'Raw data and fitting summary'!I18</f>
        <v>3.7901802992623943</v>
      </c>
      <c r="J16">
        <f>'Raw data and fitting summary'!J18</f>
        <v>3.4616479051086091</v>
      </c>
      <c r="K16">
        <f>'Raw data and fitting summary'!K18</f>
        <v>3.1232447803852406</v>
      </c>
      <c r="L16">
        <f>'Raw data and fitting summary'!L18</f>
        <v>2.7831513034222577</v>
      </c>
      <c r="M16">
        <f>'Raw data and fitting summary'!M18</f>
        <v>2.4497116405218229</v>
      </c>
      <c r="N16">
        <f>'Raw data and fitting summary'!N18</f>
        <v>2.1306321242543191</v>
      </c>
      <c r="O16">
        <f>'Raw data and fitting summary'!O18</f>
        <v>1.832305592457393</v>
      </c>
      <c r="P16">
        <f>'Raw data and fitting summary'!P18</f>
        <v>1.5593794011995707</v>
      </c>
      <c r="Q16">
        <f>'Raw data and fitting summary'!Q18</f>
        <v>1.3146113652489879</v>
      </c>
      <c r="R16">
        <f>'Raw data and fitting summary'!R18</f>
        <v>1.0989838272045407</v>
      </c>
      <c r="X16">
        <f t="shared" si="27"/>
        <v>6.1093370876575346</v>
      </c>
      <c r="Y16">
        <f t="shared" si="8"/>
        <v>5.088200509352931</v>
      </c>
      <c r="Z16">
        <f t="shared" si="9"/>
        <v>4.8841655483655808</v>
      </c>
      <c r="AA16">
        <f t="shared" si="10"/>
        <v>4.6510611599029001</v>
      </c>
      <c r="AB16">
        <f t="shared" si="11"/>
        <v>4.3892458629014648</v>
      </c>
      <c r="AC16">
        <f t="shared" si="12"/>
        <v>4.1007528124061006</v>
      </c>
      <c r="AD16">
        <f t="shared" si="13"/>
        <v>3.7894850458576577</v>
      </c>
      <c r="AE16">
        <f t="shared" si="14"/>
        <v>3.4611797720350603</v>
      </c>
      <c r="AF16">
        <f t="shared" si="15"/>
        <v>3.1230888886465169</v>
      </c>
      <c r="AG16">
        <f t="shared" si="16"/>
        <v>2.7833892370318383</v>
      </c>
      <c r="AH16">
        <f t="shared" si="17"/>
        <v>2.4504135518020616</v>
      </c>
      <c r="AI16">
        <f t="shared" si="18"/>
        <v>2.1318501861699422</v>
      </c>
      <c r="AJ16">
        <f t="shared" si="19"/>
        <v>1.8340700451671579</v>
      </c>
      <c r="AK16">
        <f t="shared" si="20"/>
        <v>1.5616977205282836</v>
      </c>
      <c r="AL16">
        <f t="shared" si="21"/>
        <v>1.317470281467235</v>
      </c>
      <c r="AM16">
        <f t="shared" si="22"/>
        <v>1.1023533439207893</v>
      </c>
      <c r="AO16">
        <f t="shared" si="23"/>
        <v>6.1093370876575346</v>
      </c>
      <c r="AP16">
        <f t="shared" si="4"/>
        <v>5.088200509352931</v>
      </c>
      <c r="AQ16">
        <f t="shared" si="4"/>
        <v>4.8841655483655808</v>
      </c>
      <c r="AR16">
        <f t="shared" si="4"/>
        <v>4.6510611599029001</v>
      </c>
      <c r="AS16">
        <f t="shared" si="4"/>
        <v>4.3892458629014648</v>
      </c>
      <c r="AT16">
        <f t="shared" si="4"/>
        <v>4.1007528124061006</v>
      </c>
      <c r="AU16">
        <f t="shared" si="4"/>
        <v>3.7894850458576577</v>
      </c>
      <c r="AV16">
        <f t="shared" si="4"/>
        <v>3.4611797720350603</v>
      </c>
      <c r="AW16">
        <f t="shared" si="4"/>
        <v>3.1230888886465169</v>
      </c>
      <c r="AX16">
        <f t="shared" si="4"/>
        <v>2.7833892370318383</v>
      </c>
      <c r="AY16">
        <f t="shared" si="4"/>
        <v>2.4504135518020616</v>
      </c>
      <c r="AZ16">
        <f t="shared" si="4"/>
        <v>2.1318501861699422</v>
      </c>
      <c r="BA16">
        <f t="shared" si="4"/>
        <v>1.8340700451671579</v>
      </c>
      <c r="BB16">
        <f t="shared" si="4"/>
        <v>1.5616977205282836</v>
      </c>
      <c r="BC16">
        <f t="shared" si="4"/>
        <v>1.317470281467235</v>
      </c>
      <c r="BD16">
        <f t="shared" si="4"/>
        <v>1.1023533439207893</v>
      </c>
      <c r="BF16">
        <f t="shared" si="24"/>
        <v>2.7530372783092579E-8</v>
      </c>
      <c r="BG16">
        <f t="shared" si="24"/>
        <v>7.3851667123559101E-7</v>
      </c>
      <c r="BH16">
        <f t="shared" si="5"/>
        <v>8.3022792387355013E-7</v>
      </c>
      <c r="BI16">
        <f t="shared" si="5"/>
        <v>8.7415505776633437E-7</v>
      </c>
      <c r="BJ16">
        <f t="shared" si="5"/>
        <v>8.4030404030402063E-7</v>
      </c>
      <c r="BK16">
        <f t="shared" si="5"/>
        <v>7.0791876838226992E-7</v>
      </c>
      <c r="BL16">
        <f t="shared" si="5"/>
        <v>4.8337729679789002E-7</v>
      </c>
      <c r="BM16">
        <f t="shared" si="5"/>
        <v>2.1914857455020864E-7</v>
      </c>
      <c r="BN16">
        <f t="shared" si="5"/>
        <v>2.4302234202284911E-8</v>
      </c>
      <c r="BO16">
        <f t="shared" si="5"/>
        <v>5.6612402568042059E-8</v>
      </c>
      <c r="BP16">
        <f t="shared" si="5"/>
        <v>4.926794453262819E-7</v>
      </c>
      <c r="BQ16">
        <f t="shared" si="5"/>
        <v>1.4836748302912074E-6</v>
      </c>
      <c r="BR16">
        <f t="shared" si="5"/>
        <v>3.1132933649966469E-6</v>
      </c>
      <c r="BS16">
        <f t="shared" si="5"/>
        <v>5.3746045098835895E-6</v>
      </c>
      <c r="BT16">
        <f t="shared" si="5"/>
        <v>8.1734019429561638E-6</v>
      </c>
      <c r="BU16">
        <f t="shared" si="5"/>
        <v>1.1353642901078969E-5</v>
      </c>
      <c r="BW16">
        <f t="shared" si="25"/>
        <v>2.7158886349161994E-5</v>
      </c>
      <c r="BX16">
        <f t="shared" si="6"/>
        <v>1.6889466625894035E-4</v>
      </c>
      <c r="BY16">
        <f t="shared" si="6"/>
        <v>1.8655560090699138E-4</v>
      </c>
      <c r="BZ16">
        <f t="shared" si="6"/>
        <v>2.0102135079372001E-4</v>
      </c>
      <c r="CA16">
        <f t="shared" si="6"/>
        <v>2.0884703664403293E-4</v>
      </c>
      <c r="CB16">
        <f t="shared" si="6"/>
        <v>2.0517673844114385E-4</v>
      </c>
      <c r="CC16">
        <f t="shared" si="6"/>
        <v>1.8346909839283616E-4</v>
      </c>
      <c r="CD16">
        <f t="shared" si="6"/>
        <v>1.3525245852038278E-4</v>
      </c>
      <c r="CE16">
        <f t="shared" si="6"/>
        <v>4.9915882730836146E-5</v>
      </c>
      <c r="CF16">
        <f t="shared" si="6"/>
        <v>8.5483412242516526E-5</v>
      </c>
      <c r="CG16">
        <f t="shared" si="6"/>
        <v>2.8644604896282575E-4</v>
      </c>
      <c r="CH16">
        <f t="shared" si="6"/>
        <v>5.7136374944403133E-4</v>
      </c>
      <c r="CI16">
        <f t="shared" si="6"/>
        <v>9.6204216104738385E-4</v>
      </c>
      <c r="CJ16">
        <f t="shared" si="6"/>
        <v>1.4844865931728567E-3</v>
      </c>
      <c r="CK16">
        <f t="shared" si="6"/>
        <v>2.1700043321380806E-3</v>
      </c>
      <c r="CL16">
        <f t="shared" si="6"/>
        <v>3.0566575906270871E-3</v>
      </c>
      <c r="CN16">
        <f t="shared" si="26"/>
        <v>2.7158886349161994E-5</v>
      </c>
      <c r="CO16">
        <f t="shared" si="7"/>
        <v>1.6889466625894035E-4</v>
      </c>
      <c r="CP16">
        <f t="shared" si="7"/>
        <v>1.8655560090699138E-4</v>
      </c>
      <c r="CQ16">
        <f t="shared" si="7"/>
        <v>2.0102135079372001E-4</v>
      </c>
      <c r="CR16">
        <f t="shared" si="7"/>
        <v>2.0884703664403293E-4</v>
      </c>
      <c r="CS16">
        <f t="shared" si="7"/>
        <v>2.0517673844114385E-4</v>
      </c>
      <c r="CT16">
        <f t="shared" si="7"/>
        <v>1.8346909839283616E-4</v>
      </c>
      <c r="CU16">
        <f t="shared" si="7"/>
        <v>1.3525245852038278E-4</v>
      </c>
      <c r="CV16">
        <f t="shared" si="7"/>
        <v>4.9915882730836146E-5</v>
      </c>
      <c r="CW16">
        <f t="shared" si="7"/>
        <v>8.5483412242516526E-5</v>
      </c>
      <c r="CX16">
        <f t="shared" si="7"/>
        <v>2.8644604896282575E-4</v>
      </c>
      <c r="CY16">
        <f t="shared" si="7"/>
        <v>5.7136374944403133E-4</v>
      </c>
      <c r="CZ16">
        <f t="shared" si="7"/>
        <v>9.6204216104738385E-4</v>
      </c>
      <c r="DA16">
        <f t="shared" si="7"/>
        <v>1.4844865931728567E-3</v>
      </c>
      <c r="DB16">
        <f t="shared" si="7"/>
        <v>2.1700043321380806E-3</v>
      </c>
      <c r="DC16">
        <f t="shared" si="7"/>
        <v>3.0566575906270871E-3</v>
      </c>
    </row>
    <row r="17" spans="1:107">
      <c r="A17" s="1" t="s">
        <v>29</v>
      </c>
      <c r="B17" s="1">
        <f>'Raw data and fitting summary'!B19</f>
        <v>5.4975581388800036E-2</v>
      </c>
      <c r="C17">
        <f>'Raw data and fitting summary'!C19</f>
        <v>5.3210558298418222</v>
      </c>
      <c r="D17">
        <f>'Raw data and fitting summary'!D19</f>
        <v>4.3676081630361505</v>
      </c>
      <c r="E17">
        <f>'Raw data and fitting summary'!E19</f>
        <v>4.1803454854312205</v>
      </c>
      <c r="F17">
        <f>'Raw data and fitting summary'!F19</f>
        <v>3.9676998914714923</v>
      </c>
      <c r="G17">
        <f>'Raw data and fitting summary'!G19</f>
        <v>3.7304965161168209</v>
      </c>
      <c r="H17">
        <f>'Raw data and fitting summary'!H19</f>
        <v>3.4711027516513022</v>
      </c>
      <c r="I17">
        <f>'Raw data and fitting summary'!I19</f>
        <v>3.1935317195219377</v>
      </c>
      <c r="J17">
        <f>'Raw data and fitting summary'!J19</f>
        <v>2.9033220394987054</v>
      </c>
      <c r="K17">
        <f>'Raw data and fitting summary'!K19</f>
        <v>2.6071667571879411</v>
      </c>
      <c r="L17">
        <f>'Raw data and fitting summary'!L19</f>
        <v>2.3123285108568972</v>
      </c>
      <c r="M17">
        <f>'Raw data and fitting summary'!M19</f>
        <v>2.025942305053666</v>
      </c>
      <c r="N17">
        <f>'Raw data and fitting summary'!N19</f>
        <v>1.7543438509476841</v>
      </c>
      <c r="O17">
        <f>'Raw data and fitting summary'!O19</f>
        <v>1.5025529564330569</v>
      </c>
      <c r="P17">
        <f>'Raw data and fitting summary'!P19</f>
        <v>1.2739920129910025</v>
      </c>
      <c r="Q17">
        <f>'Raw data and fitting summary'!Q19</f>
        <v>1.0704521395133142</v>
      </c>
      <c r="R17">
        <f>'Raw data and fitting summary'!R19</f>
        <v>0.89226147416016199</v>
      </c>
      <c r="X17">
        <f t="shared" si="27"/>
        <v>5.3206440702835858</v>
      </c>
      <c r="Y17">
        <f t="shared" si="8"/>
        <v>4.3667044886248654</v>
      </c>
      <c r="Z17">
        <f t="shared" si="9"/>
        <v>4.1794219244388389</v>
      </c>
      <c r="AA17">
        <f t="shared" si="10"/>
        <v>3.9667842789090444</v>
      </c>
      <c r="AB17">
        <f t="shared" si="11"/>
        <v>3.7296280706087441</v>
      </c>
      <c r="AC17">
        <f t="shared" si="12"/>
        <v>3.4703321101676572</v>
      </c>
      <c r="AD17">
        <f t="shared" si="13"/>
        <v>3.1929192054622439</v>
      </c>
      <c r="AE17">
        <f t="shared" si="14"/>
        <v>2.9029339479588478</v>
      </c>
      <c r="AF17">
        <f t="shared" si="15"/>
        <v>2.6070699463299252</v>
      </c>
      <c r="AG17">
        <f t="shared" si="16"/>
        <v>2.3125841383283796</v>
      </c>
      <c r="AH17">
        <f t="shared" si="17"/>
        <v>2.0265999087665945</v>
      </c>
      <c r="AI17">
        <f t="shared" si="18"/>
        <v>1.7554369579438849</v>
      </c>
      <c r="AJ17">
        <f t="shared" si="19"/>
        <v>1.5040969962937638</v>
      </c>
      <c r="AK17">
        <f t="shared" si="20"/>
        <v>1.2759846870239351</v>
      </c>
      <c r="AL17">
        <f t="shared" si="21"/>
        <v>1.0728758123747453</v>
      </c>
      <c r="AM17">
        <f t="shared" si="22"/>
        <v>0.89508680815309216</v>
      </c>
      <c r="AO17">
        <f t="shared" si="23"/>
        <v>5.3206440702835858</v>
      </c>
      <c r="AP17">
        <f t="shared" si="4"/>
        <v>4.3667044886248654</v>
      </c>
      <c r="AQ17">
        <f t="shared" si="4"/>
        <v>4.1794219244388389</v>
      </c>
      <c r="AR17">
        <f t="shared" si="4"/>
        <v>3.9667842789090444</v>
      </c>
      <c r="AS17">
        <f t="shared" si="4"/>
        <v>3.7296280706087441</v>
      </c>
      <c r="AT17">
        <f t="shared" si="4"/>
        <v>3.4703321101676572</v>
      </c>
      <c r="AU17">
        <f t="shared" si="4"/>
        <v>3.1929192054622439</v>
      </c>
      <c r="AV17">
        <f t="shared" si="4"/>
        <v>2.9029339479588478</v>
      </c>
      <c r="AW17">
        <f t="shared" si="4"/>
        <v>2.6070699463299252</v>
      </c>
      <c r="AX17">
        <f t="shared" si="4"/>
        <v>2.3125841383283796</v>
      </c>
      <c r="AY17">
        <f t="shared" si="4"/>
        <v>2.0265999087665945</v>
      </c>
      <c r="AZ17">
        <f t="shared" si="4"/>
        <v>1.7554369579438849</v>
      </c>
      <c r="BA17">
        <f t="shared" si="4"/>
        <v>1.5040969962937638</v>
      </c>
      <c r="BB17">
        <f t="shared" si="4"/>
        <v>1.2759846870239351</v>
      </c>
      <c r="BC17">
        <f t="shared" si="4"/>
        <v>1.0728758123747453</v>
      </c>
      <c r="BD17">
        <f t="shared" si="4"/>
        <v>0.89508680815309216</v>
      </c>
      <c r="BF17">
        <f t="shared" si="24"/>
        <v>1.6954593379909178E-7</v>
      </c>
      <c r="BG17">
        <f t="shared" si="24"/>
        <v>8.166274416115408E-7</v>
      </c>
      <c r="BH17">
        <f t="shared" si="5"/>
        <v>8.5296490664900913E-7</v>
      </c>
      <c r="BI17">
        <f t="shared" si="5"/>
        <v>8.3834636451236592E-7</v>
      </c>
      <c r="BJ17">
        <f t="shared" si="5"/>
        <v>7.5419760049867201E-7</v>
      </c>
      <c r="BK17">
        <f t="shared" si="5"/>
        <v>5.938882963146119E-7</v>
      </c>
      <c r="BL17">
        <f t="shared" si="5"/>
        <v>3.7517347332252901E-7</v>
      </c>
      <c r="BM17">
        <f t="shared" si="5"/>
        <v>1.5061504330898637E-7</v>
      </c>
      <c r="BN17">
        <f t="shared" si="5"/>
        <v>9.3723422297822634E-9</v>
      </c>
      <c r="BO17">
        <f t="shared" si="5"/>
        <v>6.5345404176508078E-8</v>
      </c>
      <c r="BP17">
        <f t="shared" si="5"/>
        <v>4.3244264325727687E-7</v>
      </c>
      <c r="BQ17">
        <f t="shared" si="5"/>
        <v>1.1948829051431332E-6</v>
      </c>
      <c r="BR17">
        <f t="shared" si="5"/>
        <v>2.384059091451929E-6</v>
      </c>
      <c r="BS17">
        <f t="shared" si="5"/>
        <v>3.9707498015237659E-6</v>
      </c>
      <c r="BT17">
        <f t="shared" si="5"/>
        <v>5.8741901392375236E-6</v>
      </c>
      <c r="BU17">
        <f t="shared" si="5"/>
        <v>7.9825121716067268E-6</v>
      </c>
      <c r="BW17">
        <f t="shared" si="25"/>
        <v>7.7389044032506049E-5</v>
      </c>
      <c r="BX17">
        <f t="shared" si="6"/>
        <v>2.069465459911892E-4</v>
      </c>
      <c r="BY17">
        <f t="shared" si="6"/>
        <v>2.2097816613853149E-4</v>
      </c>
      <c r="BZ17">
        <f t="shared" si="6"/>
        <v>2.3081985257330162E-4</v>
      </c>
      <c r="CA17">
        <f t="shared" si="6"/>
        <v>2.3285043217057203E-4</v>
      </c>
      <c r="CB17">
        <f t="shared" si="6"/>
        <v>2.2206562921950383E-4</v>
      </c>
      <c r="CC17">
        <f t="shared" si="6"/>
        <v>1.9183512650301584E-4</v>
      </c>
      <c r="CD17">
        <f t="shared" si="6"/>
        <v>1.3368941450783175E-4</v>
      </c>
      <c r="CE17">
        <f t="shared" si="6"/>
        <v>3.7133970322592706E-5</v>
      </c>
      <c r="CF17">
        <f t="shared" si="6"/>
        <v>1.1053758747442658E-4</v>
      </c>
      <c r="CG17">
        <f t="shared" si="6"/>
        <v>3.244862047431297E-4</v>
      </c>
      <c r="CH17">
        <f t="shared" si="6"/>
        <v>6.2269795064650885E-4</v>
      </c>
      <c r="CI17">
        <f t="shared" si="6"/>
        <v>1.0265560429357989E-3</v>
      </c>
      <c r="CJ17">
        <f t="shared" si="6"/>
        <v>1.5616755069218118E-3</v>
      </c>
      <c r="CK17">
        <f t="shared" si="6"/>
        <v>2.2590432494385615E-3</v>
      </c>
      <c r="CL17">
        <f t="shared" si="6"/>
        <v>3.1564916019262055E-3</v>
      </c>
      <c r="CN17">
        <f t="shared" si="26"/>
        <v>7.7389044032506049E-5</v>
      </c>
      <c r="CO17">
        <f t="shared" si="7"/>
        <v>2.069465459911892E-4</v>
      </c>
      <c r="CP17">
        <f t="shared" si="7"/>
        <v>2.2097816613853149E-4</v>
      </c>
      <c r="CQ17">
        <f t="shared" si="7"/>
        <v>2.3081985257330162E-4</v>
      </c>
      <c r="CR17">
        <f t="shared" si="7"/>
        <v>2.3285043217057203E-4</v>
      </c>
      <c r="CS17">
        <f t="shared" si="7"/>
        <v>2.2206562921950383E-4</v>
      </c>
      <c r="CT17">
        <f t="shared" si="7"/>
        <v>1.9183512650301584E-4</v>
      </c>
      <c r="CU17">
        <f t="shared" si="7"/>
        <v>1.3368941450783175E-4</v>
      </c>
      <c r="CV17">
        <f t="shared" si="7"/>
        <v>3.7133970322592706E-5</v>
      </c>
      <c r="CW17">
        <f t="shared" si="7"/>
        <v>1.1053758747442658E-4</v>
      </c>
      <c r="CX17">
        <f t="shared" si="7"/>
        <v>3.244862047431297E-4</v>
      </c>
      <c r="CY17">
        <f t="shared" si="7"/>
        <v>6.2269795064650885E-4</v>
      </c>
      <c r="CZ17">
        <f t="shared" si="7"/>
        <v>1.0265560429357989E-3</v>
      </c>
      <c r="DA17">
        <f t="shared" si="7"/>
        <v>1.5616755069218118E-3</v>
      </c>
      <c r="DB17">
        <f t="shared" si="7"/>
        <v>2.2590432494385615E-3</v>
      </c>
      <c r="DC17">
        <f t="shared" si="7"/>
        <v>3.1564916019262055E-3</v>
      </c>
    </row>
    <row r="18" spans="1:107">
      <c r="A18" s="1" t="s">
        <v>30</v>
      </c>
      <c r="B18" s="1">
        <f>'Raw data and fitting summary'!B20</f>
        <v>4.3980465111040035E-2</v>
      </c>
      <c r="C18">
        <f>'Raw data and fitting summary'!C20</f>
        <v>4.5819200275316785</v>
      </c>
      <c r="D18">
        <f>'Raw data and fitting summary'!D20</f>
        <v>3.7101460529194172</v>
      </c>
      <c r="E18">
        <f>'Raw data and fitting summary'!E20</f>
        <v>3.5416824728264564</v>
      </c>
      <c r="F18">
        <f>'Raw data and fitting summary'!F20</f>
        <v>3.3514611398555374</v>
      </c>
      <c r="G18">
        <f>'Raw data and fitting summary'!G20</f>
        <v>3.1406110611900919</v>
      </c>
      <c r="H18">
        <f>'Raw data and fitting summary'!H20</f>
        <v>2.9116367385893978</v>
      </c>
      <c r="I18">
        <f>'Raw data and fitting summary'!I20</f>
        <v>2.6684490653805009</v>
      </c>
      <c r="J18">
        <f>'Raw data and fitting summary'!J20</f>
        <v>2.4161906941864748</v>
      </c>
      <c r="K18">
        <f>'Raw data and fitting summary'!K20</f>
        <v>2.1608493330630703</v>
      </c>
      <c r="L18">
        <f>'Raw data and fitting summary'!L20</f>
        <v>1.9087103467351616</v>
      </c>
      <c r="M18">
        <f>'Raw data and fitting summary'!M20</f>
        <v>1.6657500232666673</v>
      </c>
      <c r="N18">
        <f>'Raw data and fitting summary'!N20</f>
        <v>1.437090424074561</v>
      </c>
      <c r="O18">
        <f>'Raw data and fitting summary'!O20</f>
        <v>1.2266164474059011</v>
      </c>
      <c r="P18">
        <f>'Raw data and fitting summary'!P20</f>
        <v>1.0368053671498028</v>
      </c>
      <c r="Q18">
        <f>'Raw data and fitting summary'!Q20</f>
        <v>0.86876127650614909</v>
      </c>
      <c r="R18">
        <f>'Raw data and fitting summary'!R20</f>
        <v>0.72240348328728088</v>
      </c>
      <c r="X18">
        <f t="shared" si="27"/>
        <v>4.5813497517105866</v>
      </c>
      <c r="Y18">
        <f t="shared" si="8"/>
        <v>3.7092498114029624</v>
      </c>
      <c r="Z18">
        <f t="shared" si="9"/>
        <v>3.5407895790574413</v>
      </c>
      <c r="AA18">
        <f t="shared" si="10"/>
        <v>3.3505978425413661</v>
      </c>
      <c r="AB18">
        <f t="shared" si="11"/>
        <v>3.1398125606740517</v>
      </c>
      <c r="AC18">
        <f t="shared" si="12"/>
        <v>2.910946692937523</v>
      </c>
      <c r="AD18">
        <f t="shared" si="13"/>
        <v>2.6679176223834595</v>
      </c>
      <c r="AE18">
        <f t="shared" si="14"/>
        <v>2.4158710124097285</v>
      </c>
      <c r="AF18">
        <f t="shared" si="15"/>
        <v>2.1607929799132108</v>
      </c>
      <c r="AG18">
        <f t="shared" si="16"/>
        <v>1.9089623594749625</v>
      </c>
      <c r="AH18">
        <f t="shared" si="17"/>
        <v>1.6663446071680899</v>
      </c>
      <c r="AI18">
        <f t="shared" si="18"/>
        <v>1.4380481331675974</v>
      </c>
      <c r="AJ18">
        <f t="shared" si="19"/>
        <v>1.2279432906762069</v>
      </c>
      <c r="AK18">
        <f t="shared" si="20"/>
        <v>1.0384937789298097</v>
      </c>
      <c r="AL18">
        <f t="shared" si="21"/>
        <v>0.87079248268875731</v>
      </c>
      <c r="AM18">
        <f t="shared" si="22"/>
        <v>0.72475060437141126</v>
      </c>
      <c r="AO18">
        <f t="shared" si="23"/>
        <v>4.5813497517105866</v>
      </c>
      <c r="AP18">
        <f t="shared" si="4"/>
        <v>3.7092498114029624</v>
      </c>
      <c r="AQ18">
        <f t="shared" si="4"/>
        <v>3.5407895790574413</v>
      </c>
      <c r="AR18">
        <f t="shared" si="4"/>
        <v>3.3505978425413661</v>
      </c>
      <c r="AS18">
        <f t="shared" si="4"/>
        <v>3.1398125606740517</v>
      </c>
      <c r="AT18">
        <f t="shared" si="4"/>
        <v>2.910946692937523</v>
      </c>
      <c r="AU18">
        <f t="shared" si="4"/>
        <v>2.6679176223834595</v>
      </c>
      <c r="AV18">
        <f t="shared" si="4"/>
        <v>2.4158710124097285</v>
      </c>
      <c r="AW18">
        <f t="shared" si="4"/>
        <v>2.1607929799132108</v>
      </c>
      <c r="AX18">
        <f t="shared" si="4"/>
        <v>1.9089623594749625</v>
      </c>
      <c r="AY18">
        <f t="shared" si="4"/>
        <v>1.6663446071680899</v>
      </c>
      <c r="AZ18">
        <f t="shared" si="4"/>
        <v>1.4380481331675974</v>
      </c>
      <c r="BA18">
        <f t="shared" si="4"/>
        <v>1.2279432906762069</v>
      </c>
      <c r="BB18">
        <f t="shared" si="4"/>
        <v>1.0384937789298097</v>
      </c>
      <c r="BC18">
        <f t="shared" si="4"/>
        <v>0.87079248268875731</v>
      </c>
      <c r="BD18">
        <f t="shared" si="4"/>
        <v>0.72475060437141126</v>
      </c>
      <c r="BF18">
        <f t="shared" si="24"/>
        <v>3.2521451212206999E-7</v>
      </c>
      <c r="BG18">
        <f t="shared" si="24"/>
        <v>8.0324885581727697E-7</v>
      </c>
      <c r="BH18">
        <f t="shared" si="5"/>
        <v>7.9725928274605335E-7</v>
      </c>
      <c r="BI18">
        <f t="shared" si="5"/>
        <v>7.4528225265545048E-7</v>
      </c>
      <c r="BJ18">
        <f t="shared" si="5"/>
        <v>6.3760307411653889E-7</v>
      </c>
      <c r="BK18">
        <f t="shared" si="5"/>
        <v>4.7616300167132372E-7</v>
      </c>
      <c r="BL18">
        <f t="shared" si="5"/>
        <v>2.8243165910427267E-7</v>
      </c>
      <c r="BM18">
        <f t="shared" si="5"/>
        <v>1.0219643838370317E-7</v>
      </c>
      <c r="BN18">
        <f t="shared" si="5"/>
        <v>3.1756774990773065E-9</v>
      </c>
      <c r="BO18">
        <f t="shared" si="5"/>
        <v>6.3510421021961615E-8</v>
      </c>
      <c r="BP18">
        <f t="shared" si="5"/>
        <v>3.5353001583083637E-7</v>
      </c>
      <c r="BQ18">
        <f t="shared" si="5"/>
        <v>9.1720670688457552E-7</v>
      </c>
      <c r="BR18">
        <f t="shared" si="5"/>
        <v>1.7605130639556422E-6</v>
      </c>
      <c r="BS18">
        <f t="shared" si="5"/>
        <v>2.8507343388660454E-6</v>
      </c>
      <c r="BT18">
        <f t="shared" si="5"/>
        <v>4.1257985562658326E-6</v>
      </c>
      <c r="BU18">
        <f t="shared" si="5"/>
        <v>5.508977383569356E-6</v>
      </c>
      <c r="BW18">
        <f t="shared" si="25"/>
        <v>1.2447768714427354E-4</v>
      </c>
      <c r="BX18">
        <f t="shared" si="6"/>
        <v>2.4162339071895906E-4</v>
      </c>
      <c r="BY18">
        <f t="shared" si="6"/>
        <v>2.5217363220234723E-4</v>
      </c>
      <c r="BZ18">
        <f t="shared" si="6"/>
        <v>2.5765470961938713E-4</v>
      </c>
      <c r="CA18">
        <f t="shared" si="6"/>
        <v>2.5431470847700049E-4</v>
      </c>
      <c r="CB18">
        <f t="shared" si="6"/>
        <v>2.3705197128789013E-4</v>
      </c>
      <c r="CC18">
        <f t="shared" si="6"/>
        <v>1.9919767858744898E-4</v>
      </c>
      <c r="CD18">
        <f t="shared" si="6"/>
        <v>1.3232568092593695E-4</v>
      </c>
      <c r="CE18">
        <f t="shared" si="6"/>
        <v>2.6079846789244517E-5</v>
      </c>
      <c r="CF18">
        <f t="shared" si="6"/>
        <v>1.3201556256469299E-4</v>
      </c>
      <c r="CG18">
        <f t="shared" si="6"/>
        <v>3.5681929107869817E-4</v>
      </c>
      <c r="CH18">
        <f t="shared" si="6"/>
        <v>6.6597846827757678E-4</v>
      </c>
      <c r="CI18">
        <f t="shared" si="6"/>
        <v>1.0805411621045422E-3</v>
      </c>
      <c r="CJ18">
        <f t="shared" si="6"/>
        <v>1.6258275343226784E-3</v>
      </c>
      <c r="CK18">
        <f t="shared" si="6"/>
        <v>2.3325949901823132E-3</v>
      </c>
      <c r="CL18">
        <f t="shared" si="6"/>
        <v>3.2385224240910784E-3</v>
      </c>
      <c r="CN18">
        <f t="shared" si="26"/>
        <v>1.2447768714427354E-4</v>
      </c>
      <c r="CO18">
        <f t="shared" si="7"/>
        <v>2.4162339071895906E-4</v>
      </c>
      <c r="CP18">
        <f t="shared" si="7"/>
        <v>2.5217363220234723E-4</v>
      </c>
      <c r="CQ18">
        <f t="shared" si="7"/>
        <v>2.5765470961938713E-4</v>
      </c>
      <c r="CR18">
        <f t="shared" si="7"/>
        <v>2.5431470847700049E-4</v>
      </c>
      <c r="CS18">
        <f t="shared" si="7"/>
        <v>2.3705197128789013E-4</v>
      </c>
      <c r="CT18">
        <f t="shared" si="7"/>
        <v>1.9919767858744898E-4</v>
      </c>
      <c r="CU18">
        <f t="shared" si="7"/>
        <v>1.3232568092593695E-4</v>
      </c>
      <c r="CV18">
        <f t="shared" si="7"/>
        <v>2.6079846789244517E-5</v>
      </c>
      <c r="CW18">
        <f t="shared" si="7"/>
        <v>1.3201556256469299E-4</v>
      </c>
      <c r="CX18">
        <f t="shared" si="7"/>
        <v>3.5681929107869817E-4</v>
      </c>
      <c r="CY18">
        <f t="shared" si="7"/>
        <v>6.6597846827757678E-4</v>
      </c>
      <c r="CZ18">
        <f t="shared" si="7"/>
        <v>1.0805411621045422E-3</v>
      </c>
      <c r="DA18">
        <f t="shared" si="7"/>
        <v>1.6258275343226784E-3</v>
      </c>
      <c r="DB18">
        <f t="shared" si="7"/>
        <v>2.3325949901823132E-3</v>
      </c>
      <c r="DC18">
        <f t="shared" si="7"/>
        <v>3.2385224240910784E-3</v>
      </c>
    </row>
    <row r="19" spans="1:107">
      <c r="A19" s="3"/>
      <c r="B19" s="3"/>
    </row>
    <row r="20" spans="1:107">
      <c r="B20">
        <f t="shared" ref="B20:R34" si="28">B4/B4</f>
        <v>1</v>
      </c>
      <c r="C20">
        <f t="shared" si="28"/>
        <v>1</v>
      </c>
      <c r="D20">
        <f t="shared" si="28"/>
        <v>1</v>
      </c>
      <c r="E20">
        <f t="shared" si="28"/>
        <v>1</v>
      </c>
      <c r="F20">
        <f t="shared" si="28"/>
        <v>1</v>
      </c>
      <c r="G20">
        <f t="shared" si="28"/>
        <v>1</v>
      </c>
      <c r="H20">
        <f t="shared" si="28"/>
        <v>1</v>
      </c>
      <c r="I20">
        <f t="shared" si="28"/>
        <v>1</v>
      </c>
      <c r="J20">
        <f t="shared" si="28"/>
        <v>1</v>
      </c>
      <c r="K20">
        <f t="shared" si="28"/>
        <v>1</v>
      </c>
      <c r="L20">
        <f t="shared" si="28"/>
        <v>1</v>
      </c>
      <c r="M20">
        <f t="shared" si="28"/>
        <v>1</v>
      </c>
      <c r="N20">
        <f t="shared" si="28"/>
        <v>1</v>
      </c>
      <c r="O20">
        <f t="shared" si="28"/>
        <v>1</v>
      </c>
      <c r="P20">
        <f t="shared" si="28"/>
        <v>1</v>
      </c>
      <c r="Q20">
        <f t="shared" si="28"/>
        <v>1</v>
      </c>
      <c r="R20">
        <f t="shared" si="28"/>
        <v>1</v>
      </c>
      <c r="AM20">
        <f t="shared" ref="AM20:AM34" si="29">B4*B20</f>
        <v>1</v>
      </c>
      <c r="AN20">
        <f>IFERROR(AM20, NA())</f>
        <v>1</v>
      </c>
      <c r="AO20">
        <f>IFERROR(X4, NA())</f>
        <v>13.642534974905701</v>
      </c>
      <c r="AP20">
        <f t="shared" ref="AP20:BD34" si="30">IFERROR(Y4, NA())</f>
        <v>13.232929979894314</v>
      </c>
      <c r="AQ20">
        <f t="shared" si="30"/>
        <v>13.134369261906334</v>
      </c>
      <c r="AR20">
        <f t="shared" si="30"/>
        <v>13.013228326988596</v>
      </c>
      <c r="AS20">
        <f t="shared" si="30"/>
        <v>12.864930705515556</v>
      </c>
      <c r="AT20">
        <f t="shared" si="30"/>
        <v>12.684278321998246</v>
      </c>
      <c r="AU20">
        <f t="shared" si="30"/>
        <v>12.465524670211666</v>
      </c>
      <c r="AV20">
        <f t="shared" si="30"/>
        <v>12.20254444605739</v>
      </c>
      <c r="AW20">
        <f t="shared" si="30"/>
        <v>11.889133482196787</v>
      </c>
      <c r="AX20">
        <f t="shared" si="30"/>
        <v>11.519468689208125</v>
      </c>
      <c r="AY20">
        <f t="shared" si="30"/>
        <v>11.088741271908807</v>
      </c>
      <c r="AZ20">
        <f t="shared" si="30"/>
        <v>10.593942893791903</v>
      </c>
      <c r="BA20">
        <f t="shared" si="30"/>
        <v>10.034732561074762</v>
      </c>
      <c r="BB20">
        <f t="shared" si="30"/>
        <v>9.4142491173576843</v>
      </c>
      <c r="BC20">
        <f t="shared" si="30"/>
        <v>8.7396799417625104</v>
      </c>
      <c r="BD20">
        <f t="shared" si="30"/>
        <v>8.0223806920896568</v>
      </c>
      <c r="BE20">
        <f t="shared" ref="BE20:BT34" si="31">IFERROR(AO52,NA())</f>
        <v>13.636363636363631</v>
      </c>
      <c r="BF20">
        <f t="shared" si="31"/>
        <v>13.229483335473507</v>
      </c>
      <c r="BG20">
        <f t="shared" si="31"/>
        <v>13.131529059732367</v>
      </c>
      <c r="BH20">
        <f t="shared" si="31"/>
        <v>13.011107350435086</v>
      </c>
      <c r="BI20">
        <f t="shared" si="31"/>
        <v>12.863650909596135</v>
      </c>
      <c r="BJ20">
        <f t="shared" si="31"/>
        <v>12.683964790899816</v>
      </c>
      <c r="BK20">
        <f t="shared" si="31"/>
        <v>12.466295229202256</v>
      </c>
      <c r="BL20">
        <f t="shared" si="31"/>
        <v>12.204493536800637</v>
      </c>
      <c r="BM20">
        <f t="shared" si="31"/>
        <v>11.892309103434544</v>
      </c>
      <c r="BN20">
        <f t="shared" si="31"/>
        <v>11.52384194252971</v>
      </c>
      <c r="BO20">
        <f t="shared" si="31"/>
        <v>11.094169587183101</v>
      </c>
      <c r="BP20">
        <f t="shared" si="31"/>
        <v>10.60013046314416</v>
      </c>
      <c r="BQ20">
        <f t="shared" si="31"/>
        <v>10.041194644696187</v>
      </c>
      <c r="BR20">
        <f t="shared" si="31"/>
        <v>9.4202898550724612</v>
      </c>
      <c r="BS20">
        <f t="shared" si="31"/>
        <v>8.7443946188340789</v>
      </c>
      <c r="BT20">
        <f t="shared" si="31"/>
        <v>8.0246913580246897</v>
      </c>
    </row>
    <row r="21" spans="1:107">
      <c r="B21">
        <f t="shared" si="28"/>
        <v>1</v>
      </c>
      <c r="C21">
        <f t="shared" si="28"/>
        <v>1</v>
      </c>
      <c r="D21">
        <f t="shared" si="28"/>
        <v>1</v>
      </c>
      <c r="E21">
        <f t="shared" si="28"/>
        <v>1</v>
      </c>
      <c r="F21">
        <f t="shared" si="28"/>
        <v>1</v>
      </c>
      <c r="G21">
        <f t="shared" si="28"/>
        <v>1</v>
      </c>
      <c r="H21">
        <f t="shared" si="28"/>
        <v>1</v>
      </c>
      <c r="I21">
        <f t="shared" si="28"/>
        <v>1</v>
      </c>
      <c r="J21">
        <f t="shared" si="28"/>
        <v>1</v>
      </c>
      <c r="K21">
        <f t="shared" si="28"/>
        <v>1</v>
      </c>
      <c r="L21">
        <f t="shared" si="28"/>
        <v>1</v>
      </c>
      <c r="M21">
        <f t="shared" si="28"/>
        <v>1</v>
      </c>
      <c r="N21">
        <f t="shared" si="28"/>
        <v>1</v>
      </c>
      <c r="O21">
        <f t="shared" si="28"/>
        <v>1</v>
      </c>
      <c r="P21">
        <f t="shared" si="28"/>
        <v>1</v>
      </c>
      <c r="Q21">
        <f t="shared" si="28"/>
        <v>1</v>
      </c>
      <c r="R21">
        <f t="shared" si="28"/>
        <v>1</v>
      </c>
      <c r="W21">
        <f t="shared" ref="W21:W35" si="32">C4*C20</f>
        <v>13.636363636363631</v>
      </c>
      <c r="X21">
        <f>IFERROR(W21, NA())</f>
        <v>13.636363636363631</v>
      </c>
      <c r="Y21">
        <f>AO20</f>
        <v>13.642534974905701</v>
      </c>
      <c r="AA21">
        <f t="shared" ref="AA21:AA35" si="33">X4-C4</f>
        <v>6.1713385420691935E-3</v>
      </c>
      <c r="AB21">
        <f>IFERROR(AA21,"")</f>
        <v>6.1713385420691935E-3</v>
      </c>
      <c r="AC21">
        <v>5</v>
      </c>
      <c r="AM21">
        <f t="shared" si="29"/>
        <v>0.8</v>
      </c>
      <c r="AN21">
        <f t="shared" ref="AN21:AN34" si="34">IFERROR(AM21, NA())</f>
        <v>0.8</v>
      </c>
      <c r="AO21">
        <f t="shared" ref="AO21:AO34" si="35">IFERROR(X5, NA())</f>
        <v>13.339109898102551</v>
      </c>
      <c r="AP21">
        <f t="shared" si="30"/>
        <v>12.853379869743186</v>
      </c>
      <c r="AQ21">
        <f t="shared" si="30"/>
        <v>12.737455365908522</v>
      </c>
      <c r="AR21">
        <f t="shared" si="30"/>
        <v>12.595474292303045</v>
      </c>
      <c r="AS21">
        <f t="shared" si="30"/>
        <v>12.422413457005977</v>
      </c>
      <c r="AT21">
        <f t="shared" si="30"/>
        <v>12.212700732604933</v>
      </c>
      <c r="AU21">
        <f t="shared" si="30"/>
        <v>11.960368991010185</v>
      </c>
      <c r="AV21">
        <f t="shared" si="30"/>
        <v>11.65933394670202</v>
      </c>
      <c r="AW21">
        <f t="shared" si="30"/>
        <v>11.303825935107946</v>
      </c>
      <c r="AX21">
        <f t="shared" si="30"/>
        <v>10.888991164607521</v>
      </c>
      <c r="AY21">
        <f t="shared" si="30"/>
        <v>10.411647119447293</v>
      </c>
      <c r="AZ21">
        <f t="shared" si="30"/>
        <v>9.8711278134377629</v>
      </c>
      <c r="BA21">
        <f t="shared" si="30"/>
        <v>9.2700935182636393</v>
      </c>
      <c r="BB21">
        <f t="shared" si="30"/>
        <v>8.6151241766219151</v>
      </c>
      <c r="BC21">
        <f t="shared" si="30"/>
        <v>7.916894531434421</v>
      </c>
      <c r="BD21">
        <f t="shared" si="30"/>
        <v>7.1897711456476356</v>
      </c>
      <c r="BE21">
        <f t="shared" si="31"/>
        <v>13.33333333333333</v>
      </c>
      <c r="BF21">
        <f t="shared" si="31"/>
        <v>12.850289150718007</v>
      </c>
      <c r="BG21">
        <f t="shared" si="31"/>
        <v>12.734947730397778</v>
      </c>
      <c r="BH21">
        <f t="shared" si="31"/>
        <v>12.593650372807305</v>
      </c>
      <c r="BI21">
        <f t="shared" si="31"/>
        <v>12.421377597399996</v>
      </c>
      <c r="BJ21">
        <f t="shared" si="31"/>
        <v>12.212553075630407</v>
      </c>
      <c r="BK21">
        <f t="shared" si="31"/>
        <v>11.961193031720541</v>
      </c>
      <c r="BL21">
        <f t="shared" si="31"/>
        <v>11.661178537307874</v>
      </c>
      <c r="BM21">
        <f t="shared" si="31"/>
        <v>11.306681262915706</v>
      </c>
      <c r="BN21">
        <f t="shared" si="31"/>
        <v>10.892759387324176</v>
      </c>
      <c r="BO21">
        <f t="shared" si="31"/>
        <v>10.416110250520802</v>
      </c>
      <c r="BP21">
        <f t="shared" si="31"/>
        <v>9.8759179539123814</v>
      </c>
      <c r="BQ21">
        <f t="shared" si="31"/>
        <v>9.2746730083234237</v>
      </c>
      <c r="BR21">
        <f t="shared" si="31"/>
        <v>8.6187845303867388</v>
      </c>
      <c r="BS21">
        <f t="shared" si="31"/>
        <v>7.9187817258883229</v>
      </c>
      <c r="BT21">
        <f t="shared" si="31"/>
        <v>7.1889400921658977</v>
      </c>
    </row>
    <row r="22" spans="1:107">
      <c r="B22">
        <f t="shared" si="28"/>
        <v>1</v>
      </c>
      <c r="C22">
        <f t="shared" si="28"/>
        <v>1</v>
      </c>
      <c r="D22">
        <f t="shared" si="28"/>
        <v>1</v>
      </c>
      <c r="E22">
        <f t="shared" si="28"/>
        <v>1</v>
      </c>
      <c r="F22">
        <f t="shared" si="28"/>
        <v>1</v>
      </c>
      <c r="G22">
        <f t="shared" si="28"/>
        <v>1</v>
      </c>
      <c r="H22">
        <f t="shared" si="28"/>
        <v>1</v>
      </c>
      <c r="I22">
        <f t="shared" si="28"/>
        <v>1</v>
      </c>
      <c r="J22">
        <f t="shared" si="28"/>
        <v>1</v>
      </c>
      <c r="K22">
        <f t="shared" si="28"/>
        <v>1</v>
      </c>
      <c r="L22">
        <f t="shared" si="28"/>
        <v>1</v>
      </c>
      <c r="M22">
        <f t="shared" si="28"/>
        <v>1</v>
      </c>
      <c r="N22">
        <f t="shared" si="28"/>
        <v>1</v>
      </c>
      <c r="O22">
        <f t="shared" si="28"/>
        <v>1</v>
      </c>
      <c r="P22">
        <f t="shared" si="28"/>
        <v>1</v>
      </c>
      <c r="Q22">
        <f t="shared" si="28"/>
        <v>1</v>
      </c>
      <c r="R22">
        <f t="shared" si="28"/>
        <v>1</v>
      </c>
      <c r="W22">
        <f t="shared" si="32"/>
        <v>13.33333333333333</v>
      </c>
      <c r="X22">
        <f>IFERROR(W22, NA())</f>
        <v>13.33333333333333</v>
      </c>
      <c r="Y22">
        <f t="shared" ref="Y22:Y34" si="36">AO21</f>
        <v>13.339109898102551</v>
      </c>
      <c r="AA22">
        <f t="shared" si="33"/>
        <v>5.7765647692207267E-3</v>
      </c>
      <c r="AB22">
        <f t="shared" ref="AB22:AB85" si="37">IFERROR(AA22,"")</f>
        <v>5.7765647692207267E-3</v>
      </c>
      <c r="AC22">
        <v>5</v>
      </c>
      <c r="AM22">
        <f t="shared" si="29"/>
        <v>0.64000000000000012</v>
      </c>
      <c r="AN22">
        <f t="shared" si="34"/>
        <v>0.64000000000000012</v>
      </c>
      <c r="AO22">
        <f t="shared" si="35"/>
        <v>12.978295333080593</v>
      </c>
      <c r="AP22">
        <f t="shared" si="30"/>
        <v>12.408500345690975</v>
      </c>
      <c r="AQ22">
        <f t="shared" si="30"/>
        <v>12.273819703239438</v>
      </c>
      <c r="AR22">
        <f t="shared" si="30"/>
        <v>12.109544610582205</v>
      </c>
      <c r="AS22">
        <f t="shared" si="30"/>
        <v>11.910312122197995</v>
      </c>
      <c r="AT22">
        <f t="shared" si="30"/>
        <v>11.670348737359879</v>
      </c>
      <c r="AU22">
        <f t="shared" si="30"/>
        <v>11.383723337637884</v>
      </c>
      <c r="AV22">
        <f t="shared" si="30"/>
        <v>11.04474671794509</v>
      </c>
      <c r="AW22">
        <f t="shared" si="30"/>
        <v>10.648535516687842</v>
      </c>
      <c r="AX22">
        <f t="shared" si="30"/>
        <v>10.191730591233904</v>
      </c>
      <c r="AY22">
        <f t="shared" si="30"/>
        <v>9.6733143773427859</v>
      </c>
      <c r="AZ22">
        <f t="shared" si="30"/>
        <v>9.0954131163184364</v>
      </c>
      <c r="BA22">
        <f t="shared" si="30"/>
        <v>8.4639137259229109</v>
      </c>
      <c r="BB22">
        <f t="shared" si="30"/>
        <v>7.7886983235571261</v>
      </c>
      <c r="BC22">
        <f t="shared" si="30"/>
        <v>7.0833311762569409</v>
      </c>
      <c r="BD22">
        <f t="shared" si="30"/>
        <v>6.3641369892357895</v>
      </c>
      <c r="BE22">
        <f t="shared" si="31"/>
        <v>12.97297297297297</v>
      </c>
      <c r="BF22">
        <f t="shared" si="31"/>
        <v>12.405807501065595</v>
      </c>
      <c r="BG22">
        <f t="shared" si="31"/>
        <v>12.271681079064933</v>
      </c>
      <c r="BH22">
        <f t="shared" si="31"/>
        <v>12.108047127935007</v>
      </c>
      <c r="BI22">
        <f t="shared" si="31"/>
        <v>11.909540786136496</v>
      </c>
      <c r="BJ22">
        <f t="shared" si="31"/>
        <v>11.670377128416446</v>
      </c>
      <c r="BK22">
        <f t="shared" si="31"/>
        <v>11.38459968419704</v>
      </c>
      <c r="BL22">
        <f t="shared" si="31"/>
        <v>11.046475069805222</v>
      </c>
      <c r="BM22">
        <f t="shared" si="31"/>
        <v>10.651052405908873</v>
      </c>
      <c r="BN22">
        <f t="shared" si="31"/>
        <v>10.194879033839154</v>
      </c>
      <c r="BO22">
        <f t="shared" si="31"/>
        <v>9.6768190558898297</v>
      </c>
      <c r="BP22">
        <f t="shared" si="31"/>
        <v>9.0988626421697276</v>
      </c>
      <c r="BQ22">
        <f t="shared" si="31"/>
        <v>8.4667571234735401</v>
      </c>
      <c r="BR22">
        <f t="shared" si="31"/>
        <v>7.7902621722846428</v>
      </c>
      <c r="BS22">
        <f t="shared" si="31"/>
        <v>7.0828603859250832</v>
      </c>
      <c r="BT22">
        <f t="shared" si="31"/>
        <v>6.3608562691131487</v>
      </c>
    </row>
    <row r="23" spans="1:107">
      <c r="B23">
        <f t="shared" si="28"/>
        <v>1</v>
      </c>
      <c r="C23">
        <f t="shared" si="28"/>
        <v>1</v>
      </c>
      <c r="D23">
        <f t="shared" si="28"/>
        <v>1</v>
      </c>
      <c r="E23">
        <f t="shared" si="28"/>
        <v>1</v>
      </c>
      <c r="F23">
        <f t="shared" si="28"/>
        <v>1</v>
      </c>
      <c r="G23">
        <f t="shared" si="28"/>
        <v>1</v>
      </c>
      <c r="H23">
        <f t="shared" si="28"/>
        <v>1</v>
      </c>
      <c r="I23">
        <f t="shared" si="28"/>
        <v>1</v>
      </c>
      <c r="J23">
        <f t="shared" si="28"/>
        <v>1</v>
      </c>
      <c r="K23">
        <f t="shared" si="28"/>
        <v>1</v>
      </c>
      <c r="L23">
        <f t="shared" si="28"/>
        <v>1</v>
      </c>
      <c r="M23">
        <f t="shared" si="28"/>
        <v>1</v>
      </c>
      <c r="N23">
        <f t="shared" si="28"/>
        <v>1</v>
      </c>
      <c r="O23">
        <f t="shared" si="28"/>
        <v>1</v>
      </c>
      <c r="P23">
        <f t="shared" si="28"/>
        <v>1</v>
      </c>
      <c r="Q23">
        <f t="shared" si="28"/>
        <v>1</v>
      </c>
      <c r="R23">
        <f t="shared" si="28"/>
        <v>1</v>
      </c>
      <c r="W23">
        <f t="shared" si="32"/>
        <v>12.97297297297297</v>
      </c>
      <c r="X23">
        <f>IFERROR(W23, NA())</f>
        <v>12.97297297297297</v>
      </c>
      <c r="Y23">
        <f t="shared" si="36"/>
        <v>12.978295333080593</v>
      </c>
      <c r="AA23">
        <f t="shared" si="33"/>
        <v>5.3223601076233251E-3</v>
      </c>
      <c r="AB23">
        <f t="shared" si="37"/>
        <v>5.3223601076233251E-3</v>
      </c>
      <c r="AC23">
        <v>5</v>
      </c>
      <c r="AM23">
        <f t="shared" si="29"/>
        <v>0.51200000000000012</v>
      </c>
      <c r="AN23">
        <f t="shared" si="34"/>
        <v>0.51200000000000012</v>
      </c>
      <c r="AO23">
        <f t="shared" si="35"/>
        <v>12.55382882795757</v>
      </c>
      <c r="AP23">
        <f t="shared" si="30"/>
        <v>11.893912156352844</v>
      </c>
      <c r="AQ23">
        <f t="shared" si="30"/>
        <v>11.739673447005174</v>
      </c>
      <c r="AR23">
        <f t="shared" si="30"/>
        <v>11.552432799706111</v>
      </c>
      <c r="AS23">
        <f t="shared" si="30"/>
        <v>11.326650112631885</v>
      </c>
      <c r="AT23">
        <f t="shared" si="30"/>
        <v>11.056585905751573</v>
      </c>
      <c r="AU23">
        <f t="shared" si="30"/>
        <v>10.736664406356564</v>
      </c>
      <c r="AV23">
        <f t="shared" si="30"/>
        <v>10.361994440188328</v>
      </c>
      <c r="AW23">
        <f t="shared" si="30"/>
        <v>9.9290438036644968</v>
      </c>
      <c r="AX23">
        <f t="shared" si="30"/>
        <v>9.4364213460012394</v>
      </c>
      <c r="AY23">
        <f t="shared" si="30"/>
        <v>8.8856654953570224</v>
      </c>
      <c r="AZ23">
        <f t="shared" si="30"/>
        <v>8.2818817827993954</v>
      </c>
      <c r="BA23">
        <f t="shared" si="30"/>
        <v>7.634039617647864</v>
      </c>
      <c r="BB23">
        <f t="shared" si="30"/>
        <v>6.9547590029973563</v>
      </c>
      <c r="BC23">
        <f t="shared" si="30"/>
        <v>6.2595080654299649</v>
      </c>
      <c r="BD23">
        <f t="shared" si="30"/>
        <v>5.5652790705471595</v>
      </c>
      <c r="BE23">
        <f t="shared" si="31"/>
        <v>12.549019607843135</v>
      </c>
      <c r="BF23">
        <f t="shared" si="31"/>
        <v>11.891653528026701</v>
      </c>
      <c r="BG23">
        <f t="shared" si="31"/>
        <v>11.737933957260276</v>
      </c>
      <c r="BH23">
        <f t="shared" si="31"/>
        <v>11.551284297911911</v>
      </c>
      <c r="BI23">
        <f t="shared" si="31"/>
        <v>11.326157014421755</v>
      </c>
      <c r="BJ23">
        <f t="shared" si="31"/>
        <v>11.056794529234148</v>
      </c>
      <c r="BK23">
        <f t="shared" si="31"/>
        <v>10.737588345917187</v>
      </c>
      <c r="BL23">
        <f t="shared" si="31"/>
        <v>10.363596141287701</v>
      </c>
      <c r="BM23">
        <f t="shared" si="31"/>
        <v>9.9312136134020434</v>
      </c>
      <c r="BN23">
        <f t="shared" si="31"/>
        <v>9.4389568742531242</v>
      </c>
      <c r="BO23">
        <f t="shared" si="31"/>
        <v>8.888255822234882</v>
      </c>
      <c r="BP23">
        <f t="shared" si="31"/>
        <v>8.2841022236973085</v>
      </c>
      <c r="BQ23">
        <f t="shared" si="31"/>
        <v>7.6353624961761986</v>
      </c>
      <c r="BR23">
        <f t="shared" si="31"/>
        <v>6.9545834494288092</v>
      </c>
      <c r="BS23">
        <f t="shared" si="31"/>
        <v>6.257207320130358</v>
      </c>
      <c r="BT23">
        <f t="shared" si="31"/>
        <v>5.5602584094453107</v>
      </c>
    </row>
    <row r="24" spans="1:107">
      <c r="B24">
        <f t="shared" si="28"/>
        <v>1</v>
      </c>
      <c r="C24">
        <f t="shared" si="28"/>
        <v>1</v>
      </c>
      <c r="D24">
        <f t="shared" si="28"/>
        <v>1</v>
      </c>
      <c r="E24">
        <f t="shared" si="28"/>
        <v>1</v>
      </c>
      <c r="F24">
        <f t="shared" si="28"/>
        <v>1</v>
      </c>
      <c r="G24">
        <f t="shared" si="28"/>
        <v>1</v>
      </c>
      <c r="H24">
        <f t="shared" si="28"/>
        <v>1</v>
      </c>
      <c r="I24">
        <f t="shared" si="28"/>
        <v>1</v>
      </c>
      <c r="J24">
        <f t="shared" si="28"/>
        <v>1</v>
      </c>
      <c r="K24">
        <f t="shared" si="28"/>
        <v>1</v>
      </c>
      <c r="L24">
        <f t="shared" si="28"/>
        <v>1</v>
      </c>
      <c r="M24">
        <f t="shared" si="28"/>
        <v>1</v>
      </c>
      <c r="N24">
        <f t="shared" si="28"/>
        <v>1</v>
      </c>
      <c r="O24">
        <f t="shared" si="28"/>
        <v>1</v>
      </c>
      <c r="P24">
        <f t="shared" si="28"/>
        <v>1</v>
      </c>
      <c r="Q24">
        <f t="shared" si="28"/>
        <v>1</v>
      </c>
      <c r="R24">
        <f t="shared" si="28"/>
        <v>1</v>
      </c>
      <c r="W24">
        <f t="shared" si="32"/>
        <v>12.549019607843135</v>
      </c>
      <c r="X24">
        <f>IFERROR(W24, NA())</f>
        <v>12.549019607843135</v>
      </c>
      <c r="Y24">
        <f t="shared" si="36"/>
        <v>12.55382882795757</v>
      </c>
      <c r="AA24">
        <f t="shared" si="33"/>
        <v>4.8092201144349644E-3</v>
      </c>
      <c r="AB24">
        <f t="shared" si="37"/>
        <v>4.8092201144349644E-3</v>
      </c>
      <c r="AC24">
        <v>5</v>
      </c>
      <c r="AM24">
        <f t="shared" si="29"/>
        <v>0.40960000000000013</v>
      </c>
      <c r="AN24">
        <f t="shared" si="34"/>
        <v>0.40960000000000013</v>
      </c>
      <c r="AO24">
        <f t="shared" si="35"/>
        <v>12.060756821413394</v>
      </c>
      <c r="AP24">
        <f t="shared" si="30"/>
        <v>11.307738512811254</v>
      </c>
      <c r="AQ24">
        <f t="shared" si="30"/>
        <v>11.133995840238855</v>
      </c>
      <c r="AR24">
        <f t="shared" si="30"/>
        <v>10.924208750506056</v>
      </c>
      <c r="AS24">
        <f t="shared" si="30"/>
        <v>10.672873106093911</v>
      </c>
      <c r="AT24">
        <f t="shared" si="30"/>
        <v>10.374566513755282</v>
      </c>
      <c r="AU24">
        <f t="shared" si="30"/>
        <v>10.024420422868936</v>
      </c>
      <c r="AV24">
        <f t="shared" si="30"/>
        <v>9.6187430453110476</v>
      </c>
      <c r="AW24">
        <f t="shared" si="30"/>
        <v>9.1557576826750253</v>
      </c>
      <c r="AX24">
        <f t="shared" si="30"/>
        <v>8.6363695640021785</v>
      </c>
      <c r="AY24">
        <f t="shared" si="30"/>
        <v>8.064818917353989</v>
      </c>
      <c r="AZ24">
        <f t="shared" si="30"/>
        <v>7.4490405705210749</v>
      </c>
      <c r="BA24">
        <f t="shared" si="30"/>
        <v>6.8005588153012075</v>
      </c>
      <c r="BB24">
        <f t="shared" si="30"/>
        <v>6.1338204679295609</v>
      </c>
      <c r="BC24">
        <f t="shared" si="30"/>
        <v>5.4650027269210817</v>
      </c>
      <c r="BD24">
        <f t="shared" si="30"/>
        <v>4.8104843643503612</v>
      </c>
      <c r="BE24">
        <f t="shared" si="31"/>
        <v>12.056514913657766</v>
      </c>
      <c r="BF24">
        <f t="shared" si="31"/>
        <v>11.305940522438981</v>
      </c>
      <c r="BG24">
        <f t="shared" si="31"/>
        <v>11.132675258500237</v>
      </c>
      <c r="BH24">
        <f t="shared" si="31"/>
        <v>10.923421383798091</v>
      </c>
      <c r="BI24">
        <f t="shared" si="31"/>
        <v>10.672662258177567</v>
      </c>
      <c r="BJ24">
        <f t="shared" si="31"/>
        <v>10.374951753980362</v>
      </c>
      <c r="BK24">
        <f t="shared" si="31"/>
        <v>10.025383177696218</v>
      </c>
      <c r="BL24">
        <f t="shared" si="31"/>
        <v>9.6202098408271493</v>
      </c>
      <c r="BM24">
        <f t="shared" si="31"/>
        <v>9.1575830731469257</v>
      </c>
      <c r="BN24">
        <f t="shared" si="31"/>
        <v>8.6383221720396577</v>
      </c>
      <c r="BO24">
        <f t="shared" si="31"/>
        <v>8.0665750989739013</v>
      </c>
      <c r="BP24">
        <f t="shared" si="31"/>
        <v>7.4501902843071397</v>
      </c>
      <c r="BQ24">
        <f t="shared" si="31"/>
        <v>6.8006266603092422</v>
      </c>
      <c r="BR24">
        <f t="shared" si="31"/>
        <v>6.1323014556845381</v>
      </c>
      <c r="BS24">
        <f t="shared" si="31"/>
        <v>5.4614080192549626</v>
      </c>
      <c r="BT24">
        <f t="shared" si="31"/>
        <v>4.8043886242240506</v>
      </c>
    </row>
    <row r="25" spans="1:107">
      <c r="B25">
        <f t="shared" si="28"/>
        <v>1</v>
      </c>
      <c r="C25">
        <f t="shared" si="28"/>
        <v>1</v>
      </c>
      <c r="D25">
        <f t="shared" si="28"/>
        <v>1</v>
      </c>
      <c r="E25">
        <f t="shared" si="28"/>
        <v>1</v>
      </c>
      <c r="F25">
        <f t="shared" si="28"/>
        <v>1</v>
      </c>
      <c r="G25">
        <f t="shared" si="28"/>
        <v>1</v>
      </c>
      <c r="H25">
        <f t="shared" si="28"/>
        <v>1</v>
      </c>
      <c r="I25">
        <f t="shared" si="28"/>
        <v>1</v>
      </c>
      <c r="J25">
        <f t="shared" si="28"/>
        <v>1</v>
      </c>
      <c r="K25">
        <f t="shared" si="28"/>
        <v>1</v>
      </c>
      <c r="L25">
        <f t="shared" si="28"/>
        <v>1</v>
      </c>
      <c r="M25">
        <f t="shared" si="28"/>
        <v>1</v>
      </c>
      <c r="N25">
        <f t="shared" si="28"/>
        <v>1</v>
      </c>
      <c r="O25">
        <f t="shared" si="28"/>
        <v>1</v>
      </c>
      <c r="P25">
        <f t="shared" si="28"/>
        <v>1</v>
      </c>
      <c r="Q25">
        <f t="shared" si="28"/>
        <v>1</v>
      </c>
      <c r="R25">
        <f t="shared" si="28"/>
        <v>1</v>
      </c>
      <c r="W25">
        <f t="shared" si="32"/>
        <v>12.056514913657766</v>
      </c>
      <c r="X25">
        <f t="shared" ref="X25:X88" si="38">IFERROR(W25, NA())</f>
        <v>12.056514913657766</v>
      </c>
      <c r="Y25">
        <f t="shared" si="36"/>
        <v>12.060756821413394</v>
      </c>
      <c r="AA25">
        <f t="shared" si="33"/>
        <v>4.2419077556274942E-3</v>
      </c>
      <c r="AB25">
        <f t="shared" si="37"/>
        <v>4.2419077556274942E-3</v>
      </c>
      <c r="AC25">
        <v>5</v>
      </c>
      <c r="AM25">
        <f t="shared" si="29"/>
        <v>0.32768000000000014</v>
      </c>
      <c r="AN25">
        <f t="shared" si="34"/>
        <v>0.32768000000000014</v>
      </c>
      <c r="AO25">
        <f t="shared" si="35"/>
        <v>11.496335282824406</v>
      </c>
      <c r="AP25">
        <f t="shared" si="30"/>
        <v>10.651556033938419</v>
      </c>
      <c r="AQ25">
        <f t="shared" si="30"/>
        <v>10.459460369425075</v>
      </c>
      <c r="AR25">
        <f t="shared" si="30"/>
        <v>10.228896465648885</v>
      </c>
      <c r="AS25">
        <f t="shared" si="30"/>
        <v>9.9546426076182453</v>
      </c>
      <c r="AT25">
        <f t="shared" si="30"/>
        <v>9.6318939442535836</v>
      </c>
      <c r="AU25">
        <f t="shared" si="30"/>
        <v>9.2568264676773246</v>
      </c>
      <c r="AV25">
        <f t="shared" si="30"/>
        <v>8.827282254785219</v>
      </c>
      <c r="AW25">
        <f t="shared" si="30"/>
        <v>8.3435046966488393</v>
      </c>
      <c r="AX25">
        <f t="shared" si="30"/>
        <v>7.8087990087619836</v>
      </c>
      <c r="AY25">
        <f t="shared" si="30"/>
        <v>7.2299516431336848</v>
      </c>
      <c r="AZ25">
        <f t="shared" si="30"/>
        <v>6.6172385264830638</v>
      </c>
      <c r="BA25">
        <f t="shared" si="30"/>
        <v>5.9839084756322212</v>
      </c>
      <c r="BB25">
        <f t="shared" si="30"/>
        <v>5.3451454295857941</v>
      </c>
      <c r="BC25">
        <f t="shared" si="30"/>
        <v>4.7166590206950811</v>
      </c>
      <c r="BD25">
        <f t="shared" si="30"/>
        <v>4.113170055371671</v>
      </c>
      <c r="BE25">
        <f t="shared" si="31"/>
        <v>11.492704826038159</v>
      </c>
      <c r="BF25">
        <f t="shared" si="31"/>
        <v>10.650230757945636</v>
      </c>
      <c r="BG25">
        <f t="shared" si="31"/>
        <v>10.45856419089974</v>
      </c>
      <c r="BH25">
        <f t="shared" si="31"/>
        <v>10.228468766310893</v>
      </c>
      <c r="BI25">
        <f t="shared" si="31"/>
        <v>9.9547060078987872</v>
      </c>
      <c r="BJ25">
        <f t="shared" si="31"/>
        <v>9.6324431800662129</v>
      </c>
      <c r="BK25">
        <f t="shared" si="31"/>
        <v>9.257815129665973</v>
      </c>
      <c r="BL25">
        <f t="shared" si="31"/>
        <v>8.8286087955368817</v>
      </c>
      <c r="BM25">
        <f t="shared" si="31"/>
        <v>8.345000229855275</v>
      </c>
      <c r="BN25">
        <f t="shared" si="31"/>
        <v>7.8102204056089004</v>
      </c>
      <c r="BO25">
        <f t="shared" si="31"/>
        <v>7.2309837223197952</v>
      </c>
      <c r="BP25">
        <f t="shared" si="31"/>
        <v>6.6175081608643058</v>
      </c>
      <c r="BQ25">
        <f t="shared" si="31"/>
        <v>5.9830109814379249</v>
      </c>
      <c r="BR25">
        <f t="shared" si="31"/>
        <v>5.3426801696343764</v>
      </c>
      <c r="BS25">
        <f t="shared" si="31"/>
        <v>4.7122679913627294</v>
      </c>
      <c r="BT25">
        <f t="shared" si="31"/>
        <v>4.1065717899412855</v>
      </c>
    </row>
    <row r="26" spans="1:107">
      <c r="B26">
        <f t="shared" si="28"/>
        <v>1</v>
      </c>
      <c r="C26">
        <f t="shared" si="28"/>
        <v>1</v>
      </c>
      <c r="D26">
        <f t="shared" si="28"/>
        <v>1</v>
      </c>
      <c r="E26">
        <f t="shared" si="28"/>
        <v>1</v>
      </c>
      <c r="F26">
        <f t="shared" si="28"/>
        <v>1</v>
      </c>
      <c r="G26">
        <f t="shared" si="28"/>
        <v>1</v>
      </c>
      <c r="H26">
        <f t="shared" si="28"/>
        <v>1</v>
      </c>
      <c r="I26">
        <f t="shared" si="28"/>
        <v>1</v>
      </c>
      <c r="J26">
        <f t="shared" si="28"/>
        <v>1</v>
      </c>
      <c r="K26">
        <f t="shared" si="28"/>
        <v>1</v>
      </c>
      <c r="L26">
        <f t="shared" si="28"/>
        <v>1</v>
      </c>
      <c r="M26">
        <f t="shared" si="28"/>
        <v>1</v>
      </c>
      <c r="N26">
        <f t="shared" si="28"/>
        <v>1</v>
      </c>
      <c r="O26">
        <f t="shared" si="28"/>
        <v>1</v>
      </c>
      <c r="P26">
        <f t="shared" si="28"/>
        <v>1</v>
      </c>
      <c r="Q26">
        <f t="shared" si="28"/>
        <v>1</v>
      </c>
      <c r="R26">
        <f t="shared" si="28"/>
        <v>1</v>
      </c>
      <c r="W26">
        <f t="shared" si="32"/>
        <v>11.492704826038159</v>
      </c>
      <c r="X26">
        <f t="shared" si="38"/>
        <v>11.492704826038159</v>
      </c>
      <c r="Y26">
        <f t="shared" si="36"/>
        <v>11.496335282824406</v>
      </c>
      <c r="AA26">
        <f t="shared" si="33"/>
        <v>3.6304567862472936E-3</v>
      </c>
      <c r="AB26">
        <f t="shared" si="37"/>
        <v>3.6304567862472936E-3</v>
      </c>
      <c r="AC26">
        <v>5</v>
      </c>
      <c r="AM26">
        <f t="shared" si="29"/>
        <v>0.2621440000000001</v>
      </c>
      <c r="AN26">
        <f t="shared" si="34"/>
        <v>0.2621440000000001</v>
      </c>
      <c r="AO26">
        <f t="shared" si="35"/>
        <v>10.860991887454349</v>
      </c>
      <c r="AP26">
        <f t="shared" si="30"/>
        <v>9.9311792525133029</v>
      </c>
      <c r="AQ26">
        <f t="shared" si="30"/>
        <v>9.7231345235915629</v>
      </c>
      <c r="AR26">
        <f t="shared" si="30"/>
        <v>9.4750523594472131</v>
      </c>
      <c r="AS26">
        <f t="shared" si="30"/>
        <v>9.1822442350666584</v>
      </c>
      <c r="AT26">
        <f t="shared" si="30"/>
        <v>8.8407984232131547</v>
      </c>
      <c r="AU26">
        <f t="shared" si="30"/>
        <v>8.4482025138350121</v>
      </c>
      <c r="AV26">
        <f t="shared" si="30"/>
        <v>8.0040353743297867</v>
      </c>
      <c r="AW26">
        <f t="shared" si="30"/>
        <v>7.5106235451261485</v>
      </c>
      <c r="AX26">
        <f t="shared" si="30"/>
        <v>6.9735125999908032</v>
      </c>
      <c r="AY26">
        <f t="shared" si="30"/>
        <v>6.4015888096140499</v>
      </c>
      <c r="AZ26">
        <f t="shared" si="30"/>
        <v>5.8067239381906584</v>
      </c>
      <c r="BA26">
        <f t="shared" si="30"/>
        <v>5.2029136176184281</v>
      </c>
      <c r="BB26">
        <f t="shared" si="30"/>
        <v>4.60501523888873</v>
      </c>
      <c r="BC26">
        <f t="shared" si="30"/>
        <v>4.0273145564886974</v>
      </c>
      <c r="BD26">
        <f t="shared" si="30"/>
        <v>3.4822064636587831</v>
      </c>
      <c r="BE26">
        <f t="shared" si="31"/>
        <v>10.858001237076961</v>
      </c>
      <c r="BF26">
        <f t="shared" si="31"/>
        <v>9.9303206989454864</v>
      </c>
      <c r="BG26">
        <f t="shared" si="31"/>
        <v>9.722650938693647</v>
      </c>
      <c r="BH26">
        <f t="shared" si="31"/>
        <v>9.4749670771940977</v>
      </c>
      <c r="BI26">
        <f t="shared" si="31"/>
        <v>9.1825607021848228</v>
      </c>
      <c r="BJ26">
        <f t="shared" si="31"/>
        <v>8.8414898601155656</v>
      </c>
      <c r="BK26">
        <f t="shared" si="31"/>
        <v>8.4492005989081775</v>
      </c>
      <c r="BL26">
        <f t="shared" si="31"/>
        <v>8.0052197496564759</v>
      </c>
      <c r="BM26">
        <f t="shared" si="31"/>
        <v>7.5118148003592626</v>
      </c>
      <c r="BN26">
        <f t="shared" si="31"/>
        <v>6.9744718194559026</v>
      </c>
      <c r="BO26">
        <f t="shared" si="31"/>
        <v>6.4020262823569949</v>
      </c>
      <c r="BP26">
        <f t="shared" si="31"/>
        <v>5.8063179473758808</v>
      </c>
      <c r="BQ26">
        <f t="shared" si="31"/>
        <v>5.2013375835582716</v>
      </c>
      <c r="BR26">
        <f t="shared" si="31"/>
        <v>4.6019687659346449</v>
      </c>
      <c r="BS26">
        <f t="shared" si="31"/>
        <v>4.0225523203255422</v>
      </c>
      <c r="BT26">
        <f t="shared" si="31"/>
        <v>3.4755592107410234</v>
      </c>
    </row>
    <row r="27" spans="1:107">
      <c r="B27">
        <f t="shared" si="28"/>
        <v>1</v>
      </c>
      <c r="C27">
        <f t="shared" si="28"/>
        <v>1</v>
      </c>
      <c r="D27">
        <f t="shared" si="28"/>
        <v>1</v>
      </c>
      <c r="E27">
        <f t="shared" si="28"/>
        <v>1</v>
      </c>
      <c r="F27">
        <f t="shared" si="28"/>
        <v>1</v>
      </c>
      <c r="G27">
        <f t="shared" si="28"/>
        <v>1</v>
      </c>
      <c r="H27">
        <f t="shared" si="28"/>
        <v>1</v>
      </c>
      <c r="I27">
        <f t="shared" si="28"/>
        <v>1</v>
      </c>
      <c r="J27">
        <f t="shared" si="28"/>
        <v>1</v>
      </c>
      <c r="K27">
        <f t="shared" si="28"/>
        <v>1</v>
      </c>
      <c r="L27">
        <f t="shared" si="28"/>
        <v>1</v>
      </c>
      <c r="M27">
        <f t="shared" si="28"/>
        <v>1</v>
      </c>
      <c r="N27">
        <f t="shared" si="28"/>
        <v>1</v>
      </c>
      <c r="O27">
        <f t="shared" si="28"/>
        <v>1</v>
      </c>
      <c r="P27">
        <f t="shared" si="28"/>
        <v>1</v>
      </c>
      <c r="Q27">
        <f t="shared" si="28"/>
        <v>1</v>
      </c>
      <c r="R27">
        <f t="shared" si="28"/>
        <v>1</v>
      </c>
      <c r="W27">
        <f t="shared" si="32"/>
        <v>10.858001237076961</v>
      </c>
      <c r="X27">
        <f t="shared" si="38"/>
        <v>10.858001237076961</v>
      </c>
      <c r="Y27">
        <f t="shared" si="36"/>
        <v>10.860991887454349</v>
      </c>
      <c r="AA27">
        <f t="shared" si="33"/>
        <v>2.9906503773879933E-3</v>
      </c>
      <c r="AB27">
        <f t="shared" si="37"/>
        <v>2.9906503773879933E-3</v>
      </c>
      <c r="AC27">
        <v>5</v>
      </c>
      <c r="AM27">
        <f t="shared" si="29"/>
        <v>0.2097152000000001</v>
      </c>
      <c r="AN27">
        <f t="shared" si="34"/>
        <v>0.2097152000000001</v>
      </c>
      <c r="AO27">
        <f t="shared" si="35"/>
        <v>10.159184464371888</v>
      </c>
      <c r="AP27">
        <f t="shared" si="30"/>
        <v>9.1570520215257627</v>
      </c>
      <c r="AQ27">
        <f t="shared" si="30"/>
        <v>8.9367243192263821</v>
      </c>
      <c r="AR27">
        <f t="shared" si="30"/>
        <v>8.6758195828513749</v>
      </c>
      <c r="AS27">
        <f t="shared" si="30"/>
        <v>8.3704013773757264</v>
      </c>
      <c r="AT27">
        <f t="shared" si="30"/>
        <v>8.0176565491932319</v>
      </c>
      <c r="AU27">
        <f t="shared" si="30"/>
        <v>7.6165312061778501</v>
      </c>
      <c r="AV27">
        <f t="shared" si="30"/>
        <v>7.1683681057064303</v>
      </c>
      <c r="AW27">
        <f t="shared" si="30"/>
        <v>6.6774163896751944</v>
      </c>
      <c r="AX27">
        <f t="shared" si="30"/>
        <v>6.1510595510674433</v>
      </c>
      <c r="AY27">
        <f t="shared" si="30"/>
        <v>5.5996259707320375</v>
      </c>
      <c r="AZ27">
        <f t="shared" si="30"/>
        <v>5.0357214823204091</v>
      </c>
      <c r="BA27">
        <f t="shared" si="30"/>
        <v>4.4731435001807087</v>
      </c>
      <c r="BB27">
        <f t="shared" si="30"/>
        <v>3.9255608333742331</v>
      </c>
      <c r="BC27">
        <f t="shared" si="30"/>
        <v>3.4052192750677364</v>
      </c>
      <c r="BD27">
        <f t="shared" si="30"/>
        <v>2.9219245048846196</v>
      </c>
      <c r="BE27">
        <f t="shared" si="31"/>
        <v>10.15684086541442</v>
      </c>
      <c r="BF27">
        <f t="shared" si="31"/>
        <v>9.1566340626958276</v>
      </c>
      <c r="BG27">
        <f t="shared" si="31"/>
        <v>8.9366229589646355</v>
      </c>
      <c r="BH27">
        <f t="shared" si="31"/>
        <v>8.6760433268516675</v>
      </c>
      <c r="BI27">
        <f t="shared" si="31"/>
        <v>8.3709370648423036</v>
      </c>
      <c r="BJ27">
        <f t="shared" si="31"/>
        <v>8.0184603686702793</v>
      </c>
      <c r="BK27">
        <f t="shared" si="31"/>
        <v>7.6175198569616844</v>
      </c>
      <c r="BL27">
        <f t="shared" si="31"/>
        <v>7.1694120524699487</v>
      </c>
      <c r="BM27">
        <f t="shared" si="31"/>
        <v>6.6783376481125929</v>
      </c>
      <c r="BN27">
        <f t="shared" si="31"/>
        <v>6.1516363100733695</v>
      </c>
      <c r="BO27">
        <f t="shared" si="31"/>
        <v>5.5996052962512781</v>
      </c>
      <c r="BP27">
        <f t="shared" si="31"/>
        <v>5.0348394030772763</v>
      </c>
      <c r="BQ27">
        <f t="shared" si="31"/>
        <v>4.4711495064407263</v>
      </c>
      <c r="BR27">
        <f t="shared" si="31"/>
        <v>3.9222421581367484</v>
      </c>
      <c r="BS27">
        <f t="shared" si="31"/>
        <v>3.4004200927141537</v>
      </c>
      <c r="BT27">
        <f t="shared" si="31"/>
        <v>2.9155565614121866</v>
      </c>
    </row>
    <row r="28" spans="1:107">
      <c r="B28">
        <f t="shared" si="28"/>
        <v>1</v>
      </c>
      <c r="C28">
        <f t="shared" si="28"/>
        <v>1</v>
      </c>
      <c r="D28">
        <f t="shared" si="28"/>
        <v>1</v>
      </c>
      <c r="E28">
        <f t="shared" si="28"/>
        <v>1</v>
      </c>
      <c r="F28">
        <f t="shared" si="28"/>
        <v>1</v>
      </c>
      <c r="G28">
        <f t="shared" si="28"/>
        <v>1</v>
      </c>
      <c r="H28">
        <f t="shared" si="28"/>
        <v>1</v>
      </c>
      <c r="I28">
        <f t="shared" si="28"/>
        <v>1</v>
      </c>
      <c r="J28">
        <f t="shared" si="28"/>
        <v>1</v>
      </c>
      <c r="K28">
        <f t="shared" si="28"/>
        <v>1</v>
      </c>
      <c r="L28">
        <f t="shared" si="28"/>
        <v>1</v>
      </c>
      <c r="M28">
        <f t="shared" si="28"/>
        <v>1</v>
      </c>
      <c r="N28">
        <f t="shared" si="28"/>
        <v>1</v>
      </c>
      <c r="O28">
        <f t="shared" si="28"/>
        <v>1</v>
      </c>
      <c r="P28">
        <f t="shared" si="28"/>
        <v>1</v>
      </c>
      <c r="Q28">
        <f t="shared" si="28"/>
        <v>1</v>
      </c>
      <c r="R28">
        <f t="shared" si="28"/>
        <v>1</v>
      </c>
      <c r="W28">
        <f t="shared" si="32"/>
        <v>10.15684086541442</v>
      </c>
      <c r="X28">
        <f t="shared" si="38"/>
        <v>10.15684086541442</v>
      </c>
      <c r="Y28">
        <f t="shared" si="36"/>
        <v>10.159184464371888</v>
      </c>
      <c r="AA28">
        <f t="shared" si="33"/>
        <v>2.3435989574682736E-3</v>
      </c>
      <c r="AB28">
        <f t="shared" si="37"/>
        <v>2.3435989574682736E-3</v>
      </c>
      <c r="AC28">
        <v>5</v>
      </c>
      <c r="AM28">
        <f t="shared" si="29"/>
        <v>0.16777216000000009</v>
      </c>
      <c r="AN28">
        <f t="shared" si="34"/>
        <v>0.16777216000000009</v>
      </c>
      <c r="AO28">
        <f t="shared" si="35"/>
        <v>9.3999368804957459</v>
      </c>
      <c r="AP28">
        <f t="shared" si="30"/>
        <v>8.3440383846589388</v>
      </c>
      <c r="AQ28">
        <f t="shared" si="30"/>
        <v>8.1161757344904188</v>
      </c>
      <c r="AR28">
        <f t="shared" si="30"/>
        <v>7.8483017304875657</v>
      </c>
      <c r="AS28">
        <f t="shared" si="30"/>
        <v>7.5373844710702835</v>
      </c>
      <c r="AT28">
        <f t="shared" si="30"/>
        <v>7.1818090046670671</v>
      </c>
      <c r="AU28">
        <f t="shared" si="30"/>
        <v>6.7819784062755915</v>
      </c>
      <c r="AV28">
        <f t="shared" si="30"/>
        <v>6.3408426166261416</v>
      </c>
      <c r="AW28">
        <f t="shared" si="30"/>
        <v>5.8642170030495686</v>
      </c>
      <c r="AX28">
        <f t="shared" si="30"/>
        <v>5.3607533911734579</v>
      </c>
      <c r="AY28">
        <f t="shared" si="30"/>
        <v>4.8414772928037229</v>
      </c>
      <c r="AZ28">
        <f t="shared" si="30"/>
        <v>4.3189046270708351</v>
      </c>
      <c r="BA28">
        <f t="shared" si="30"/>
        <v>3.8058705943786122</v>
      </c>
      <c r="BB28">
        <f t="shared" si="30"/>
        <v>3.3142946432276168</v>
      </c>
      <c r="BC28">
        <f t="shared" si="30"/>
        <v>2.8541266393818181</v>
      </c>
      <c r="BD28">
        <f t="shared" si="30"/>
        <v>2.432660151595853</v>
      </c>
      <c r="BE28">
        <f t="shared" si="31"/>
        <v>9.3982227278593857</v>
      </c>
      <c r="BF28">
        <f t="shared" si="31"/>
        <v>8.344015162968498</v>
      </c>
      <c r="BG28">
        <f t="shared" si="31"/>
        <v>8.1164088418431639</v>
      </c>
      <c r="BH28">
        <f t="shared" si="31"/>
        <v>7.8487868595730657</v>
      </c>
      <c r="BI28">
        <f t="shared" si="31"/>
        <v>7.5380952660151577</v>
      </c>
      <c r="BJ28">
        <f t="shared" si="31"/>
        <v>7.1826898092856775</v>
      </c>
      <c r="BK28">
        <f t="shared" si="31"/>
        <v>6.7829380938113442</v>
      </c>
      <c r="BL28">
        <f t="shared" si="31"/>
        <v>6.3417513567912511</v>
      </c>
      <c r="BM28">
        <f t="shared" si="31"/>
        <v>5.8649079236826571</v>
      </c>
      <c r="BN28">
        <f t="shared" si="31"/>
        <v>5.3610305143447556</v>
      </c>
      <c r="BO28">
        <f t="shared" si="31"/>
        <v>4.8411297833285749</v>
      </c>
      <c r="BP28">
        <f t="shared" si="31"/>
        <v>4.3177255880968195</v>
      </c>
      <c r="BQ28">
        <f t="shared" si="31"/>
        <v>3.8036770556886084</v>
      </c>
      <c r="BR28">
        <f t="shared" si="31"/>
        <v>3.3109447545009361</v>
      </c>
      <c r="BS28">
        <f t="shared" si="31"/>
        <v>2.8495307629882891</v>
      </c>
      <c r="BT28">
        <f t="shared" si="31"/>
        <v>2.4267842732775669</v>
      </c>
    </row>
    <row r="29" spans="1:107">
      <c r="B29">
        <f t="shared" si="28"/>
        <v>1</v>
      </c>
      <c r="C29">
        <f t="shared" si="28"/>
        <v>1</v>
      </c>
      <c r="D29">
        <f t="shared" si="28"/>
        <v>1</v>
      </c>
      <c r="E29">
        <f t="shared" si="28"/>
        <v>1</v>
      </c>
      <c r="F29">
        <f t="shared" si="28"/>
        <v>1</v>
      </c>
      <c r="G29">
        <f t="shared" si="28"/>
        <v>1</v>
      </c>
      <c r="H29">
        <f t="shared" si="28"/>
        <v>1</v>
      </c>
      <c r="I29">
        <f t="shared" si="28"/>
        <v>1</v>
      </c>
      <c r="J29">
        <f t="shared" si="28"/>
        <v>1</v>
      </c>
      <c r="K29">
        <f t="shared" si="28"/>
        <v>1</v>
      </c>
      <c r="L29">
        <f t="shared" si="28"/>
        <v>1</v>
      </c>
      <c r="M29">
        <f t="shared" si="28"/>
        <v>1</v>
      </c>
      <c r="N29">
        <f t="shared" si="28"/>
        <v>1</v>
      </c>
      <c r="O29">
        <f t="shared" si="28"/>
        <v>1</v>
      </c>
      <c r="P29">
        <f t="shared" si="28"/>
        <v>1</v>
      </c>
      <c r="Q29">
        <f t="shared" si="28"/>
        <v>1</v>
      </c>
      <c r="R29">
        <f t="shared" si="28"/>
        <v>1</v>
      </c>
      <c r="W29">
        <f t="shared" si="32"/>
        <v>9.3982227278593857</v>
      </c>
      <c r="X29">
        <f t="shared" si="38"/>
        <v>9.3982227278593857</v>
      </c>
      <c r="Y29">
        <f t="shared" si="36"/>
        <v>9.3999368804957459</v>
      </c>
      <c r="AA29">
        <f t="shared" si="33"/>
        <v>1.7141526363602111E-3</v>
      </c>
      <c r="AB29">
        <f t="shared" si="37"/>
        <v>1.7141526363602111E-3</v>
      </c>
      <c r="AC29">
        <v>5</v>
      </c>
      <c r="AM29">
        <f t="shared" si="29"/>
        <v>0.13421772800000006</v>
      </c>
      <c r="AN29">
        <f t="shared" si="34"/>
        <v>0.13421772800000006</v>
      </c>
      <c r="AO29">
        <f t="shared" si="35"/>
        <v>8.5968307143744003</v>
      </c>
      <c r="AP29">
        <f t="shared" si="30"/>
        <v>7.5105079325782995</v>
      </c>
      <c r="AQ29">
        <f t="shared" si="30"/>
        <v>7.2805701331747699</v>
      </c>
      <c r="AR29">
        <f t="shared" si="30"/>
        <v>7.0122480845271493</v>
      </c>
      <c r="AS29">
        <f t="shared" si="30"/>
        <v>6.7034773351597199</v>
      </c>
      <c r="AT29">
        <f t="shared" si="30"/>
        <v>6.353820045156291</v>
      </c>
      <c r="AU29">
        <f t="shared" si="30"/>
        <v>5.9649892850951174</v>
      </c>
      <c r="AV29">
        <f t="shared" si="30"/>
        <v>5.541233809152752</v>
      </c>
      <c r="AW29">
        <f t="shared" si="30"/>
        <v>5.0894525814574081</v>
      </c>
      <c r="AX29">
        <f t="shared" si="30"/>
        <v>4.6189354373018388</v>
      </c>
      <c r="AY29">
        <f t="shared" si="30"/>
        <v>4.1407012127283718</v>
      </c>
      <c r="AZ29">
        <f t="shared" si="30"/>
        <v>3.6665112523410373</v>
      </c>
      <c r="BA29">
        <f t="shared" si="30"/>
        <v>3.2077355705617436</v>
      </c>
      <c r="BB29">
        <f t="shared" si="30"/>
        <v>2.7742972455329968</v>
      </c>
      <c r="BC29">
        <f t="shared" si="30"/>
        <v>2.3738947482785124</v>
      </c>
      <c r="BD29">
        <f t="shared" si="30"/>
        <v>2.0116143649533602</v>
      </c>
      <c r="BE29">
        <f t="shared" si="31"/>
        <v>8.5957025422089295</v>
      </c>
      <c r="BF29">
        <f t="shared" si="31"/>
        <v>7.5108170856996024</v>
      </c>
      <c r="BG29">
        <f t="shared" si="31"/>
        <v>7.2810763010472588</v>
      </c>
      <c r="BH29">
        <f t="shared" si="31"/>
        <v>7.0129367668991893</v>
      </c>
      <c r="BI29">
        <f t="shared" si="31"/>
        <v>6.7043128673042691</v>
      </c>
      <c r="BJ29">
        <f t="shared" si="31"/>
        <v>6.3547402181714467</v>
      </c>
      <c r="BK29">
        <f t="shared" si="31"/>
        <v>5.965901700491731</v>
      </c>
      <c r="BL29">
        <f t="shared" si="31"/>
        <v>5.5420155469566028</v>
      </c>
      <c r="BM29">
        <f t="shared" si="31"/>
        <v>5.0899545347029793</v>
      </c>
      <c r="BN29">
        <f t="shared" si="31"/>
        <v>4.6189918265080525</v>
      </c>
      <c r="BO29">
        <f t="shared" si="31"/>
        <v>4.1401434501819043</v>
      </c>
      <c r="BP29">
        <f t="shared" si="31"/>
        <v>3.6651839155048727</v>
      </c>
      <c r="BQ29">
        <f t="shared" si="31"/>
        <v>3.2055113790051624</v>
      </c>
      <c r="BR29">
        <f t="shared" si="31"/>
        <v>2.7710880634394832</v>
      </c>
      <c r="BS29">
        <f t="shared" si="31"/>
        <v>2.3696567407990226</v>
      </c>
      <c r="BT29">
        <f t="shared" si="31"/>
        <v>2.0063470377961976</v>
      </c>
    </row>
    <row r="30" spans="1:107">
      <c r="B30">
        <f t="shared" si="28"/>
        <v>1</v>
      </c>
      <c r="C30">
        <f t="shared" si="28"/>
        <v>1</v>
      </c>
      <c r="D30">
        <f t="shared" si="28"/>
        <v>1</v>
      </c>
      <c r="E30">
        <f t="shared" si="28"/>
        <v>1</v>
      </c>
      <c r="F30">
        <f t="shared" si="28"/>
        <v>1</v>
      </c>
      <c r="G30">
        <f t="shared" si="28"/>
        <v>1</v>
      </c>
      <c r="H30">
        <f t="shared" si="28"/>
        <v>1</v>
      </c>
      <c r="I30">
        <f t="shared" si="28"/>
        <v>1</v>
      </c>
      <c r="J30">
        <f t="shared" si="28"/>
        <v>1</v>
      </c>
      <c r="K30">
        <f t="shared" si="28"/>
        <v>1</v>
      </c>
      <c r="L30">
        <f t="shared" si="28"/>
        <v>1</v>
      </c>
      <c r="M30">
        <f t="shared" si="28"/>
        <v>1</v>
      </c>
      <c r="N30">
        <f t="shared" si="28"/>
        <v>1</v>
      </c>
      <c r="O30">
        <f t="shared" si="28"/>
        <v>1</v>
      </c>
      <c r="P30">
        <f t="shared" si="28"/>
        <v>1</v>
      </c>
      <c r="Q30">
        <f t="shared" si="28"/>
        <v>1</v>
      </c>
      <c r="R30">
        <f t="shared" si="28"/>
        <v>1</v>
      </c>
      <c r="W30">
        <f t="shared" si="32"/>
        <v>8.5957025422089295</v>
      </c>
      <c r="X30">
        <f t="shared" si="38"/>
        <v>8.5957025422089295</v>
      </c>
      <c r="Y30">
        <f t="shared" si="36"/>
        <v>8.5968307143744003</v>
      </c>
      <c r="AA30">
        <f t="shared" si="33"/>
        <v>1.1281721654707866E-3</v>
      </c>
      <c r="AB30">
        <f t="shared" si="37"/>
        <v>1.1281721654707866E-3</v>
      </c>
      <c r="AC30">
        <v>5</v>
      </c>
      <c r="AM30">
        <f t="shared" si="29"/>
        <v>0.10737418240000006</v>
      </c>
      <c r="AN30">
        <f t="shared" si="34"/>
        <v>0.10737418240000006</v>
      </c>
      <c r="AO30">
        <f t="shared" si="35"/>
        <v>7.767307516509522</v>
      </c>
      <c r="AP30">
        <f t="shared" si="30"/>
        <v>6.6767835752360494</v>
      </c>
      <c r="AQ30">
        <f t="shared" si="30"/>
        <v>6.4504347929267771</v>
      </c>
      <c r="AR30">
        <f t="shared" si="30"/>
        <v>6.188233063161003</v>
      </c>
      <c r="AS30">
        <f t="shared" si="30"/>
        <v>5.8890501078619293</v>
      </c>
      <c r="AT30">
        <f t="shared" si="30"/>
        <v>5.5534938964786598</v>
      </c>
      <c r="AU30">
        <f t="shared" si="30"/>
        <v>5.1843284494738873</v>
      </c>
      <c r="AV30">
        <f t="shared" si="30"/>
        <v>4.7867028315182063</v>
      </c>
      <c r="AW30">
        <f t="shared" si="30"/>
        <v>4.3680791422654845</v>
      </c>
      <c r="AX30">
        <f t="shared" si="30"/>
        <v>3.9377977229609575</v>
      </c>
      <c r="AY30">
        <f t="shared" si="30"/>
        <v>3.5063043907690918</v>
      </c>
      <c r="AZ30">
        <f t="shared" si="30"/>
        <v>3.0841624501532485</v>
      </c>
      <c r="BA30">
        <f t="shared" si="30"/>
        <v>2.6810411592900611</v>
      </c>
      <c r="BB30">
        <f t="shared" si="30"/>
        <v>2.3048801403283568</v>
      </c>
      <c r="BC30">
        <f t="shared" si="30"/>
        <v>1.9613721257278509</v>
      </c>
      <c r="BD30">
        <f t="shared" si="30"/>
        <v>1.6538114380625131</v>
      </c>
      <c r="BE30">
        <f t="shared" si="31"/>
        <v>7.7666984258113709</v>
      </c>
      <c r="BF30">
        <f t="shared" si="31"/>
        <v>6.6773519204436456</v>
      </c>
      <c r="BG30">
        <f t="shared" si="31"/>
        <v>6.4511447347411348</v>
      </c>
      <c r="BH30">
        <f t="shared" si="31"/>
        <v>6.1890628305458018</v>
      </c>
      <c r="BI30">
        <f t="shared" si="31"/>
        <v>5.8899586332103793</v>
      </c>
      <c r="BJ30">
        <f t="shared" si="31"/>
        <v>5.5544172212633773</v>
      </c>
      <c r="BK30">
        <f t="shared" si="31"/>
        <v>5.1851782068116563</v>
      </c>
      <c r="BL30">
        <f t="shared" si="31"/>
        <v>4.7873680101125702</v>
      </c>
      <c r="BM30">
        <f t="shared" si="31"/>
        <v>4.3684318905753869</v>
      </c>
      <c r="BN30">
        <f t="shared" si="31"/>
        <v>3.9377030364118033</v>
      </c>
      <c r="BO30">
        <f t="shared" si="31"/>
        <v>3.5056323722059806</v>
      </c>
      <c r="BP30">
        <f t="shared" si="31"/>
        <v>3.0828008958460162</v>
      </c>
      <c r="BQ30">
        <f t="shared" si="31"/>
        <v>2.6789059499487342</v>
      </c>
      <c r="BR30">
        <f t="shared" si="31"/>
        <v>2.3019214792049163</v>
      </c>
      <c r="BS30">
        <f t="shared" si="31"/>
        <v>1.9575758294372341</v>
      </c>
      <c r="BT30">
        <f t="shared" si="31"/>
        <v>1.6491957503497627</v>
      </c>
    </row>
    <row r="31" spans="1:107">
      <c r="B31">
        <f t="shared" si="28"/>
        <v>1</v>
      </c>
      <c r="C31">
        <f t="shared" si="28"/>
        <v>1</v>
      </c>
      <c r="D31">
        <f t="shared" si="28"/>
        <v>1</v>
      </c>
      <c r="E31">
        <f t="shared" si="28"/>
        <v>1</v>
      </c>
      <c r="F31">
        <f t="shared" si="28"/>
        <v>1</v>
      </c>
      <c r="G31">
        <f t="shared" si="28"/>
        <v>1</v>
      </c>
      <c r="H31">
        <f t="shared" si="28"/>
        <v>1</v>
      </c>
      <c r="I31">
        <f t="shared" si="28"/>
        <v>1</v>
      </c>
      <c r="J31">
        <f t="shared" si="28"/>
        <v>1</v>
      </c>
      <c r="K31">
        <f t="shared" si="28"/>
        <v>1</v>
      </c>
      <c r="L31">
        <f t="shared" si="28"/>
        <v>1</v>
      </c>
      <c r="M31">
        <f t="shared" si="28"/>
        <v>1</v>
      </c>
      <c r="N31">
        <f t="shared" si="28"/>
        <v>1</v>
      </c>
      <c r="O31">
        <f t="shared" si="28"/>
        <v>1</v>
      </c>
      <c r="P31">
        <f t="shared" si="28"/>
        <v>1</v>
      </c>
      <c r="Q31">
        <f t="shared" si="28"/>
        <v>1</v>
      </c>
      <c r="R31">
        <f t="shared" si="28"/>
        <v>1</v>
      </c>
      <c r="W31">
        <f t="shared" si="32"/>
        <v>7.7666984258113709</v>
      </c>
      <c r="X31">
        <f t="shared" si="38"/>
        <v>7.7666984258113709</v>
      </c>
      <c r="Y31">
        <f t="shared" si="36"/>
        <v>7.767307516509522</v>
      </c>
      <c r="AA31">
        <f t="shared" si="33"/>
        <v>6.0909069815107131E-4</v>
      </c>
      <c r="AB31">
        <f t="shared" si="37"/>
        <v>6.0909069815107131E-4</v>
      </c>
      <c r="AC31">
        <v>5</v>
      </c>
      <c r="AM31">
        <f t="shared" si="29"/>
        <v>8.589934592000005E-2</v>
      </c>
      <c r="AN31">
        <f t="shared" si="34"/>
        <v>8.589934592000005E-2</v>
      </c>
      <c r="AO31">
        <f t="shared" si="35"/>
        <v>6.9312919469108882</v>
      </c>
      <c r="AP31">
        <f t="shared" si="30"/>
        <v>5.863207024790027</v>
      </c>
      <c r="AQ31">
        <f t="shared" si="30"/>
        <v>5.6457672300280048</v>
      </c>
      <c r="AR31">
        <f t="shared" si="30"/>
        <v>5.3956709212078486</v>
      </c>
      <c r="AS31">
        <f t="shared" si="30"/>
        <v>5.1126148801285041</v>
      </c>
      <c r="AT31">
        <f t="shared" si="30"/>
        <v>4.798042993874656</v>
      </c>
      <c r="AU31">
        <f t="shared" si="30"/>
        <v>4.4554511513291084</v>
      </c>
      <c r="AV31">
        <f t="shared" si="30"/>
        <v>4.0904709245184057</v>
      </c>
      <c r="AW31">
        <f t="shared" si="30"/>
        <v>3.7106498339316709</v>
      </c>
      <c r="AX31">
        <f t="shared" si="30"/>
        <v>3.3249075916446711</v>
      </c>
      <c r="AY31">
        <f t="shared" si="30"/>
        <v>2.9427340463498215</v>
      </c>
      <c r="AZ31">
        <f t="shared" si="30"/>
        <v>2.5732738774992088</v>
      </c>
      <c r="BA31">
        <f t="shared" si="30"/>
        <v>2.2244802562811814</v>
      </c>
      <c r="BB31">
        <f t="shared" si="30"/>
        <v>1.9024968943375447</v>
      </c>
      <c r="BC31">
        <f t="shared" si="30"/>
        <v>1.6113561519094695</v>
      </c>
      <c r="BD31">
        <f t="shared" si="30"/>
        <v>1.3529928462385341</v>
      </c>
      <c r="BE31">
        <f t="shared" si="31"/>
        <v>6.931117387333301</v>
      </c>
      <c r="BF31">
        <f t="shared" si="31"/>
        <v>5.8639576551556321</v>
      </c>
      <c r="BG31">
        <f t="shared" si="31"/>
        <v>5.6466104734594706</v>
      </c>
      <c r="BH31">
        <f t="shared" si="31"/>
        <v>5.3965806179659337</v>
      </c>
      <c r="BI31">
        <f t="shared" si="31"/>
        <v>5.113548060505801</v>
      </c>
      <c r="BJ31">
        <f t="shared" si="31"/>
        <v>4.7989378149166351</v>
      </c>
      <c r="BK31">
        <f t="shared" si="31"/>
        <v>4.4562269789973694</v>
      </c>
      <c r="BL31">
        <f t="shared" si="31"/>
        <v>4.0910313780592231</v>
      </c>
      <c r="BM31">
        <f t="shared" si="31"/>
        <v>3.7108890606599685</v>
      </c>
      <c r="BN31">
        <f t="shared" si="31"/>
        <v>3.3247191869658712</v>
      </c>
      <c r="BO31">
        <f t="shared" si="31"/>
        <v>2.9420211593086147</v>
      </c>
      <c r="BP31">
        <f t="shared" si="31"/>
        <v>2.5719585308499187</v>
      </c>
      <c r="BQ31">
        <f t="shared" si="31"/>
        <v>2.2225100312459962</v>
      </c>
      <c r="BR31">
        <f t="shared" si="31"/>
        <v>1.8998478579153575</v>
      </c>
      <c r="BS31">
        <f t="shared" si="31"/>
        <v>1.6080319225435848</v>
      </c>
      <c r="BT31">
        <f t="shared" si="31"/>
        <v>1.3490205872072305</v>
      </c>
    </row>
    <row r="32" spans="1:107">
      <c r="B32">
        <f t="shared" si="28"/>
        <v>1</v>
      </c>
      <c r="C32">
        <f t="shared" si="28"/>
        <v>1</v>
      </c>
      <c r="D32">
        <f t="shared" si="28"/>
        <v>1</v>
      </c>
      <c r="E32">
        <f t="shared" si="28"/>
        <v>1</v>
      </c>
      <c r="F32">
        <f t="shared" si="28"/>
        <v>1</v>
      </c>
      <c r="G32">
        <f t="shared" si="28"/>
        <v>1</v>
      </c>
      <c r="H32">
        <f t="shared" si="28"/>
        <v>1</v>
      </c>
      <c r="I32">
        <f t="shared" si="28"/>
        <v>1</v>
      </c>
      <c r="J32">
        <f t="shared" si="28"/>
        <v>1</v>
      </c>
      <c r="K32">
        <f t="shared" si="28"/>
        <v>1</v>
      </c>
      <c r="L32">
        <f t="shared" si="28"/>
        <v>1</v>
      </c>
      <c r="M32">
        <f t="shared" si="28"/>
        <v>1</v>
      </c>
      <c r="N32">
        <f t="shared" si="28"/>
        <v>1</v>
      </c>
      <c r="O32">
        <f t="shared" si="28"/>
        <v>1</v>
      </c>
      <c r="P32">
        <f t="shared" si="28"/>
        <v>1</v>
      </c>
      <c r="Q32">
        <f t="shared" si="28"/>
        <v>1</v>
      </c>
      <c r="R32">
        <f t="shared" si="28"/>
        <v>1</v>
      </c>
      <c r="W32">
        <f t="shared" si="32"/>
        <v>6.931117387333301</v>
      </c>
      <c r="X32">
        <f t="shared" si="38"/>
        <v>6.931117387333301</v>
      </c>
      <c r="Y32">
        <f t="shared" si="36"/>
        <v>6.9312919469108882</v>
      </c>
      <c r="AA32">
        <f t="shared" si="33"/>
        <v>1.7455957758727436E-4</v>
      </c>
      <c r="AB32">
        <f t="shared" si="37"/>
        <v>1.7455957758727436E-4</v>
      </c>
      <c r="AC32">
        <v>5</v>
      </c>
      <c r="AM32">
        <f t="shared" si="29"/>
        <v>6.871947673600004E-2</v>
      </c>
      <c r="AN32">
        <f t="shared" si="34"/>
        <v>6.871947673600004E-2</v>
      </c>
      <c r="AO32">
        <f t="shared" si="35"/>
        <v>6.1093370876575346</v>
      </c>
      <c r="AP32">
        <f t="shared" si="30"/>
        <v>5.088200509352931</v>
      </c>
      <c r="AQ32">
        <f t="shared" si="30"/>
        <v>4.8841655483655808</v>
      </c>
      <c r="AR32">
        <f t="shared" si="30"/>
        <v>4.6510611599029001</v>
      </c>
      <c r="AS32">
        <f t="shared" si="30"/>
        <v>4.3892458629014648</v>
      </c>
      <c r="AT32">
        <f t="shared" si="30"/>
        <v>4.1007528124061006</v>
      </c>
      <c r="AU32">
        <f t="shared" si="30"/>
        <v>3.7894850458576577</v>
      </c>
      <c r="AV32">
        <f t="shared" si="30"/>
        <v>3.4611797720350603</v>
      </c>
      <c r="AW32">
        <f t="shared" si="30"/>
        <v>3.1230888886465169</v>
      </c>
      <c r="AX32">
        <f t="shared" si="30"/>
        <v>2.7833892370318383</v>
      </c>
      <c r="AY32">
        <f t="shared" si="30"/>
        <v>2.4504135518020616</v>
      </c>
      <c r="AZ32">
        <f t="shared" si="30"/>
        <v>2.1318501861699422</v>
      </c>
      <c r="BA32">
        <f t="shared" si="30"/>
        <v>1.8340700451671579</v>
      </c>
      <c r="BB32">
        <f t="shared" si="30"/>
        <v>1.5616977205282836</v>
      </c>
      <c r="BC32">
        <f t="shared" si="30"/>
        <v>1.317470281467235</v>
      </c>
      <c r="BD32">
        <f t="shared" si="30"/>
        <v>1.1023533439207893</v>
      </c>
      <c r="BE32">
        <f t="shared" si="31"/>
        <v>6.109503010449167</v>
      </c>
      <c r="BF32">
        <f t="shared" si="31"/>
        <v>5.0890598792798167</v>
      </c>
      <c r="BG32">
        <f t="shared" si="31"/>
        <v>4.8850767168043854</v>
      </c>
      <c r="BH32">
        <f t="shared" si="31"/>
        <v>4.651996122499888</v>
      </c>
      <c r="BI32">
        <f t="shared" si="31"/>
        <v>4.3901625438930338</v>
      </c>
      <c r="BJ32">
        <f t="shared" si="31"/>
        <v>4.1015941914933034</v>
      </c>
      <c r="BK32">
        <f t="shared" si="31"/>
        <v>3.7901802992623943</v>
      </c>
      <c r="BL32">
        <f t="shared" si="31"/>
        <v>3.4616479051086091</v>
      </c>
      <c r="BM32">
        <f t="shared" si="31"/>
        <v>3.1232447803852406</v>
      </c>
      <c r="BN32">
        <f t="shared" si="31"/>
        <v>2.7831513034222577</v>
      </c>
      <c r="BO32">
        <f t="shared" si="31"/>
        <v>2.4497116405218229</v>
      </c>
      <c r="BP32">
        <f t="shared" si="31"/>
        <v>2.1306321242543191</v>
      </c>
      <c r="BQ32">
        <f t="shared" si="31"/>
        <v>1.832305592457393</v>
      </c>
      <c r="BR32">
        <f t="shared" si="31"/>
        <v>1.5593794011995707</v>
      </c>
      <c r="BS32">
        <f t="shared" si="31"/>
        <v>1.3146113652489879</v>
      </c>
      <c r="BT32">
        <f t="shared" si="31"/>
        <v>1.0989838272045407</v>
      </c>
    </row>
    <row r="33" spans="2:72">
      <c r="B33">
        <f t="shared" si="28"/>
        <v>1</v>
      </c>
      <c r="C33">
        <f t="shared" si="28"/>
        <v>1</v>
      </c>
      <c r="D33">
        <f t="shared" si="28"/>
        <v>1</v>
      </c>
      <c r="E33">
        <f t="shared" si="28"/>
        <v>1</v>
      </c>
      <c r="F33">
        <f t="shared" si="28"/>
        <v>1</v>
      </c>
      <c r="G33">
        <f t="shared" si="28"/>
        <v>1</v>
      </c>
      <c r="H33">
        <f t="shared" si="28"/>
        <v>1</v>
      </c>
      <c r="I33">
        <f t="shared" si="28"/>
        <v>1</v>
      </c>
      <c r="J33">
        <f t="shared" si="28"/>
        <v>1</v>
      </c>
      <c r="K33">
        <f t="shared" si="28"/>
        <v>1</v>
      </c>
      <c r="L33">
        <f t="shared" si="28"/>
        <v>1</v>
      </c>
      <c r="M33">
        <f t="shared" si="28"/>
        <v>1</v>
      </c>
      <c r="N33">
        <f t="shared" si="28"/>
        <v>1</v>
      </c>
      <c r="O33">
        <f t="shared" si="28"/>
        <v>1</v>
      </c>
      <c r="P33">
        <f t="shared" si="28"/>
        <v>1</v>
      </c>
      <c r="Q33">
        <f t="shared" si="28"/>
        <v>1</v>
      </c>
      <c r="R33">
        <f t="shared" si="28"/>
        <v>1</v>
      </c>
      <c r="W33">
        <f t="shared" si="32"/>
        <v>6.109503010449167</v>
      </c>
      <c r="X33">
        <f t="shared" si="38"/>
        <v>6.109503010449167</v>
      </c>
      <c r="Y33">
        <f t="shared" si="36"/>
        <v>6.1093370876575346</v>
      </c>
      <c r="AA33">
        <f t="shared" si="33"/>
        <v>-1.659227916324113E-4</v>
      </c>
      <c r="AB33">
        <f t="shared" si="37"/>
        <v>-1.659227916324113E-4</v>
      </c>
      <c r="AC33">
        <v>5</v>
      </c>
      <c r="AM33">
        <f t="shared" si="29"/>
        <v>5.4975581388800036E-2</v>
      </c>
      <c r="AN33">
        <f t="shared" si="34"/>
        <v>5.4975581388800036E-2</v>
      </c>
      <c r="AO33">
        <f t="shared" si="35"/>
        <v>5.3206440702835858</v>
      </c>
      <c r="AP33">
        <f t="shared" si="30"/>
        <v>4.3667044886248654</v>
      </c>
      <c r="AQ33">
        <f t="shared" si="30"/>
        <v>4.1794219244388389</v>
      </c>
      <c r="AR33">
        <f t="shared" si="30"/>
        <v>3.9667842789090444</v>
      </c>
      <c r="AS33">
        <f t="shared" si="30"/>
        <v>3.7296280706087441</v>
      </c>
      <c r="AT33">
        <f t="shared" si="30"/>
        <v>3.4703321101676572</v>
      </c>
      <c r="AU33">
        <f t="shared" si="30"/>
        <v>3.1929192054622439</v>
      </c>
      <c r="AV33">
        <f t="shared" si="30"/>
        <v>2.9029339479588478</v>
      </c>
      <c r="AW33">
        <f t="shared" si="30"/>
        <v>2.6070699463299252</v>
      </c>
      <c r="AX33">
        <f t="shared" si="30"/>
        <v>2.3125841383283796</v>
      </c>
      <c r="AY33">
        <f t="shared" si="30"/>
        <v>2.0265999087665945</v>
      </c>
      <c r="AZ33">
        <f t="shared" si="30"/>
        <v>1.7554369579438849</v>
      </c>
      <c r="BA33">
        <f t="shared" si="30"/>
        <v>1.5040969962937638</v>
      </c>
      <c r="BB33">
        <f t="shared" si="30"/>
        <v>1.2759846870239351</v>
      </c>
      <c r="BC33">
        <f t="shared" si="30"/>
        <v>1.0728758123747453</v>
      </c>
      <c r="BD33">
        <f t="shared" si="30"/>
        <v>0.89508680815309216</v>
      </c>
      <c r="BE33">
        <f t="shared" si="31"/>
        <v>5.3210558298418222</v>
      </c>
      <c r="BF33">
        <f t="shared" si="31"/>
        <v>4.3676081630361505</v>
      </c>
      <c r="BG33">
        <f t="shared" si="31"/>
        <v>4.1803454854312205</v>
      </c>
      <c r="BH33">
        <f t="shared" si="31"/>
        <v>3.9676998914714923</v>
      </c>
      <c r="BI33">
        <f t="shared" si="31"/>
        <v>3.7304965161168209</v>
      </c>
      <c r="BJ33">
        <f t="shared" si="31"/>
        <v>3.4711027516513022</v>
      </c>
      <c r="BK33">
        <f t="shared" si="31"/>
        <v>3.1935317195219377</v>
      </c>
      <c r="BL33">
        <f t="shared" si="31"/>
        <v>2.9033220394987054</v>
      </c>
      <c r="BM33">
        <f t="shared" si="31"/>
        <v>2.6071667571879411</v>
      </c>
      <c r="BN33">
        <f t="shared" si="31"/>
        <v>2.3123285108568972</v>
      </c>
      <c r="BO33">
        <f t="shared" si="31"/>
        <v>2.025942305053666</v>
      </c>
      <c r="BP33">
        <f t="shared" si="31"/>
        <v>1.7543438509476841</v>
      </c>
      <c r="BQ33">
        <f t="shared" si="31"/>
        <v>1.5025529564330569</v>
      </c>
      <c r="BR33">
        <f t="shared" si="31"/>
        <v>1.2739920129910025</v>
      </c>
      <c r="BS33">
        <f t="shared" si="31"/>
        <v>1.0704521395133142</v>
      </c>
      <c r="BT33">
        <f t="shared" si="31"/>
        <v>0.89226147416016199</v>
      </c>
    </row>
    <row r="34" spans="2:72">
      <c r="B34">
        <f t="shared" si="28"/>
        <v>1</v>
      </c>
      <c r="C34">
        <f t="shared" si="28"/>
        <v>1</v>
      </c>
      <c r="D34">
        <f t="shared" si="28"/>
        <v>1</v>
      </c>
      <c r="E34">
        <f t="shared" si="28"/>
        <v>1</v>
      </c>
      <c r="F34">
        <f t="shared" si="28"/>
        <v>1</v>
      </c>
      <c r="G34">
        <f t="shared" si="28"/>
        <v>1</v>
      </c>
      <c r="H34">
        <f t="shared" si="28"/>
        <v>1</v>
      </c>
      <c r="I34">
        <f t="shared" si="28"/>
        <v>1</v>
      </c>
      <c r="J34">
        <f t="shared" si="28"/>
        <v>1</v>
      </c>
      <c r="K34">
        <f t="shared" si="28"/>
        <v>1</v>
      </c>
      <c r="L34">
        <f t="shared" si="28"/>
        <v>1</v>
      </c>
      <c r="M34">
        <f t="shared" si="28"/>
        <v>1</v>
      </c>
      <c r="N34">
        <f t="shared" si="28"/>
        <v>1</v>
      </c>
      <c r="O34">
        <f t="shared" si="28"/>
        <v>1</v>
      </c>
      <c r="P34">
        <f t="shared" si="28"/>
        <v>1</v>
      </c>
      <c r="Q34">
        <f t="shared" si="28"/>
        <v>1</v>
      </c>
      <c r="R34">
        <f t="shared" si="28"/>
        <v>1</v>
      </c>
      <c r="W34">
        <f t="shared" si="32"/>
        <v>5.3210558298418222</v>
      </c>
      <c r="X34">
        <f t="shared" si="38"/>
        <v>5.3210558298418222</v>
      </c>
      <c r="Y34">
        <f t="shared" si="36"/>
        <v>5.3206440702835858</v>
      </c>
      <c r="AA34">
        <f t="shared" si="33"/>
        <v>-4.1175955823646859E-4</v>
      </c>
      <c r="AB34">
        <f t="shared" si="37"/>
        <v>-4.1175955823646859E-4</v>
      </c>
      <c r="AC34">
        <v>5</v>
      </c>
      <c r="AM34">
        <f t="shared" si="29"/>
        <v>4.3980465111040035E-2</v>
      </c>
      <c r="AN34">
        <f t="shared" si="34"/>
        <v>4.3980465111040035E-2</v>
      </c>
      <c r="AO34">
        <f t="shared" si="35"/>
        <v>4.5813497517105866</v>
      </c>
      <c r="AP34">
        <f t="shared" si="30"/>
        <v>3.7092498114029624</v>
      </c>
      <c r="AQ34">
        <f t="shared" si="30"/>
        <v>3.5407895790574413</v>
      </c>
      <c r="AR34">
        <f t="shared" si="30"/>
        <v>3.3505978425413661</v>
      </c>
      <c r="AS34">
        <f t="shared" si="30"/>
        <v>3.1398125606740517</v>
      </c>
      <c r="AT34">
        <f t="shared" si="30"/>
        <v>2.910946692937523</v>
      </c>
      <c r="AU34">
        <f t="shared" si="30"/>
        <v>2.6679176223834595</v>
      </c>
      <c r="AV34">
        <f t="shared" si="30"/>
        <v>2.4158710124097285</v>
      </c>
      <c r="AW34">
        <f t="shared" si="30"/>
        <v>2.1607929799132108</v>
      </c>
      <c r="AX34">
        <f t="shared" si="30"/>
        <v>1.9089623594749625</v>
      </c>
      <c r="AY34">
        <f t="shared" si="30"/>
        <v>1.6663446071680899</v>
      </c>
      <c r="AZ34">
        <f t="shared" si="30"/>
        <v>1.4380481331675974</v>
      </c>
      <c r="BA34">
        <f t="shared" si="30"/>
        <v>1.2279432906762069</v>
      </c>
      <c r="BB34">
        <f t="shared" si="30"/>
        <v>1.0384937789298097</v>
      </c>
      <c r="BC34">
        <f t="shared" si="30"/>
        <v>0.87079248268875731</v>
      </c>
      <c r="BD34">
        <f t="shared" si="30"/>
        <v>0.72475060437141126</v>
      </c>
      <c r="BE34">
        <f t="shared" si="31"/>
        <v>4.5819200275316785</v>
      </c>
      <c r="BF34">
        <f t="shared" si="31"/>
        <v>3.7101460529194172</v>
      </c>
      <c r="BG34">
        <f t="shared" si="31"/>
        <v>3.5416824728264564</v>
      </c>
      <c r="BH34">
        <f t="shared" si="31"/>
        <v>3.3514611398555374</v>
      </c>
      <c r="BI34">
        <f t="shared" si="31"/>
        <v>3.1406110611900919</v>
      </c>
      <c r="BJ34">
        <f t="shared" si="31"/>
        <v>2.9116367385893978</v>
      </c>
      <c r="BK34">
        <f t="shared" si="31"/>
        <v>2.6684490653805009</v>
      </c>
      <c r="BL34">
        <f t="shared" si="31"/>
        <v>2.4161906941864748</v>
      </c>
      <c r="BM34">
        <f t="shared" si="31"/>
        <v>2.1608493330630703</v>
      </c>
      <c r="BN34">
        <f t="shared" si="31"/>
        <v>1.9087103467351616</v>
      </c>
      <c r="BO34">
        <f t="shared" si="31"/>
        <v>1.6657500232666673</v>
      </c>
      <c r="BP34">
        <f t="shared" si="31"/>
        <v>1.437090424074561</v>
      </c>
      <c r="BQ34">
        <f t="shared" si="31"/>
        <v>1.2266164474059011</v>
      </c>
      <c r="BR34">
        <f t="shared" si="31"/>
        <v>1.0368053671498028</v>
      </c>
      <c r="BS34">
        <f t="shared" si="31"/>
        <v>0.86876127650614909</v>
      </c>
      <c r="BT34">
        <f t="shared" si="31"/>
        <v>0.72240348328728088</v>
      </c>
    </row>
    <row r="35" spans="2:72">
      <c r="W35">
        <f t="shared" si="32"/>
        <v>4.5819200275316785</v>
      </c>
      <c r="X35">
        <f t="shared" si="38"/>
        <v>4.5819200275316785</v>
      </c>
      <c r="Y35">
        <f>AO34</f>
        <v>4.5813497517105866</v>
      </c>
      <c r="AA35">
        <f t="shared" si="33"/>
        <v>-5.7027582109192565E-4</v>
      </c>
      <c r="AB35">
        <f t="shared" si="37"/>
        <v>-5.7027582109192565E-4</v>
      </c>
      <c r="AC35">
        <v>5</v>
      </c>
    </row>
    <row r="36" spans="2:72">
      <c r="W36">
        <f t="shared" ref="W36:W50" si="39">D4*D20</f>
        <v>13.229483335473507</v>
      </c>
      <c r="X36">
        <f t="shared" si="38"/>
        <v>13.229483335473507</v>
      </c>
      <c r="Y36">
        <f>AP20</f>
        <v>13.232929979894314</v>
      </c>
      <c r="AA36">
        <f t="shared" ref="AA36:AA50" si="40">Y4-D4</f>
        <v>3.446644420806777E-3</v>
      </c>
      <c r="AB36">
        <f t="shared" si="37"/>
        <v>3.446644420806777E-3</v>
      </c>
      <c r="AC36">
        <v>5</v>
      </c>
      <c r="AN36">
        <f t="shared" ref="AN36:BT43" si="41">1/AN20</f>
        <v>1</v>
      </c>
      <c r="AO36">
        <f t="shared" si="41"/>
        <v>7.3300160259029287E-2</v>
      </c>
      <c r="AP36">
        <f t="shared" si="41"/>
        <v>7.5569053982705844E-2</v>
      </c>
      <c r="AQ36">
        <f t="shared" si="41"/>
        <v>7.6136126528763295E-2</v>
      </c>
      <c r="AR36">
        <f t="shared" si="41"/>
        <v>7.6844882366819342E-2</v>
      </c>
      <c r="AS36">
        <f t="shared" si="41"/>
        <v>7.7730694621718555E-2</v>
      </c>
      <c r="AT36">
        <f t="shared" si="41"/>
        <v>7.8837752894913043E-2</v>
      </c>
      <c r="AU36">
        <f t="shared" si="41"/>
        <v>8.0221252330409928E-2</v>
      </c>
      <c r="AV36">
        <f t="shared" si="41"/>
        <v>8.1950121502986806E-2</v>
      </c>
      <c r="AW36">
        <f t="shared" si="41"/>
        <v>8.4110419106441667E-2</v>
      </c>
      <c r="AX36">
        <f t="shared" si="41"/>
        <v>8.6809559275666762E-2</v>
      </c>
      <c r="AY36">
        <f t="shared" si="41"/>
        <v>9.0181561232139815E-2</v>
      </c>
      <c r="AZ36">
        <f t="shared" si="41"/>
        <v>9.4393561493143818E-2</v>
      </c>
      <c r="BA36">
        <f t="shared" si="41"/>
        <v>9.9653876564588365E-2</v>
      </c>
      <c r="BB36">
        <f t="shared" si="41"/>
        <v>0.10622196072507076</v>
      </c>
      <c r="BC36">
        <f t="shared" si="41"/>
        <v>0.11442066604996663</v>
      </c>
      <c r="BD36">
        <f t="shared" si="41"/>
        <v>0.12465127726811</v>
      </c>
      <c r="BE36">
        <f t="shared" si="41"/>
        <v>7.3333333333333361E-2</v>
      </c>
      <c r="BF36">
        <f t="shared" si="41"/>
        <v>7.5588741800566184E-2</v>
      </c>
      <c r="BG36">
        <f t="shared" si="41"/>
        <v>7.6152593917374389E-2</v>
      </c>
      <c r="BH36">
        <f t="shared" si="41"/>
        <v>7.6857409063384632E-2</v>
      </c>
      <c r="BI36">
        <f t="shared" si="41"/>
        <v>7.7738427995897461E-2</v>
      </c>
      <c r="BJ36">
        <f t="shared" si="41"/>
        <v>7.8839701661538489E-2</v>
      </c>
      <c r="BK36">
        <f t="shared" si="41"/>
        <v>8.0216293743589781E-2</v>
      </c>
      <c r="BL36">
        <f t="shared" si="41"/>
        <v>8.1937033846153876E-2</v>
      </c>
      <c r="BM36">
        <f t="shared" si="41"/>
        <v>8.4087958974359001E-2</v>
      </c>
      <c r="BN36">
        <f t="shared" si="41"/>
        <v>8.677661538461541E-2</v>
      </c>
      <c r="BO36">
        <f t="shared" si="41"/>
        <v>9.0137435897435933E-2</v>
      </c>
      <c r="BP36">
        <f t="shared" si="41"/>
        <v>9.4338461538461552E-2</v>
      </c>
      <c r="BQ36">
        <f t="shared" si="41"/>
        <v>9.958974358974361E-2</v>
      </c>
      <c r="BR36">
        <f t="shared" si="41"/>
        <v>0.10615384615384618</v>
      </c>
      <c r="BS36">
        <f t="shared" si="41"/>
        <v>0.11435897435897438</v>
      </c>
      <c r="BT36">
        <f t="shared" si="41"/>
        <v>0.12461538461538464</v>
      </c>
    </row>
    <row r="37" spans="2:72">
      <c r="W37">
        <f t="shared" si="39"/>
        <v>12.850289150718007</v>
      </c>
      <c r="X37">
        <f t="shared" si="38"/>
        <v>12.850289150718007</v>
      </c>
      <c r="Y37">
        <f t="shared" ref="Y37:Y49" si="42">AP21</f>
        <v>12.853379869743186</v>
      </c>
      <c r="AA37">
        <f t="shared" si="40"/>
        <v>3.0907190251792116E-3</v>
      </c>
      <c r="AB37">
        <f t="shared" si="37"/>
        <v>3.0907190251792116E-3</v>
      </c>
      <c r="AC37">
        <v>5</v>
      </c>
      <c r="AN37">
        <f t="shared" si="41"/>
        <v>1.25</v>
      </c>
      <c r="AO37">
        <f t="shared" si="41"/>
        <v>7.4967520894497389E-2</v>
      </c>
      <c r="AP37">
        <f t="shared" si="41"/>
        <v>7.7800548193086294E-2</v>
      </c>
      <c r="AQ37">
        <f t="shared" si="41"/>
        <v>7.8508616617136484E-2</v>
      </c>
      <c r="AR37">
        <f t="shared" si="41"/>
        <v>7.9393596207098682E-2</v>
      </c>
      <c r="AS37">
        <f t="shared" si="41"/>
        <v>8.0499655196713912E-2</v>
      </c>
      <c r="AT37">
        <f t="shared" si="41"/>
        <v>8.188197040890749E-2</v>
      </c>
      <c r="AU37">
        <f t="shared" si="41"/>
        <v>8.3609460607079397E-2</v>
      </c>
      <c r="AV37">
        <f t="shared" si="41"/>
        <v>8.5768192640443386E-2</v>
      </c>
      <c r="AW37">
        <f t="shared" si="41"/>
        <v>8.8465622678614825E-2</v>
      </c>
      <c r="AX37">
        <f t="shared" si="41"/>
        <v>9.183587211001687E-2</v>
      </c>
      <c r="AY37">
        <f t="shared" si="41"/>
        <v>9.6046282449600104E-2</v>
      </c>
      <c r="AZ37">
        <f t="shared" si="41"/>
        <v>0.10130554673182127</v>
      </c>
      <c r="BA37">
        <f t="shared" si="41"/>
        <v>0.1078737768966227</v>
      </c>
      <c r="BB37">
        <f t="shared" si="41"/>
        <v>0.1160749374586625</v>
      </c>
      <c r="BC37">
        <f t="shared" si="41"/>
        <v>0.12631215384131372</v>
      </c>
      <c r="BD37">
        <f t="shared" si="41"/>
        <v>0.13908648547253902</v>
      </c>
      <c r="BE37">
        <f t="shared" si="41"/>
        <v>7.5000000000000011E-2</v>
      </c>
      <c r="BF37">
        <f t="shared" si="41"/>
        <v>7.7819260584041039E-2</v>
      </c>
      <c r="BG37">
        <f t="shared" si="41"/>
        <v>7.8524075730051296E-2</v>
      </c>
      <c r="BH37">
        <f t="shared" si="41"/>
        <v>7.9405094662564124E-2</v>
      </c>
      <c r="BI37">
        <f t="shared" si="41"/>
        <v>8.0506368328205152E-2</v>
      </c>
      <c r="BJ37">
        <f t="shared" si="41"/>
        <v>8.1882960410256431E-2</v>
      </c>
      <c r="BK37">
        <f t="shared" si="41"/>
        <v>8.3603700512820539E-2</v>
      </c>
      <c r="BL37">
        <f t="shared" si="41"/>
        <v>8.5754625641025664E-2</v>
      </c>
      <c r="BM37">
        <f t="shared" si="41"/>
        <v>8.8443282051282074E-2</v>
      </c>
      <c r="BN37">
        <f t="shared" si="41"/>
        <v>9.1804102564102597E-2</v>
      </c>
      <c r="BO37">
        <f t="shared" si="41"/>
        <v>9.6005128205128243E-2</v>
      </c>
      <c r="BP37">
        <f t="shared" si="41"/>
        <v>0.10125641025641027</v>
      </c>
      <c r="BQ37">
        <f t="shared" si="41"/>
        <v>0.10782051282051283</v>
      </c>
      <c r="BR37">
        <f t="shared" si="41"/>
        <v>0.11602564102564104</v>
      </c>
      <c r="BS37">
        <f t="shared" si="41"/>
        <v>0.12628205128205131</v>
      </c>
      <c r="BT37">
        <f t="shared" si="41"/>
        <v>0.13910256410256411</v>
      </c>
    </row>
    <row r="38" spans="2:72">
      <c r="W38">
        <f t="shared" si="39"/>
        <v>12.405807501065595</v>
      </c>
      <c r="X38">
        <f t="shared" si="38"/>
        <v>12.405807501065595</v>
      </c>
      <c r="Y38">
        <f t="shared" si="42"/>
        <v>12.408500345690975</v>
      </c>
      <c r="AA38">
        <f t="shared" si="40"/>
        <v>2.6928446253791094E-3</v>
      </c>
      <c r="AB38">
        <f t="shared" si="37"/>
        <v>2.6928446253791094E-3</v>
      </c>
      <c r="AC38">
        <v>5</v>
      </c>
      <c r="AN38">
        <f t="shared" si="41"/>
        <v>1.5624999999999998</v>
      </c>
      <c r="AO38">
        <f t="shared" si="41"/>
        <v>7.7051721688832536E-2</v>
      </c>
      <c r="AP38">
        <f t="shared" si="41"/>
        <v>8.0589915956061839E-2</v>
      </c>
      <c r="AQ38">
        <f t="shared" si="41"/>
        <v>8.1474229227602987E-2</v>
      </c>
      <c r="AR38">
        <f t="shared" si="41"/>
        <v>8.2579488507447826E-2</v>
      </c>
      <c r="AS38">
        <f t="shared" si="41"/>
        <v>8.3960855915458113E-2</v>
      </c>
      <c r="AT38">
        <f t="shared" si="41"/>
        <v>8.5687242301400554E-2</v>
      </c>
      <c r="AU38">
        <f t="shared" si="41"/>
        <v>8.7844720952916219E-2</v>
      </c>
      <c r="AV38">
        <f t="shared" si="41"/>
        <v>9.0540781562264125E-2</v>
      </c>
      <c r="AW38">
        <f t="shared" si="41"/>
        <v>9.3909627143831276E-2</v>
      </c>
      <c r="AX38">
        <f t="shared" si="41"/>
        <v>9.8118763152954466E-2</v>
      </c>
      <c r="AY38">
        <f t="shared" si="41"/>
        <v>0.10337718397142545</v>
      </c>
      <c r="AZ38">
        <f t="shared" si="41"/>
        <v>0.10994552828016804</v>
      </c>
      <c r="BA38">
        <f t="shared" si="41"/>
        <v>0.11814865231166559</v>
      </c>
      <c r="BB38">
        <f t="shared" si="41"/>
        <v>0.12839115837565224</v>
      </c>
      <c r="BC38">
        <f t="shared" si="41"/>
        <v>0.1411765135804976</v>
      </c>
      <c r="BD38">
        <f t="shared" si="41"/>
        <v>0.15713049572807528</v>
      </c>
      <c r="BE38">
        <f t="shared" si="41"/>
        <v>7.7083333333333351E-2</v>
      </c>
      <c r="BF38">
        <f t="shared" si="41"/>
        <v>8.0607409063384636E-2</v>
      </c>
      <c r="BG38">
        <f t="shared" si="41"/>
        <v>8.148842799589745E-2</v>
      </c>
      <c r="BH38">
        <f t="shared" si="41"/>
        <v>8.2589701661538464E-2</v>
      </c>
      <c r="BI38">
        <f t="shared" si="41"/>
        <v>8.396629374358977E-2</v>
      </c>
      <c r="BJ38">
        <f t="shared" si="41"/>
        <v>8.5687033846153865E-2</v>
      </c>
      <c r="BK38">
        <f t="shared" si="41"/>
        <v>8.7837958974359004E-2</v>
      </c>
      <c r="BL38">
        <f t="shared" si="41"/>
        <v>9.0526615384615414E-2</v>
      </c>
      <c r="BM38">
        <f t="shared" si="41"/>
        <v>9.3887435897435922E-2</v>
      </c>
      <c r="BN38">
        <f t="shared" si="41"/>
        <v>9.8088461538461555E-2</v>
      </c>
      <c r="BO38">
        <f t="shared" si="41"/>
        <v>0.10333974358974363</v>
      </c>
      <c r="BP38">
        <f t="shared" si="41"/>
        <v>0.10990384615384617</v>
      </c>
      <c r="BQ38">
        <f t="shared" si="41"/>
        <v>0.11810897435897437</v>
      </c>
      <c r="BR38">
        <f t="shared" si="41"/>
        <v>0.12836538461538463</v>
      </c>
      <c r="BS38">
        <f t="shared" si="41"/>
        <v>0.14118589743589746</v>
      </c>
      <c r="BT38">
        <f t="shared" si="41"/>
        <v>0.15721153846153849</v>
      </c>
    </row>
    <row r="39" spans="2:72">
      <c r="W39">
        <f t="shared" si="39"/>
        <v>11.891653528026701</v>
      </c>
      <c r="X39">
        <f t="shared" si="38"/>
        <v>11.891653528026701</v>
      </c>
      <c r="Y39">
        <f t="shared" si="42"/>
        <v>11.893912156352844</v>
      </c>
      <c r="AA39">
        <f t="shared" si="40"/>
        <v>2.2586283261425422E-3</v>
      </c>
      <c r="AB39">
        <f t="shared" si="37"/>
        <v>2.2586283261425422E-3</v>
      </c>
      <c r="AC39">
        <v>5</v>
      </c>
      <c r="AN39">
        <f t="shared" si="41"/>
        <v>1.9531249999999996</v>
      </c>
      <c r="AO39">
        <f t="shared" si="41"/>
        <v>7.9656972681751453E-2</v>
      </c>
      <c r="AP39">
        <f t="shared" si="41"/>
        <v>8.4076625659781273E-2</v>
      </c>
      <c r="AQ39">
        <f t="shared" si="41"/>
        <v>8.5181244990686092E-2</v>
      </c>
      <c r="AR39">
        <f t="shared" si="41"/>
        <v>8.6561853882884274E-2</v>
      </c>
      <c r="AS39">
        <f t="shared" si="41"/>
        <v>8.8287356813888357E-2</v>
      </c>
      <c r="AT39">
        <f t="shared" si="41"/>
        <v>9.0443832167016916E-2</v>
      </c>
      <c r="AU39">
        <f t="shared" si="41"/>
        <v>9.3138796385212275E-2</v>
      </c>
      <c r="AV39">
        <f t="shared" si="41"/>
        <v>9.650651771454001E-2</v>
      </c>
      <c r="AW39">
        <f t="shared" si="41"/>
        <v>0.10071463272535182</v>
      </c>
      <c r="AX39">
        <f t="shared" si="41"/>
        <v>0.10597237695662648</v>
      </c>
      <c r="AY39">
        <f t="shared" si="41"/>
        <v>0.11254081087370715</v>
      </c>
      <c r="AZ39">
        <f t="shared" si="41"/>
        <v>0.12074550521560157</v>
      </c>
      <c r="BA39">
        <f t="shared" si="41"/>
        <v>0.13099224658046923</v>
      </c>
      <c r="BB39">
        <f t="shared" si="41"/>
        <v>0.14378643452188938</v>
      </c>
      <c r="BC39">
        <f t="shared" si="41"/>
        <v>0.15975696325447744</v>
      </c>
      <c r="BD39">
        <f t="shared" si="41"/>
        <v>0.1796855085474956</v>
      </c>
      <c r="BE39">
        <f t="shared" si="41"/>
        <v>7.9687500000000008E-2</v>
      </c>
      <c r="BF39">
        <f t="shared" si="41"/>
        <v>8.4092594662564121E-2</v>
      </c>
      <c r="BG39">
        <f t="shared" si="41"/>
        <v>8.519386832820515E-2</v>
      </c>
      <c r="BH39">
        <f t="shared" si="41"/>
        <v>8.6570460410256442E-2</v>
      </c>
      <c r="BI39">
        <f t="shared" si="41"/>
        <v>8.8291200512820536E-2</v>
      </c>
      <c r="BJ39">
        <f t="shared" si="41"/>
        <v>9.0442125641025661E-2</v>
      </c>
      <c r="BK39">
        <f t="shared" si="41"/>
        <v>9.3130782051282085E-2</v>
      </c>
      <c r="BL39">
        <f t="shared" si="41"/>
        <v>9.6491602564102594E-2</v>
      </c>
      <c r="BM39">
        <f t="shared" si="41"/>
        <v>0.10069262820512823</v>
      </c>
      <c r="BN39">
        <f t="shared" si="41"/>
        <v>0.1059439102564103</v>
      </c>
      <c r="BO39">
        <f t="shared" si="41"/>
        <v>0.11250801282051284</v>
      </c>
      <c r="BP39">
        <f t="shared" si="41"/>
        <v>0.12071314102564107</v>
      </c>
      <c r="BQ39">
        <f t="shared" si="41"/>
        <v>0.13096955128205132</v>
      </c>
      <c r="BR39">
        <f t="shared" si="41"/>
        <v>0.14379006410256412</v>
      </c>
      <c r="BS39">
        <f t="shared" si="41"/>
        <v>0.15981570512820514</v>
      </c>
      <c r="BT39">
        <f t="shared" si="41"/>
        <v>0.17984775641025641</v>
      </c>
    </row>
    <row r="40" spans="2:72">
      <c r="W40">
        <f t="shared" si="39"/>
        <v>11.305940522438981</v>
      </c>
      <c r="X40">
        <f t="shared" si="38"/>
        <v>11.305940522438981</v>
      </c>
      <c r="Y40">
        <f t="shared" si="42"/>
        <v>11.307738512811254</v>
      </c>
      <c r="AA40">
        <f t="shared" si="40"/>
        <v>1.7979903722729063E-3</v>
      </c>
      <c r="AB40">
        <f t="shared" si="37"/>
        <v>1.7979903722729063E-3</v>
      </c>
      <c r="AC40">
        <v>5</v>
      </c>
      <c r="AN40">
        <f t="shared" si="41"/>
        <v>2.4414062499999991</v>
      </c>
      <c r="AO40">
        <f t="shared" si="41"/>
        <v>8.2913536422900072E-2</v>
      </c>
      <c r="AP40">
        <f t="shared" si="41"/>
        <v>8.8435012789430584E-2</v>
      </c>
      <c r="AQ40">
        <f t="shared" si="41"/>
        <v>8.9815014694539994E-2</v>
      </c>
      <c r="AR40">
        <f t="shared" si="41"/>
        <v>9.1539810602179833E-2</v>
      </c>
      <c r="AS40">
        <f t="shared" si="41"/>
        <v>9.3695482936926144E-2</v>
      </c>
      <c r="AT40">
        <f t="shared" si="41"/>
        <v>9.638956949903732E-2</v>
      </c>
      <c r="AU40">
        <f t="shared" si="41"/>
        <v>9.9756390675582354E-2</v>
      </c>
      <c r="AV40">
        <f t="shared" si="41"/>
        <v>0.10396368790488492</v>
      </c>
      <c r="AW40">
        <f t="shared" si="41"/>
        <v>0.10922088970225251</v>
      </c>
      <c r="AX40">
        <f t="shared" si="41"/>
        <v>0.11578939421121648</v>
      </c>
      <c r="AY40">
        <f t="shared" si="41"/>
        <v>0.12399534450155926</v>
      </c>
      <c r="AZ40">
        <f t="shared" si="41"/>
        <v>0.13424547638489343</v>
      </c>
      <c r="BA40">
        <f t="shared" si="41"/>
        <v>0.14704673941647373</v>
      </c>
      <c r="BB40">
        <f t="shared" si="41"/>
        <v>0.16303052970468579</v>
      </c>
      <c r="BC40">
        <f t="shared" si="41"/>
        <v>0.18298252534695225</v>
      </c>
      <c r="BD40">
        <f t="shared" si="41"/>
        <v>0.20787927457177099</v>
      </c>
      <c r="BE40">
        <f t="shared" si="41"/>
        <v>8.2942708333333365E-2</v>
      </c>
      <c r="BF40">
        <f t="shared" si="41"/>
        <v>8.8449076661538492E-2</v>
      </c>
      <c r="BG40">
        <f t="shared" si="41"/>
        <v>8.9825668743589784E-2</v>
      </c>
      <c r="BH40">
        <f t="shared" si="41"/>
        <v>9.1546408846153879E-2</v>
      </c>
      <c r="BI40">
        <f t="shared" si="41"/>
        <v>9.3697333974359004E-2</v>
      </c>
      <c r="BJ40">
        <f t="shared" si="41"/>
        <v>9.6385990384615414E-2</v>
      </c>
      <c r="BK40">
        <f t="shared" si="41"/>
        <v>9.9746810897435936E-2</v>
      </c>
      <c r="BL40">
        <f t="shared" si="41"/>
        <v>0.10394783653846158</v>
      </c>
      <c r="BM40">
        <f t="shared" si="41"/>
        <v>0.10919911858974363</v>
      </c>
      <c r="BN40">
        <f t="shared" si="41"/>
        <v>0.1157632211538462</v>
      </c>
      <c r="BO40">
        <f t="shared" si="41"/>
        <v>0.12396834935897438</v>
      </c>
      <c r="BP40">
        <f t="shared" si="41"/>
        <v>0.13422475961538463</v>
      </c>
      <c r="BQ40">
        <f t="shared" si="41"/>
        <v>0.14704527243589746</v>
      </c>
      <c r="BR40">
        <f t="shared" si="41"/>
        <v>0.16307091346153851</v>
      </c>
      <c r="BS40">
        <f t="shared" si="41"/>
        <v>0.18310296474358981</v>
      </c>
      <c r="BT40">
        <f t="shared" si="41"/>
        <v>0.20814302884615385</v>
      </c>
    </row>
    <row r="41" spans="2:72">
      <c r="W41">
        <f t="shared" si="39"/>
        <v>10.650230757945636</v>
      </c>
      <c r="X41">
        <f t="shared" si="38"/>
        <v>10.650230757945636</v>
      </c>
      <c r="Y41">
        <f t="shared" si="42"/>
        <v>10.651556033938419</v>
      </c>
      <c r="AA41">
        <f t="shared" si="40"/>
        <v>1.3252759927837587E-3</v>
      </c>
      <c r="AB41">
        <f t="shared" si="37"/>
        <v>1.3252759927837587E-3</v>
      </c>
      <c r="AC41">
        <v>5</v>
      </c>
      <c r="AN41">
        <f t="shared" si="41"/>
        <v>3.0517578124999987</v>
      </c>
      <c r="AO41">
        <f t="shared" si="41"/>
        <v>8.6984241099335891E-2</v>
      </c>
      <c r="AP41">
        <f t="shared" si="41"/>
        <v>9.3882996701492208E-2</v>
      </c>
      <c r="AQ41">
        <f t="shared" si="41"/>
        <v>9.5607226824357378E-2</v>
      </c>
      <c r="AR41">
        <f t="shared" si="41"/>
        <v>9.7762256501299286E-2</v>
      </c>
      <c r="AS41">
        <f t="shared" si="41"/>
        <v>0.1004556405907234</v>
      </c>
      <c r="AT41">
        <f t="shared" si="41"/>
        <v>0.10382174116406286</v>
      </c>
      <c r="AU41">
        <f t="shared" si="41"/>
        <v>0.10802838353854492</v>
      </c>
      <c r="AV41">
        <f t="shared" si="41"/>
        <v>0.113285150642816</v>
      </c>
      <c r="AW41">
        <f t="shared" si="41"/>
        <v>0.1198537109233784</v>
      </c>
      <c r="AX41">
        <f t="shared" si="41"/>
        <v>0.12806066577945399</v>
      </c>
      <c r="AY41">
        <f t="shared" si="41"/>
        <v>0.13831351153637442</v>
      </c>
      <c r="AZ41">
        <f t="shared" si="41"/>
        <v>0.15112044034650826</v>
      </c>
      <c r="BA41">
        <f t="shared" si="41"/>
        <v>0.16711485546147936</v>
      </c>
      <c r="BB41">
        <f t="shared" si="41"/>
        <v>0.18708564868318128</v>
      </c>
      <c r="BC41">
        <f t="shared" si="41"/>
        <v>0.21201447796254577</v>
      </c>
      <c r="BD41">
        <f t="shared" si="41"/>
        <v>0.24312148210211523</v>
      </c>
      <c r="BE41">
        <f t="shared" si="41"/>
        <v>8.7011718750000008E-2</v>
      </c>
      <c r="BF41">
        <f t="shared" si="41"/>
        <v>9.3894679160256414E-2</v>
      </c>
      <c r="BG41">
        <f t="shared" si="41"/>
        <v>9.5615419262820536E-2</v>
      </c>
      <c r="BH41">
        <f t="shared" si="41"/>
        <v>9.7766344391025647E-2</v>
      </c>
      <c r="BI41">
        <f t="shared" si="41"/>
        <v>0.10045500080128206</v>
      </c>
      <c r="BJ41">
        <f t="shared" si="41"/>
        <v>0.10381582131410258</v>
      </c>
      <c r="BK41">
        <f t="shared" si="41"/>
        <v>0.10801684695512823</v>
      </c>
      <c r="BL41">
        <f t="shared" si="41"/>
        <v>0.11326812900641028</v>
      </c>
      <c r="BM41">
        <f t="shared" si="41"/>
        <v>0.11983223157051281</v>
      </c>
      <c r="BN41">
        <f t="shared" si="41"/>
        <v>0.12803735977564107</v>
      </c>
      <c r="BO41">
        <f t="shared" si="41"/>
        <v>0.13829377003205129</v>
      </c>
      <c r="BP41">
        <f t="shared" si="41"/>
        <v>0.15111428285256412</v>
      </c>
      <c r="BQ41">
        <f t="shared" si="41"/>
        <v>0.16713992387820512</v>
      </c>
      <c r="BR41">
        <f t="shared" si="41"/>
        <v>0.18717197516025641</v>
      </c>
      <c r="BS41">
        <f t="shared" si="41"/>
        <v>0.21221203926282053</v>
      </c>
      <c r="BT41">
        <f t="shared" si="41"/>
        <v>0.2435121193910256</v>
      </c>
    </row>
    <row r="42" spans="2:72">
      <c r="W42">
        <f t="shared" si="39"/>
        <v>9.9303206989454864</v>
      </c>
      <c r="X42">
        <f t="shared" si="38"/>
        <v>9.9303206989454864</v>
      </c>
      <c r="Y42">
        <f t="shared" si="42"/>
        <v>9.9311792525133029</v>
      </c>
      <c r="AA42">
        <f t="shared" si="40"/>
        <v>8.5855356781650016E-4</v>
      </c>
      <c r="AB42">
        <f t="shared" si="37"/>
        <v>8.5855356781650016E-4</v>
      </c>
      <c r="AC42">
        <v>5</v>
      </c>
      <c r="AN42">
        <f t="shared" si="41"/>
        <v>3.8146972656249987</v>
      </c>
      <c r="AO42">
        <f t="shared" si="41"/>
        <v>9.2072621944880653E-2</v>
      </c>
      <c r="AP42">
        <f t="shared" si="41"/>
        <v>0.10069297659156923</v>
      </c>
      <c r="AQ42">
        <f t="shared" si="41"/>
        <v>0.1028474919866291</v>
      </c>
      <c r="AR42">
        <f t="shared" si="41"/>
        <v>0.1055403138751986</v>
      </c>
      <c r="AS42">
        <f t="shared" si="41"/>
        <v>0.10890583765796995</v>
      </c>
      <c r="AT42">
        <f t="shared" si="41"/>
        <v>0.11311195574534474</v>
      </c>
      <c r="AU42">
        <f t="shared" si="41"/>
        <v>0.11836837461724813</v>
      </c>
      <c r="AV42">
        <f t="shared" si="41"/>
        <v>0.12493697906522988</v>
      </c>
      <c r="AW42">
        <f t="shared" si="41"/>
        <v>0.13314473744978572</v>
      </c>
      <c r="AX42">
        <f t="shared" si="41"/>
        <v>0.14339975523975088</v>
      </c>
      <c r="AY42">
        <f t="shared" si="41"/>
        <v>0.15621122032989335</v>
      </c>
      <c r="AZ42">
        <f t="shared" si="41"/>
        <v>0.17221414529852683</v>
      </c>
      <c r="BA42">
        <f t="shared" si="41"/>
        <v>0.19220000051773647</v>
      </c>
      <c r="BB42">
        <f t="shared" si="41"/>
        <v>0.21715454740630072</v>
      </c>
      <c r="BC42">
        <f t="shared" si="41"/>
        <v>0.24830441873203765</v>
      </c>
      <c r="BD42">
        <f t="shared" si="41"/>
        <v>0.28717424151504556</v>
      </c>
      <c r="BE42">
        <f t="shared" si="41"/>
        <v>9.2097981770833365E-2</v>
      </c>
      <c r="BF42">
        <f t="shared" si="41"/>
        <v>0.10070168228365386</v>
      </c>
      <c r="BG42">
        <f t="shared" si="41"/>
        <v>0.10285260741185899</v>
      </c>
      <c r="BH42">
        <f t="shared" si="41"/>
        <v>0.10554126382211541</v>
      </c>
      <c r="BI42">
        <f t="shared" si="41"/>
        <v>0.10890208433493592</v>
      </c>
      <c r="BJ42">
        <f t="shared" si="41"/>
        <v>0.11310310997596158</v>
      </c>
      <c r="BK42">
        <f t="shared" si="41"/>
        <v>0.11835439202724361</v>
      </c>
      <c r="BL42">
        <f t="shared" si="41"/>
        <v>0.12491849459134617</v>
      </c>
      <c r="BM42">
        <f t="shared" si="41"/>
        <v>0.13312362279647438</v>
      </c>
      <c r="BN42">
        <f t="shared" si="41"/>
        <v>0.14338003305288466</v>
      </c>
      <c r="BO42">
        <f t="shared" si="41"/>
        <v>0.15620054587339746</v>
      </c>
      <c r="BP42">
        <f t="shared" si="41"/>
        <v>0.17222618689903849</v>
      </c>
      <c r="BQ42">
        <f t="shared" si="41"/>
        <v>0.19225823818108975</v>
      </c>
      <c r="BR42">
        <f t="shared" si="41"/>
        <v>0.21729830228365388</v>
      </c>
      <c r="BS42">
        <f t="shared" si="41"/>
        <v>0.24859838241185903</v>
      </c>
      <c r="BT42">
        <f t="shared" si="41"/>
        <v>0.28772348257211539</v>
      </c>
    </row>
    <row r="43" spans="2:72">
      <c r="W43">
        <f t="shared" si="39"/>
        <v>9.1566340626958276</v>
      </c>
      <c r="X43">
        <f t="shared" si="38"/>
        <v>9.1566340626958276</v>
      </c>
      <c r="Y43">
        <f t="shared" si="42"/>
        <v>9.1570520215257627</v>
      </c>
      <c r="AA43">
        <f t="shared" si="40"/>
        <v>4.1795882993511668E-4</v>
      </c>
      <c r="AB43">
        <f t="shared" si="37"/>
        <v>4.1795882993511668E-4</v>
      </c>
      <c r="AC43">
        <v>5</v>
      </c>
      <c r="AN43">
        <f t="shared" si="41"/>
        <v>4.7683715820312473</v>
      </c>
      <c r="AO43">
        <f t="shared" si="41"/>
        <v>9.8433098001811603E-2</v>
      </c>
      <c r="AP43">
        <f t="shared" si="41"/>
        <v>0.10920545145416553</v>
      </c>
      <c r="AQ43">
        <f t="shared" si="41"/>
        <v>0.11189782343946872</v>
      </c>
      <c r="AR43">
        <f t="shared" si="41"/>
        <v>0.11526288559257272</v>
      </c>
      <c r="AS43">
        <f t="shared" si="41"/>
        <v>0.11946858399202814</v>
      </c>
      <c r="AT43">
        <f t="shared" si="41"/>
        <v>0.12472472397194713</v>
      </c>
      <c r="AU43">
        <f t="shared" si="41"/>
        <v>0.13129336346562714</v>
      </c>
      <c r="AV43">
        <f t="shared" si="41"/>
        <v>0.13950176459324723</v>
      </c>
      <c r="AW43">
        <f t="shared" si="41"/>
        <v>0.1497585206077949</v>
      </c>
      <c r="AX43">
        <f t="shared" si="41"/>
        <v>0.16257361706512205</v>
      </c>
      <c r="AY43">
        <f t="shared" si="41"/>
        <v>0.17858335632179204</v>
      </c>
      <c r="AZ43">
        <f t="shared" si="41"/>
        <v>0.19858127648855001</v>
      </c>
      <c r="BA43">
        <f t="shared" si="41"/>
        <v>0.22355643183805782</v>
      </c>
      <c r="BB43">
        <f t="shared" si="41"/>
        <v>0.25474067081020002</v>
      </c>
      <c r="BC43">
        <f t="shared" si="41"/>
        <v>0.29366684469390242</v>
      </c>
      <c r="BD43">
        <f t="shared" si="41"/>
        <v>0.34224019078120838</v>
      </c>
      <c r="BE43">
        <f t="shared" si="41"/>
        <v>9.8455810546874994E-2</v>
      </c>
      <c r="BF43">
        <f t="shared" si="41"/>
        <v>0.10921043618790063</v>
      </c>
      <c r="BG43">
        <f t="shared" si="41"/>
        <v>0.11189909259815704</v>
      </c>
      <c r="BH43">
        <f t="shared" si="41"/>
        <v>0.11525991311097758</v>
      </c>
      <c r="BI43">
        <f t="shared" si="41"/>
        <v>0.11946093875200321</v>
      </c>
      <c r="BJ43">
        <f t="shared" si="41"/>
        <v>0.12471222080328526</v>
      </c>
      <c r="BK43">
        <f t="shared" si="41"/>
        <v>0.13127632336738784</v>
      </c>
      <c r="BL43">
        <f t="shared" ref="AO43:BT50" si="43">1/BL27</f>
        <v>0.13948145157251604</v>
      </c>
      <c r="BM43">
        <f t="shared" si="43"/>
        <v>0.14973786182892629</v>
      </c>
      <c r="BN43">
        <f t="shared" si="43"/>
        <v>0.16255837464943912</v>
      </c>
      <c r="BO43">
        <f t="shared" si="43"/>
        <v>0.17858401567508014</v>
      </c>
      <c r="BP43">
        <f t="shared" si="43"/>
        <v>0.19861606695713144</v>
      </c>
      <c r="BQ43">
        <f t="shared" si="43"/>
        <v>0.22365613105969551</v>
      </c>
      <c r="BR43">
        <f t="shared" si="43"/>
        <v>0.25495621118790063</v>
      </c>
      <c r="BS43">
        <f t="shared" si="43"/>
        <v>0.29408131134815702</v>
      </c>
      <c r="BT43">
        <f t="shared" si="43"/>
        <v>0.3429876865484775</v>
      </c>
    </row>
    <row r="44" spans="2:72">
      <c r="W44">
        <f t="shared" si="39"/>
        <v>8.344015162968498</v>
      </c>
      <c r="X44">
        <f t="shared" si="38"/>
        <v>8.344015162968498</v>
      </c>
      <c r="Y44">
        <f t="shared" si="42"/>
        <v>8.3440383846589388</v>
      </c>
      <c r="AA44">
        <f t="shared" si="40"/>
        <v>2.322169044077782E-5</v>
      </c>
      <c r="AB44">
        <f t="shared" si="37"/>
        <v>2.322169044077782E-5</v>
      </c>
      <c r="AC44">
        <v>5</v>
      </c>
      <c r="AN44">
        <f t="shared" ref="AN44:AN50" si="44">1/AN28</f>
        <v>5.9604644775390598</v>
      </c>
      <c r="AO44">
        <f t="shared" si="43"/>
        <v>0.10638369307297527</v>
      </c>
      <c r="AP44">
        <f t="shared" si="43"/>
        <v>0.11984604503241086</v>
      </c>
      <c r="AQ44">
        <f t="shared" si="43"/>
        <v>0.12321073775551829</v>
      </c>
      <c r="AR44">
        <f t="shared" si="43"/>
        <v>0.1274161002392904</v>
      </c>
      <c r="AS44">
        <f t="shared" si="43"/>
        <v>0.13267201690960093</v>
      </c>
      <c r="AT44">
        <f t="shared" si="43"/>
        <v>0.13924068425520011</v>
      </c>
      <c r="AU44">
        <f t="shared" si="43"/>
        <v>0.1474495995261009</v>
      </c>
      <c r="AV44">
        <f t="shared" si="43"/>
        <v>0.15770774650326894</v>
      </c>
      <c r="AW44">
        <f t="shared" si="43"/>
        <v>0.17052574955530636</v>
      </c>
      <c r="AX44">
        <f t="shared" si="43"/>
        <v>0.18654094434683594</v>
      </c>
      <c r="AY44">
        <f t="shared" si="43"/>
        <v>0.20654852631166534</v>
      </c>
      <c r="AZ44">
        <f t="shared" si="43"/>
        <v>0.23154019047607899</v>
      </c>
      <c r="BA44">
        <f t="shared" si="43"/>
        <v>0.26275197098845943</v>
      </c>
      <c r="BB44">
        <f t="shared" si="43"/>
        <v>0.3017233250650741</v>
      </c>
      <c r="BC44">
        <f t="shared" si="43"/>
        <v>0.35036987714623352</v>
      </c>
      <c r="BD44">
        <f t="shared" si="43"/>
        <v>0.41107262736391209</v>
      </c>
      <c r="BE44">
        <f t="shared" si="43"/>
        <v>0.10640309651692709</v>
      </c>
      <c r="BF44">
        <f t="shared" si="43"/>
        <v>0.11984637856820915</v>
      </c>
      <c r="BG44">
        <f t="shared" si="43"/>
        <v>0.12320719908102964</v>
      </c>
      <c r="BH44">
        <f t="shared" si="43"/>
        <v>0.12740822472205532</v>
      </c>
      <c r="BI44">
        <f t="shared" si="43"/>
        <v>0.13265950677333735</v>
      </c>
      <c r="BJ44">
        <f t="shared" si="43"/>
        <v>0.13922360933743991</v>
      </c>
      <c r="BK44">
        <f t="shared" si="43"/>
        <v>0.14742873754256813</v>
      </c>
      <c r="BL44">
        <f t="shared" si="43"/>
        <v>0.15768514779897835</v>
      </c>
      <c r="BM44">
        <f t="shared" si="43"/>
        <v>0.17050566061949121</v>
      </c>
      <c r="BN44">
        <f t="shared" si="43"/>
        <v>0.18653130164513224</v>
      </c>
      <c r="BO44">
        <f t="shared" si="43"/>
        <v>0.20656335292718353</v>
      </c>
      <c r="BP44">
        <f t="shared" si="43"/>
        <v>0.23160341702974763</v>
      </c>
      <c r="BQ44">
        <f t="shared" si="43"/>
        <v>0.26290349715795269</v>
      </c>
      <c r="BR44">
        <f t="shared" si="43"/>
        <v>0.30202859731820914</v>
      </c>
      <c r="BS44">
        <f t="shared" si="43"/>
        <v>0.35093497251852962</v>
      </c>
      <c r="BT44">
        <f t="shared" si="43"/>
        <v>0.41206794151893023</v>
      </c>
    </row>
    <row r="45" spans="2:72">
      <c r="W45">
        <f t="shared" si="39"/>
        <v>7.5108170856996024</v>
      </c>
      <c r="X45">
        <f t="shared" si="38"/>
        <v>7.5108170856996024</v>
      </c>
      <c r="Y45">
        <f t="shared" si="42"/>
        <v>7.5105079325782995</v>
      </c>
      <c r="AA45">
        <f t="shared" si="40"/>
        <v>-3.091531213028631E-4</v>
      </c>
      <c r="AB45">
        <f t="shared" si="37"/>
        <v>-3.091531213028631E-4</v>
      </c>
      <c r="AC45">
        <v>5</v>
      </c>
      <c r="AN45">
        <f t="shared" si="44"/>
        <v>7.4505805969238246</v>
      </c>
      <c r="AO45">
        <f t="shared" si="43"/>
        <v>0.11632193691192987</v>
      </c>
      <c r="AP45">
        <f t="shared" si="43"/>
        <v>0.13314678700521759</v>
      </c>
      <c r="AQ45">
        <f t="shared" si="43"/>
        <v>0.13735188065058024</v>
      </c>
      <c r="AR45">
        <f t="shared" si="43"/>
        <v>0.1426076185476875</v>
      </c>
      <c r="AS45">
        <f t="shared" si="43"/>
        <v>0.14917630805656681</v>
      </c>
      <c r="AT45">
        <f t="shared" si="43"/>
        <v>0.1573856346092663</v>
      </c>
      <c r="AU45">
        <f t="shared" si="43"/>
        <v>0.16764489460169316</v>
      </c>
      <c r="AV45">
        <f t="shared" si="43"/>
        <v>0.18046522389079606</v>
      </c>
      <c r="AW45">
        <f t="shared" si="43"/>
        <v>0.19648478573969569</v>
      </c>
      <c r="AX45">
        <f t="shared" si="43"/>
        <v>0.21650010344897833</v>
      </c>
      <c r="AY45">
        <f t="shared" si="43"/>
        <v>0.24150498879900698</v>
      </c>
      <c r="AZ45">
        <f t="shared" si="43"/>
        <v>0.27273883296049023</v>
      </c>
      <c r="BA45">
        <f t="shared" si="43"/>
        <v>0.31174639492646161</v>
      </c>
      <c r="BB45">
        <f t="shared" si="43"/>
        <v>0.36045164288366671</v>
      </c>
      <c r="BC45">
        <f t="shared" si="43"/>
        <v>0.42124866771164743</v>
      </c>
      <c r="BD45">
        <f t="shared" si="43"/>
        <v>0.49711317309229158</v>
      </c>
      <c r="BE45">
        <f t="shared" si="43"/>
        <v>0.11633720397949221</v>
      </c>
      <c r="BF45">
        <f t="shared" si="43"/>
        <v>0.1331413065435948</v>
      </c>
      <c r="BG45">
        <f t="shared" si="43"/>
        <v>0.13734233218462044</v>
      </c>
      <c r="BH45">
        <f t="shared" si="43"/>
        <v>0.14259361423590247</v>
      </c>
      <c r="BI45">
        <f t="shared" si="43"/>
        <v>0.14915771680000506</v>
      </c>
      <c r="BJ45">
        <f t="shared" si="43"/>
        <v>0.15736284500513326</v>
      </c>
      <c r="BK45">
        <f t="shared" si="43"/>
        <v>0.16761925526154353</v>
      </c>
      <c r="BL45">
        <f t="shared" si="43"/>
        <v>0.18043976808205633</v>
      </c>
      <c r="BM45">
        <f t="shared" si="43"/>
        <v>0.19646540910769733</v>
      </c>
      <c r="BN45">
        <f t="shared" si="43"/>
        <v>0.21649746038974868</v>
      </c>
      <c r="BO45">
        <f t="shared" si="43"/>
        <v>0.24153752449231278</v>
      </c>
      <c r="BP45">
        <f t="shared" si="43"/>
        <v>0.27283760462051787</v>
      </c>
      <c r="BQ45">
        <f t="shared" si="43"/>
        <v>0.31196270478077426</v>
      </c>
      <c r="BR45">
        <f t="shared" si="43"/>
        <v>0.3608690799810948</v>
      </c>
      <c r="BS45">
        <f t="shared" si="43"/>
        <v>0.42200204898149546</v>
      </c>
      <c r="BT45">
        <f t="shared" si="43"/>
        <v>0.49841826023199626</v>
      </c>
    </row>
    <row r="46" spans="2:72">
      <c r="W46">
        <f t="shared" si="39"/>
        <v>6.6773519204436456</v>
      </c>
      <c r="X46">
        <f t="shared" si="38"/>
        <v>6.6773519204436456</v>
      </c>
      <c r="Y46">
        <f t="shared" si="42"/>
        <v>6.6767835752360494</v>
      </c>
      <c r="AA46">
        <f t="shared" si="40"/>
        <v>-5.6834520759618812E-4</v>
      </c>
      <c r="AB46">
        <f t="shared" si="37"/>
        <v>-5.6834520759618812E-4</v>
      </c>
      <c r="AC46">
        <v>5</v>
      </c>
      <c r="AN46">
        <f t="shared" si="44"/>
        <v>9.3132257461547798</v>
      </c>
      <c r="AO46">
        <f t="shared" si="43"/>
        <v>0.12874474171062314</v>
      </c>
      <c r="AP46">
        <f t="shared" si="43"/>
        <v>0.14977271447122595</v>
      </c>
      <c r="AQ46">
        <f t="shared" si="43"/>
        <v>0.15502830926940767</v>
      </c>
      <c r="AR46">
        <f t="shared" si="43"/>
        <v>0.1615970164331838</v>
      </c>
      <c r="AS46">
        <f t="shared" si="43"/>
        <v>0.16980667199027427</v>
      </c>
      <c r="AT46">
        <f t="shared" si="43"/>
        <v>0.18006682255184914</v>
      </c>
      <c r="AU46">
        <f t="shared" si="43"/>
        <v>0.19288901344618345</v>
      </c>
      <c r="AV46">
        <f t="shared" si="43"/>
        <v>0.20891207062520495</v>
      </c>
      <c r="AW46">
        <f t="shared" si="43"/>
        <v>0.22893358097018235</v>
      </c>
      <c r="AX46">
        <f t="shared" si="43"/>
        <v>0.25394905232665627</v>
      </c>
      <c r="AY46">
        <f t="shared" si="43"/>
        <v>0.28520056690818407</v>
      </c>
      <c r="AZ46">
        <f t="shared" si="43"/>
        <v>0.32423713606600429</v>
      </c>
      <c r="BA46">
        <f t="shared" si="43"/>
        <v>0.37298942484896414</v>
      </c>
      <c r="BB46">
        <f t="shared" si="43"/>
        <v>0.43386204015690744</v>
      </c>
      <c r="BC46">
        <f t="shared" si="43"/>
        <v>0.50984715591841467</v>
      </c>
      <c r="BD46">
        <f t="shared" si="43"/>
        <v>0.60466385525276589</v>
      </c>
      <c r="BE46">
        <f t="shared" si="43"/>
        <v>0.12875483830769857</v>
      </c>
      <c r="BF46">
        <f t="shared" si="43"/>
        <v>0.14975996651282678</v>
      </c>
      <c r="BG46">
        <f t="shared" si="43"/>
        <v>0.15501124856410883</v>
      </c>
      <c r="BH46">
        <f t="shared" si="43"/>
        <v>0.16157535112821142</v>
      </c>
      <c r="BI46">
        <f t="shared" si="43"/>
        <v>0.16978047933333962</v>
      </c>
      <c r="BJ46">
        <f t="shared" si="43"/>
        <v>0.18003688958974989</v>
      </c>
      <c r="BK46">
        <f t="shared" si="43"/>
        <v>0.1928574024102627</v>
      </c>
      <c r="BL46">
        <f t="shared" si="43"/>
        <v>0.20888304343590372</v>
      </c>
      <c r="BM46">
        <f t="shared" si="43"/>
        <v>0.22891509471795501</v>
      </c>
      <c r="BN46">
        <f t="shared" si="43"/>
        <v>0.25395515882051917</v>
      </c>
      <c r="BO46">
        <f t="shared" si="43"/>
        <v>0.28525523894872423</v>
      </c>
      <c r="BP46">
        <f t="shared" si="43"/>
        <v>0.32438033910898062</v>
      </c>
      <c r="BQ46">
        <f t="shared" si="43"/>
        <v>0.3732867143093011</v>
      </c>
      <c r="BR46">
        <f t="shared" si="43"/>
        <v>0.43441968330970177</v>
      </c>
      <c r="BS46">
        <f t="shared" si="43"/>
        <v>0.51083589456020262</v>
      </c>
      <c r="BT46">
        <f t="shared" si="43"/>
        <v>0.60635615862332848</v>
      </c>
    </row>
    <row r="47" spans="2:72">
      <c r="W47">
        <f t="shared" si="39"/>
        <v>5.8639576551556321</v>
      </c>
      <c r="X47">
        <f t="shared" si="38"/>
        <v>5.8639576551556321</v>
      </c>
      <c r="Y47">
        <f t="shared" si="42"/>
        <v>5.863207024790027</v>
      </c>
      <c r="AA47">
        <f t="shared" si="40"/>
        <v>-7.5063036560507612E-4</v>
      </c>
      <c r="AB47">
        <f t="shared" si="37"/>
        <v>-7.5063036560507612E-4</v>
      </c>
      <c r="AC47">
        <v>5</v>
      </c>
      <c r="AN47">
        <f t="shared" si="44"/>
        <v>11.641532182693474</v>
      </c>
      <c r="AO47">
        <f t="shared" si="43"/>
        <v>0.14427324770898969</v>
      </c>
      <c r="AP47">
        <f t="shared" si="43"/>
        <v>0.17055512380373639</v>
      </c>
      <c r="AQ47">
        <f t="shared" si="43"/>
        <v>0.17712384504294196</v>
      </c>
      <c r="AR47">
        <f t="shared" si="43"/>
        <v>0.18533376379005428</v>
      </c>
      <c r="AS47">
        <f t="shared" si="43"/>
        <v>0.19559462690740853</v>
      </c>
      <c r="AT47">
        <f t="shared" si="43"/>
        <v>0.20841830748007756</v>
      </c>
      <c r="AU47">
        <f t="shared" si="43"/>
        <v>0.22444416200179623</v>
      </c>
      <c r="AV47">
        <f t="shared" si="43"/>
        <v>0.24447062904321601</v>
      </c>
      <c r="AW47">
        <f t="shared" si="43"/>
        <v>0.26949457500829066</v>
      </c>
      <c r="AX47">
        <f t="shared" si="43"/>
        <v>0.30076023842375371</v>
      </c>
      <c r="AY47">
        <f t="shared" si="43"/>
        <v>0.33982003954465534</v>
      </c>
      <c r="AZ47">
        <f t="shared" si="43"/>
        <v>0.38861001494789682</v>
      </c>
      <c r="BA47">
        <f t="shared" si="43"/>
        <v>0.44954321225209237</v>
      </c>
      <c r="BB47">
        <f t="shared" si="43"/>
        <v>0.52562503674845851</v>
      </c>
      <c r="BC47">
        <f t="shared" si="43"/>
        <v>0.62059526617687366</v>
      </c>
      <c r="BD47">
        <f t="shared" si="43"/>
        <v>0.7391022079533589</v>
      </c>
      <c r="BE47">
        <f t="shared" si="43"/>
        <v>0.14427688121795654</v>
      </c>
      <c r="BF47">
        <f t="shared" si="43"/>
        <v>0.17053329147436683</v>
      </c>
      <c r="BG47">
        <f t="shared" si="43"/>
        <v>0.17709739403846939</v>
      </c>
      <c r="BH47">
        <f t="shared" si="43"/>
        <v>0.18530252224359758</v>
      </c>
      <c r="BI47">
        <f t="shared" si="43"/>
        <v>0.19555893250000786</v>
      </c>
      <c r="BJ47">
        <f t="shared" si="43"/>
        <v>0.20837944532052069</v>
      </c>
      <c r="BK47">
        <f t="shared" si="43"/>
        <v>0.22440508634616171</v>
      </c>
      <c r="BL47">
        <f t="shared" si="43"/>
        <v>0.24443713762821295</v>
      </c>
      <c r="BM47">
        <f t="shared" si="43"/>
        <v>0.26947720173077705</v>
      </c>
      <c r="BN47">
        <f t="shared" si="43"/>
        <v>0.30077728185898223</v>
      </c>
      <c r="BO47">
        <f t="shared" si="43"/>
        <v>0.33990238201923861</v>
      </c>
      <c r="BP47">
        <f t="shared" si="43"/>
        <v>0.38880875721955915</v>
      </c>
      <c r="BQ47">
        <f t="shared" si="43"/>
        <v>0.44994172621995965</v>
      </c>
      <c r="BR47">
        <f t="shared" si="43"/>
        <v>0.52635793747046045</v>
      </c>
      <c r="BS47">
        <f t="shared" si="43"/>
        <v>0.62187820153358653</v>
      </c>
      <c r="BT47">
        <f t="shared" si="43"/>
        <v>0.7412785316124938</v>
      </c>
    </row>
    <row r="48" spans="2:72">
      <c r="W48">
        <f t="shared" si="39"/>
        <v>5.0890598792798167</v>
      </c>
      <c r="X48">
        <f t="shared" si="38"/>
        <v>5.0890598792798167</v>
      </c>
      <c r="Y48">
        <f t="shared" si="42"/>
        <v>5.088200509352931</v>
      </c>
      <c r="AA48">
        <f t="shared" si="40"/>
        <v>-8.5936992688573355E-4</v>
      </c>
      <c r="AB48">
        <f t="shared" si="37"/>
        <v>-8.5936992688573355E-4</v>
      </c>
      <c r="AC48">
        <v>5</v>
      </c>
      <c r="AN48">
        <f t="shared" si="44"/>
        <v>14.551915228366843</v>
      </c>
      <c r="AO48">
        <f t="shared" si="43"/>
        <v>0.16368388020694793</v>
      </c>
      <c r="AP48">
        <f t="shared" si="43"/>
        <v>0.19653313546937451</v>
      </c>
      <c r="AQ48">
        <f t="shared" si="43"/>
        <v>0.20474326475985982</v>
      </c>
      <c r="AR48">
        <f t="shared" si="43"/>
        <v>0.21500469798614236</v>
      </c>
      <c r="AS48">
        <f t="shared" si="43"/>
        <v>0.22782957055382641</v>
      </c>
      <c r="AT48">
        <f t="shared" si="43"/>
        <v>0.24385766364036313</v>
      </c>
      <c r="AU48">
        <f t="shared" si="43"/>
        <v>0.26388809769631227</v>
      </c>
      <c r="AV48">
        <f t="shared" si="43"/>
        <v>0.28891882706572991</v>
      </c>
      <c r="AW48">
        <f t="shared" si="43"/>
        <v>0.32019581755592608</v>
      </c>
      <c r="AX48">
        <f t="shared" si="43"/>
        <v>0.35927422104512552</v>
      </c>
      <c r="AY48">
        <f t="shared" si="43"/>
        <v>0.40809438034024453</v>
      </c>
      <c r="AZ48">
        <f t="shared" si="43"/>
        <v>0.46907611355026246</v>
      </c>
      <c r="BA48">
        <f t="shared" si="43"/>
        <v>0.54523544650600275</v>
      </c>
      <c r="BB48">
        <f t="shared" si="43"/>
        <v>0.64032878248789704</v>
      </c>
      <c r="BC48">
        <f t="shared" si="43"/>
        <v>0.75903040399994759</v>
      </c>
      <c r="BD48">
        <f t="shared" si="43"/>
        <v>0.90715014882909994</v>
      </c>
      <c r="BE48">
        <f t="shared" si="43"/>
        <v>0.16367943485577899</v>
      </c>
      <c r="BF48">
        <f t="shared" si="43"/>
        <v>0.19649994767629184</v>
      </c>
      <c r="BG48">
        <f t="shared" si="43"/>
        <v>0.20470507588142003</v>
      </c>
      <c r="BH48">
        <f t="shared" si="43"/>
        <v>0.21496148613783031</v>
      </c>
      <c r="BI48">
        <f t="shared" si="43"/>
        <v>0.22778199895834311</v>
      </c>
      <c r="BJ48">
        <f t="shared" si="43"/>
        <v>0.24380763998398419</v>
      </c>
      <c r="BK48">
        <f t="shared" si="43"/>
        <v>0.26383969126603546</v>
      </c>
      <c r="BL48">
        <f t="shared" si="43"/>
        <v>0.2888797553685995</v>
      </c>
      <c r="BM48">
        <f t="shared" si="43"/>
        <v>0.32017983549680462</v>
      </c>
      <c r="BN48">
        <f t="shared" si="43"/>
        <v>0.35930493565706106</v>
      </c>
      <c r="BO48">
        <f t="shared" si="43"/>
        <v>0.40821131085738155</v>
      </c>
      <c r="BP48">
        <f t="shared" si="43"/>
        <v>0.46934427985778215</v>
      </c>
      <c r="BQ48">
        <f t="shared" si="43"/>
        <v>0.54576049110828284</v>
      </c>
      <c r="BR48">
        <f t="shared" si="43"/>
        <v>0.64128075517140881</v>
      </c>
      <c r="BS48">
        <f t="shared" si="43"/>
        <v>0.76068108525031619</v>
      </c>
      <c r="BT48">
        <f t="shared" si="43"/>
        <v>0.90993149784895055</v>
      </c>
    </row>
    <row r="49" spans="23:72">
      <c r="W49">
        <f t="shared" si="39"/>
        <v>4.3676081630361505</v>
      </c>
      <c r="X49">
        <f t="shared" si="38"/>
        <v>4.3676081630361505</v>
      </c>
      <c r="Y49">
        <f t="shared" si="42"/>
        <v>4.3667044886248654</v>
      </c>
      <c r="AA49">
        <f t="shared" si="40"/>
        <v>-9.0367441128513804E-4</v>
      </c>
      <c r="AB49">
        <f t="shared" si="37"/>
        <v>-9.0367441128513804E-4</v>
      </c>
      <c r="AC49">
        <v>5</v>
      </c>
      <c r="AN49">
        <f t="shared" si="44"/>
        <v>18.189894035458554</v>
      </c>
      <c r="AO49">
        <f t="shared" si="43"/>
        <v>0.18794717082939563</v>
      </c>
      <c r="AP49">
        <f t="shared" si="43"/>
        <v>0.22900565005142209</v>
      </c>
      <c r="AQ49">
        <f t="shared" si="43"/>
        <v>0.23926753940600712</v>
      </c>
      <c r="AR49">
        <f t="shared" si="43"/>
        <v>0.25209336573125241</v>
      </c>
      <c r="AS49">
        <f t="shared" si="43"/>
        <v>0.26812325011184868</v>
      </c>
      <c r="AT49">
        <f t="shared" si="43"/>
        <v>0.28815685884072012</v>
      </c>
      <c r="AU49">
        <f t="shared" si="43"/>
        <v>0.31319301731445737</v>
      </c>
      <c r="AV49">
        <f t="shared" si="43"/>
        <v>0.34447907459387223</v>
      </c>
      <c r="AW49">
        <f t="shared" si="43"/>
        <v>0.38357237074047029</v>
      </c>
      <c r="AX49">
        <f t="shared" si="43"/>
        <v>0.43241669932184029</v>
      </c>
      <c r="AY49">
        <f t="shared" si="43"/>
        <v>0.49343730633473104</v>
      </c>
      <c r="AZ49">
        <f t="shared" si="43"/>
        <v>0.56965873680321966</v>
      </c>
      <c r="BA49">
        <f t="shared" si="43"/>
        <v>0.66485073932339067</v>
      </c>
      <c r="BB49">
        <f t="shared" si="43"/>
        <v>0.78370846466219535</v>
      </c>
      <c r="BC49">
        <f t="shared" si="43"/>
        <v>0.93207432627878983</v>
      </c>
      <c r="BD49">
        <f t="shared" si="43"/>
        <v>1.1172100749237763</v>
      </c>
      <c r="BE49">
        <f t="shared" si="43"/>
        <v>0.18793262690305709</v>
      </c>
      <c r="BF49">
        <f t="shared" si="43"/>
        <v>0.22895826792869814</v>
      </c>
      <c r="BG49">
        <f t="shared" si="43"/>
        <v>0.23921467818510836</v>
      </c>
      <c r="BH49">
        <f t="shared" si="43"/>
        <v>0.25203519100562116</v>
      </c>
      <c r="BI49">
        <f t="shared" si="43"/>
        <v>0.26806083203126224</v>
      </c>
      <c r="BJ49">
        <f t="shared" si="43"/>
        <v>0.28809288331331351</v>
      </c>
      <c r="BK49">
        <f t="shared" si="43"/>
        <v>0.31313294741587755</v>
      </c>
      <c r="BL49">
        <f t="shared" si="43"/>
        <v>0.34443302754408273</v>
      </c>
      <c r="BM49">
        <f t="shared" si="43"/>
        <v>0.38355812770433911</v>
      </c>
      <c r="BN49">
        <f t="shared" si="43"/>
        <v>0.43246450290465965</v>
      </c>
      <c r="BO49">
        <f t="shared" si="43"/>
        <v>0.49359747190506031</v>
      </c>
      <c r="BP49">
        <f t="shared" si="43"/>
        <v>0.570013683155561</v>
      </c>
      <c r="BQ49">
        <f t="shared" si="43"/>
        <v>0.66553394721868686</v>
      </c>
      <c r="BR49">
        <f t="shared" si="43"/>
        <v>0.78493427729759435</v>
      </c>
      <c r="BS49">
        <f t="shared" si="43"/>
        <v>0.93418468989622871</v>
      </c>
      <c r="BT49">
        <f t="shared" si="43"/>
        <v>1.1207477056445214</v>
      </c>
    </row>
    <row r="50" spans="23:72">
      <c r="W50">
        <f t="shared" si="39"/>
        <v>3.7101460529194172</v>
      </c>
      <c r="X50">
        <f t="shared" si="38"/>
        <v>3.7101460529194172</v>
      </c>
      <c r="Y50">
        <f>AP34</f>
        <v>3.7092498114029624</v>
      </c>
      <c r="AA50">
        <f t="shared" si="40"/>
        <v>-8.9624151645484318E-4</v>
      </c>
      <c r="AB50">
        <f t="shared" si="37"/>
        <v>-8.9624151645484318E-4</v>
      </c>
      <c r="AC50">
        <v>5</v>
      </c>
      <c r="AN50">
        <f t="shared" si="44"/>
        <v>22.737367544323188</v>
      </c>
      <c r="AO50">
        <f t="shared" si="43"/>
        <v>0.21827628410745534</v>
      </c>
      <c r="AP50">
        <f t="shared" si="43"/>
        <v>0.26959629327898155</v>
      </c>
      <c r="AQ50">
        <f t="shared" si="43"/>
        <v>0.28242288271369126</v>
      </c>
      <c r="AR50">
        <f t="shared" si="43"/>
        <v>0.29845420041263998</v>
      </c>
      <c r="AS50">
        <f t="shared" si="43"/>
        <v>0.31849034955937655</v>
      </c>
      <c r="AT50">
        <f t="shared" si="43"/>
        <v>0.34353085284116636</v>
      </c>
      <c r="AU50">
        <f t="shared" si="43"/>
        <v>0.37482416683713859</v>
      </c>
      <c r="AV50">
        <f t="shared" si="43"/>
        <v>0.41392938400405022</v>
      </c>
      <c r="AW50">
        <f t="shared" si="43"/>
        <v>0.46279306222115058</v>
      </c>
      <c r="AX50">
        <f t="shared" si="43"/>
        <v>0.52384479716773369</v>
      </c>
      <c r="AY50">
        <f t="shared" si="43"/>
        <v>0.60011596382783905</v>
      </c>
      <c r="AZ50">
        <f t="shared" si="43"/>
        <v>0.69538701586941598</v>
      </c>
      <c r="BA50">
        <f t="shared" si="43"/>
        <v>0.81436985534512552</v>
      </c>
      <c r="BB50">
        <f t="shared" si="43"/>
        <v>0.96293306738006812</v>
      </c>
      <c r="BC50">
        <f t="shared" si="43"/>
        <v>1.1483792291273427</v>
      </c>
      <c r="BD50">
        <f t="shared" si="43"/>
        <v>1.379784982542122</v>
      </c>
      <c r="BE50">
        <f t="shared" si="43"/>
        <v>0.21824911696215463</v>
      </c>
      <c r="BF50">
        <f t="shared" si="43"/>
        <v>0.26953116824420592</v>
      </c>
      <c r="BG50">
        <f t="shared" si="43"/>
        <v>0.28235168106471875</v>
      </c>
      <c r="BH50">
        <f t="shared" si="43"/>
        <v>0.29837732209035978</v>
      </c>
      <c r="BI50">
        <f t="shared" si="43"/>
        <v>0.31840937337241104</v>
      </c>
      <c r="BJ50">
        <f t="shared" si="43"/>
        <v>0.34344943747497519</v>
      </c>
      <c r="BK50">
        <f t="shared" si="43"/>
        <v>0.37474951760318032</v>
      </c>
      <c r="BL50">
        <f t="shared" si="43"/>
        <v>0.4138746177634367</v>
      </c>
      <c r="BM50">
        <f t="shared" si="43"/>
        <v>0.46278099296375713</v>
      </c>
      <c r="BN50">
        <f t="shared" si="43"/>
        <v>0.52391396196415785</v>
      </c>
      <c r="BO50">
        <f t="shared" si="43"/>
        <v>0.60033017321465865</v>
      </c>
      <c r="BP50">
        <f t="shared" si="43"/>
        <v>0.69585043727778451</v>
      </c>
      <c r="BQ50">
        <f t="shared" si="43"/>
        <v>0.81525076735669177</v>
      </c>
      <c r="BR50">
        <f t="shared" si="43"/>
        <v>0.96450117995532625</v>
      </c>
      <c r="BS50">
        <f t="shared" si="43"/>
        <v>1.1510641957036192</v>
      </c>
      <c r="BT50">
        <f t="shared" si="43"/>
        <v>1.3842679653889851</v>
      </c>
    </row>
    <row r="51" spans="23:72">
      <c r="W51">
        <f>E4*E20</f>
        <v>13.131529059732367</v>
      </c>
      <c r="X51">
        <f t="shared" si="38"/>
        <v>13.131529059732367</v>
      </c>
      <c r="Y51">
        <f>AQ20</f>
        <v>13.134369261906334</v>
      </c>
      <c r="AA51">
        <f t="shared" ref="AA51:AA65" si="45">Z4-E4</f>
        <v>2.8402021739672989E-3</v>
      </c>
      <c r="AB51">
        <f t="shared" si="37"/>
        <v>2.8402021739672989E-3</v>
      </c>
      <c r="AC51">
        <v>5</v>
      </c>
    </row>
    <row r="52" spans="23:72">
      <c r="W52">
        <f t="shared" ref="W52:W65" si="46">E5*E21</f>
        <v>12.734947730397778</v>
      </c>
      <c r="X52">
        <f t="shared" si="38"/>
        <v>12.734947730397778</v>
      </c>
      <c r="Y52">
        <f t="shared" ref="Y52:Y65" si="47">AQ21</f>
        <v>12.737455365908522</v>
      </c>
      <c r="AA52">
        <f t="shared" si="45"/>
        <v>2.5076355107440662E-3</v>
      </c>
      <c r="AB52">
        <f t="shared" si="37"/>
        <v>2.5076355107440662E-3</v>
      </c>
      <c r="AC52">
        <v>5</v>
      </c>
      <c r="AO52">
        <f t="shared" ref="AO52:BD66" si="48">C4*C20</f>
        <v>13.636363636363631</v>
      </c>
      <c r="AP52">
        <f t="shared" si="48"/>
        <v>13.229483335473507</v>
      </c>
      <c r="AQ52">
        <f t="shared" si="48"/>
        <v>13.131529059732367</v>
      </c>
      <c r="AR52">
        <f t="shared" si="48"/>
        <v>13.011107350435086</v>
      </c>
      <c r="AS52">
        <f t="shared" si="48"/>
        <v>12.863650909596135</v>
      </c>
      <c r="AT52">
        <f t="shared" si="48"/>
        <v>12.683964790899816</v>
      </c>
      <c r="AU52">
        <f t="shared" si="48"/>
        <v>12.466295229202256</v>
      </c>
      <c r="AV52">
        <f t="shared" si="48"/>
        <v>12.204493536800637</v>
      </c>
      <c r="AW52">
        <f t="shared" si="48"/>
        <v>11.892309103434544</v>
      </c>
      <c r="AX52">
        <f t="shared" si="48"/>
        <v>11.52384194252971</v>
      </c>
      <c r="AY52">
        <f t="shared" si="48"/>
        <v>11.094169587183101</v>
      </c>
      <c r="AZ52">
        <f t="shared" si="48"/>
        <v>10.60013046314416</v>
      </c>
      <c r="BA52">
        <f t="shared" si="48"/>
        <v>10.041194644696187</v>
      </c>
      <c r="BB52">
        <f t="shared" si="48"/>
        <v>9.4202898550724612</v>
      </c>
      <c r="BC52">
        <f t="shared" si="48"/>
        <v>8.7443946188340789</v>
      </c>
      <c r="BD52">
        <f t="shared" si="48"/>
        <v>8.0246913580246897</v>
      </c>
    </row>
    <row r="53" spans="23:72">
      <c r="W53">
        <f t="shared" si="46"/>
        <v>12.271681079064933</v>
      </c>
      <c r="X53">
        <f t="shared" si="38"/>
        <v>12.271681079064933</v>
      </c>
      <c r="Y53">
        <f t="shared" si="47"/>
        <v>12.273819703239438</v>
      </c>
      <c r="AA53">
        <f t="shared" si="45"/>
        <v>2.1386241745044998E-3</v>
      </c>
      <c r="AB53">
        <f t="shared" si="37"/>
        <v>2.1386241745044998E-3</v>
      </c>
      <c r="AC53">
        <v>5</v>
      </c>
      <c r="AO53">
        <f t="shared" si="48"/>
        <v>13.33333333333333</v>
      </c>
      <c r="AP53">
        <f t="shared" si="48"/>
        <v>12.850289150718007</v>
      </c>
      <c r="AQ53">
        <f t="shared" si="48"/>
        <v>12.734947730397778</v>
      </c>
      <c r="AR53">
        <f t="shared" si="48"/>
        <v>12.593650372807305</v>
      </c>
      <c r="AS53">
        <f t="shared" si="48"/>
        <v>12.421377597399996</v>
      </c>
      <c r="AT53">
        <f t="shared" si="48"/>
        <v>12.212553075630407</v>
      </c>
      <c r="AU53">
        <f t="shared" si="48"/>
        <v>11.961193031720541</v>
      </c>
      <c r="AV53">
        <f t="shared" si="48"/>
        <v>11.661178537307874</v>
      </c>
      <c r="AW53">
        <f t="shared" si="48"/>
        <v>11.306681262915706</v>
      </c>
      <c r="AX53">
        <f t="shared" si="48"/>
        <v>10.892759387324176</v>
      </c>
      <c r="AY53">
        <f t="shared" si="48"/>
        <v>10.416110250520802</v>
      </c>
      <c r="AZ53">
        <f t="shared" si="48"/>
        <v>9.8759179539123814</v>
      </c>
      <c r="BA53">
        <f t="shared" si="48"/>
        <v>9.2746730083234237</v>
      </c>
      <c r="BB53">
        <f t="shared" si="48"/>
        <v>8.6187845303867388</v>
      </c>
      <c r="BC53">
        <f t="shared" si="48"/>
        <v>7.9187817258883229</v>
      </c>
      <c r="BD53">
        <f t="shared" si="48"/>
        <v>7.1889400921658977</v>
      </c>
    </row>
    <row r="54" spans="23:72">
      <c r="W54">
        <f t="shared" si="46"/>
        <v>11.737933957260276</v>
      </c>
      <c r="X54">
        <f t="shared" si="38"/>
        <v>11.737933957260276</v>
      </c>
      <c r="Y54">
        <f t="shared" si="47"/>
        <v>11.739673447005174</v>
      </c>
      <c r="AA54">
        <f t="shared" si="45"/>
        <v>1.739489744897682E-3</v>
      </c>
      <c r="AB54">
        <f t="shared" si="37"/>
        <v>1.739489744897682E-3</v>
      </c>
      <c r="AC54">
        <v>5</v>
      </c>
      <c r="AO54">
        <f t="shared" si="48"/>
        <v>12.97297297297297</v>
      </c>
      <c r="AP54">
        <f t="shared" si="48"/>
        <v>12.405807501065595</v>
      </c>
      <c r="AQ54">
        <f t="shared" si="48"/>
        <v>12.271681079064933</v>
      </c>
      <c r="AR54">
        <f t="shared" si="48"/>
        <v>12.108047127935007</v>
      </c>
      <c r="AS54">
        <f t="shared" si="48"/>
        <v>11.909540786136496</v>
      </c>
      <c r="AT54">
        <f t="shared" si="48"/>
        <v>11.670377128416446</v>
      </c>
      <c r="AU54">
        <f t="shared" si="48"/>
        <v>11.38459968419704</v>
      </c>
      <c r="AV54">
        <f t="shared" si="48"/>
        <v>11.046475069805222</v>
      </c>
      <c r="AW54">
        <f t="shared" si="48"/>
        <v>10.651052405908873</v>
      </c>
      <c r="AX54">
        <f t="shared" si="48"/>
        <v>10.194879033839154</v>
      </c>
      <c r="AY54">
        <f t="shared" si="48"/>
        <v>9.6768190558898297</v>
      </c>
      <c r="AZ54">
        <f t="shared" si="48"/>
        <v>9.0988626421697276</v>
      </c>
      <c r="BA54">
        <f t="shared" si="48"/>
        <v>8.4667571234735401</v>
      </c>
      <c r="BB54">
        <f t="shared" si="48"/>
        <v>7.7902621722846428</v>
      </c>
      <c r="BC54">
        <f t="shared" si="48"/>
        <v>7.0828603859250832</v>
      </c>
      <c r="BD54">
        <f t="shared" si="48"/>
        <v>6.3608562691131487</v>
      </c>
    </row>
    <row r="55" spans="23:72">
      <c r="W55">
        <f t="shared" si="46"/>
        <v>11.132675258500237</v>
      </c>
      <c r="X55">
        <f t="shared" si="38"/>
        <v>11.132675258500237</v>
      </c>
      <c r="Y55">
        <f t="shared" si="47"/>
        <v>11.133995840238855</v>
      </c>
      <c r="AA55">
        <f t="shared" si="45"/>
        <v>1.3205817386179319E-3</v>
      </c>
      <c r="AB55">
        <f t="shared" si="37"/>
        <v>1.3205817386179319E-3</v>
      </c>
      <c r="AC55">
        <v>5</v>
      </c>
      <c r="AO55">
        <f t="shared" si="48"/>
        <v>12.549019607843135</v>
      </c>
      <c r="AP55">
        <f t="shared" si="48"/>
        <v>11.891653528026701</v>
      </c>
      <c r="AQ55">
        <f t="shared" si="48"/>
        <v>11.737933957260276</v>
      </c>
      <c r="AR55">
        <f t="shared" si="48"/>
        <v>11.551284297911911</v>
      </c>
      <c r="AS55">
        <f t="shared" si="48"/>
        <v>11.326157014421755</v>
      </c>
      <c r="AT55">
        <f t="shared" si="48"/>
        <v>11.056794529234148</v>
      </c>
      <c r="AU55">
        <f t="shared" si="48"/>
        <v>10.737588345917187</v>
      </c>
      <c r="AV55">
        <f t="shared" si="48"/>
        <v>10.363596141287701</v>
      </c>
      <c r="AW55">
        <f t="shared" si="48"/>
        <v>9.9312136134020434</v>
      </c>
      <c r="AX55">
        <f t="shared" si="48"/>
        <v>9.4389568742531242</v>
      </c>
      <c r="AY55">
        <f t="shared" si="48"/>
        <v>8.888255822234882</v>
      </c>
      <c r="AZ55">
        <f t="shared" si="48"/>
        <v>8.2841022236973085</v>
      </c>
      <c r="BA55">
        <f t="shared" si="48"/>
        <v>7.6353624961761986</v>
      </c>
      <c r="BB55">
        <f t="shared" si="48"/>
        <v>6.9545834494288092</v>
      </c>
      <c r="BC55">
        <f t="shared" si="48"/>
        <v>6.257207320130358</v>
      </c>
      <c r="BD55">
        <f t="shared" si="48"/>
        <v>5.5602584094453107</v>
      </c>
    </row>
    <row r="56" spans="23:72">
      <c r="W56">
        <f t="shared" si="46"/>
        <v>10.45856419089974</v>
      </c>
      <c r="X56">
        <f t="shared" si="38"/>
        <v>10.45856419089974</v>
      </c>
      <c r="Y56">
        <f t="shared" si="47"/>
        <v>10.459460369425075</v>
      </c>
      <c r="AA56">
        <f t="shared" si="45"/>
        <v>8.9617852533585562E-4</v>
      </c>
      <c r="AB56">
        <f t="shared" si="37"/>
        <v>8.9617852533585562E-4</v>
      </c>
      <c r="AC56">
        <v>5</v>
      </c>
      <c r="AO56">
        <f t="shared" si="48"/>
        <v>12.056514913657766</v>
      </c>
      <c r="AP56">
        <f t="shared" si="48"/>
        <v>11.305940522438981</v>
      </c>
      <c r="AQ56">
        <f t="shared" si="48"/>
        <v>11.132675258500237</v>
      </c>
      <c r="AR56">
        <f t="shared" si="48"/>
        <v>10.923421383798091</v>
      </c>
      <c r="AS56">
        <f t="shared" si="48"/>
        <v>10.672662258177567</v>
      </c>
      <c r="AT56">
        <f t="shared" si="48"/>
        <v>10.374951753980362</v>
      </c>
      <c r="AU56">
        <f t="shared" si="48"/>
        <v>10.025383177696218</v>
      </c>
      <c r="AV56">
        <f t="shared" si="48"/>
        <v>9.6202098408271493</v>
      </c>
      <c r="AW56">
        <f t="shared" si="48"/>
        <v>9.1575830731469257</v>
      </c>
      <c r="AX56">
        <f t="shared" si="48"/>
        <v>8.6383221720396577</v>
      </c>
      <c r="AY56">
        <f t="shared" si="48"/>
        <v>8.0665750989739013</v>
      </c>
      <c r="AZ56">
        <f t="shared" si="48"/>
        <v>7.4501902843071397</v>
      </c>
      <c r="BA56">
        <f t="shared" si="48"/>
        <v>6.8006266603092422</v>
      </c>
      <c r="BB56">
        <f t="shared" si="48"/>
        <v>6.1323014556845381</v>
      </c>
      <c r="BC56">
        <f t="shared" si="48"/>
        <v>5.4614080192549626</v>
      </c>
      <c r="BD56">
        <f t="shared" si="48"/>
        <v>4.8043886242240506</v>
      </c>
    </row>
    <row r="57" spans="23:72">
      <c r="W57">
        <f t="shared" si="46"/>
        <v>9.722650938693647</v>
      </c>
      <c r="X57">
        <f t="shared" si="38"/>
        <v>9.722650938693647</v>
      </c>
      <c r="Y57">
        <f t="shared" si="47"/>
        <v>9.7231345235915629</v>
      </c>
      <c r="AA57">
        <f t="shared" si="45"/>
        <v>4.8358489791588966E-4</v>
      </c>
      <c r="AB57">
        <f t="shared" si="37"/>
        <v>4.8358489791588966E-4</v>
      </c>
      <c r="AC57">
        <v>5</v>
      </c>
      <c r="AO57">
        <f t="shared" si="48"/>
        <v>11.492704826038159</v>
      </c>
      <c r="AP57">
        <f t="shared" si="48"/>
        <v>10.650230757945636</v>
      </c>
      <c r="AQ57">
        <f t="shared" si="48"/>
        <v>10.45856419089974</v>
      </c>
      <c r="AR57">
        <f t="shared" si="48"/>
        <v>10.228468766310893</v>
      </c>
      <c r="AS57">
        <f t="shared" si="48"/>
        <v>9.9547060078987872</v>
      </c>
      <c r="AT57">
        <f t="shared" si="48"/>
        <v>9.6324431800662129</v>
      </c>
      <c r="AU57">
        <f t="shared" si="48"/>
        <v>9.257815129665973</v>
      </c>
      <c r="AV57">
        <f t="shared" si="48"/>
        <v>8.8286087955368817</v>
      </c>
      <c r="AW57">
        <f t="shared" si="48"/>
        <v>8.345000229855275</v>
      </c>
      <c r="AX57">
        <f t="shared" si="48"/>
        <v>7.8102204056089004</v>
      </c>
      <c r="AY57">
        <f t="shared" si="48"/>
        <v>7.2309837223197952</v>
      </c>
      <c r="AZ57">
        <f t="shared" si="48"/>
        <v>6.6175081608643058</v>
      </c>
      <c r="BA57">
        <f t="shared" si="48"/>
        <v>5.9830109814379249</v>
      </c>
      <c r="BB57">
        <f t="shared" si="48"/>
        <v>5.3426801696343764</v>
      </c>
      <c r="BC57">
        <f t="shared" si="48"/>
        <v>4.7122679913627294</v>
      </c>
      <c r="BD57">
        <f t="shared" si="48"/>
        <v>4.1065717899412855</v>
      </c>
    </row>
    <row r="58" spans="23:72">
      <c r="W58">
        <f t="shared" si="46"/>
        <v>8.9366229589646355</v>
      </c>
      <c r="X58">
        <f t="shared" si="38"/>
        <v>8.9366229589646355</v>
      </c>
      <c r="Y58">
        <f t="shared" si="47"/>
        <v>8.9367243192263821</v>
      </c>
      <c r="AA58">
        <f t="shared" si="45"/>
        <v>1.0136026174656365E-4</v>
      </c>
      <c r="AB58">
        <f t="shared" si="37"/>
        <v>1.0136026174656365E-4</v>
      </c>
      <c r="AC58">
        <v>5</v>
      </c>
      <c r="AO58">
        <f t="shared" si="48"/>
        <v>10.858001237076961</v>
      </c>
      <c r="AP58">
        <f t="shared" si="48"/>
        <v>9.9303206989454864</v>
      </c>
      <c r="AQ58">
        <f t="shared" si="48"/>
        <v>9.722650938693647</v>
      </c>
      <c r="AR58">
        <f t="shared" si="48"/>
        <v>9.4749670771940977</v>
      </c>
      <c r="AS58">
        <f t="shared" si="48"/>
        <v>9.1825607021848228</v>
      </c>
      <c r="AT58">
        <f t="shared" si="48"/>
        <v>8.8414898601155656</v>
      </c>
      <c r="AU58">
        <f t="shared" si="48"/>
        <v>8.4492005989081775</v>
      </c>
      <c r="AV58">
        <f t="shared" si="48"/>
        <v>8.0052197496564759</v>
      </c>
      <c r="AW58">
        <f t="shared" si="48"/>
        <v>7.5118148003592626</v>
      </c>
      <c r="AX58">
        <f t="shared" si="48"/>
        <v>6.9744718194559026</v>
      </c>
      <c r="AY58">
        <f t="shared" si="48"/>
        <v>6.4020262823569949</v>
      </c>
      <c r="AZ58">
        <f t="shared" si="48"/>
        <v>5.8063179473758808</v>
      </c>
      <c r="BA58">
        <f t="shared" si="48"/>
        <v>5.2013375835582716</v>
      </c>
      <c r="BB58">
        <f t="shared" si="48"/>
        <v>4.6019687659346449</v>
      </c>
      <c r="BC58">
        <f t="shared" si="48"/>
        <v>4.0225523203255422</v>
      </c>
      <c r="BD58">
        <f t="shared" si="48"/>
        <v>3.4755592107410234</v>
      </c>
    </row>
    <row r="59" spans="23:72">
      <c r="W59">
        <f t="shared" si="46"/>
        <v>8.1164088418431639</v>
      </c>
      <c r="X59">
        <f t="shared" si="38"/>
        <v>8.1164088418431639</v>
      </c>
      <c r="Y59">
        <f t="shared" si="47"/>
        <v>8.1161757344904188</v>
      </c>
      <c r="AA59">
        <f t="shared" si="45"/>
        <v>-2.3310735274506555E-4</v>
      </c>
      <c r="AB59">
        <f t="shared" si="37"/>
        <v>-2.3310735274506555E-4</v>
      </c>
      <c r="AC59">
        <v>5</v>
      </c>
      <c r="AO59">
        <f t="shared" si="48"/>
        <v>10.15684086541442</v>
      </c>
      <c r="AP59">
        <f t="shared" si="48"/>
        <v>9.1566340626958276</v>
      </c>
      <c r="AQ59">
        <f t="shared" si="48"/>
        <v>8.9366229589646355</v>
      </c>
      <c r="AR59">
        <f t="shared" si="48"/>
        <v>8.6760433268516675</v>
      </c>
      <c r="AS59">
        <f t="shared" si="48"/>
        <v>8.3709370648423036</v>
      </c>
      <c r="AT59">
        <f t="shared" si="48"/>
        <v>8.0184603686702793</v>
      </c>
      <c r="AU59">
        <f t="shared" si="48"/>
        <v>7.6175198569616844</v>
      </c>
      <c r="AV59">
        <f t="shared" si="48"/>
        <v>7.1694120524699487</v>
      </c>
      <c r="AW59">
        <f t="shared" si="48"/>
        <v>6.6783376481125929</v>
      </c>
      <c r="AX59">
        <f t="shared" si="48"/>
        <v>6.1516363100733695</v>
      </c>
      <c r="AY59">
        <f t="shared" si="48"/>
        <v>5.5996052962512781</v>
      </c>
      <c r="AZ59">
        <f t="shared" si="48"/>
        <v>5.0348394030772763</v>
      </c>
      <c r="BA59">
        <f t="shared" si="48"/>
        <v>4.4711495064407263</v>
      </c>
      <c r="BB59">
        <f t="shared" si="48"/>
        <v>3.9222421581367484</v>
      </c>
      <c r="BC59">
        <f t="shared" si="48"/>
        <v>3.4004200927141537</v>
      </c>
      <c r="BD59">
        <f t="shared" si="48"/>
        <v>2.9155565614121866</v>
      </c>
    </row>
    <row r="60" spans="23:72">
      <c r="W60">
        <f t="shared" si="46"/>
        <v>7.2810763010472588</v>
      </c>
      <c r="X60">
        <f t="shared" si="38"/>
        <v>7.2810763010472588</v>
      </c>
      <c r="Y60">
        <f t="shared" si="47"/>
        <v>7.2805701331747699</v>
      </c>
      <c r="AA60">
        <f t="shared" si="45"/>
        <v>-5.0616787248891626E-4</v>
      </c>
      <c r="AB60">
        <f t="shared" si="37"/>
        <v>-5.0616787248891626E-4</v>
      </c>
      <c r="AC60">
        <v>5</v>
      </c>
      <c r="AO60">
        <f t="shared" si="48"/>
        <v>9.3982227278593857</v>
      </c>
      <c r="AP60">
        <f t="shared" si="48"/>
        <v>8.344015162968498</v>
      </c>
      <c r="AQ60">
        <f t="shared" si="48"/>
        <v>8.1164088418431639</v>
      </c>
      <c r="AR60">
        <f t="shared" si="48"/>
        <v>7.8487868595730657</v>
      </c>
      <c r="AS60">
        <f t="shared" si="48"/>
        <v>7.5380952660151577</v>
      </c>
      <c r="AT60">
        <f t="shared" si="48"/>
        <v>7.1826898092856775</v>
      </c>
      <c r="AU60">
        <f t="shared" si="48"/>
        <v>6.7829380938113442</v>
      </c>
      <c r="AV60">
        <f t="shared" si="48"/>
        <v>6.3417513567912511</v>
      </c>
      <c r="AW60">
        <f t="shared" si="48"/>
        <v>5.8649079236826571</v>
      </c>
      <c r="AX60">
        <f t="shared" si="48"/>
        <v>5.3610305143447556</v>
      </c>
      <c r="AY60">
        <f t="shared" si="48"/>
        <v>4.8411297833285749</v>
      </c>
      <c r="AZ60">
        <f t="shared" si="48"/>
        <v>4.3177255880968195</v>
      </c>
      <c r="BA60">
        <f t="shared" si="48"/>
        <v>3.8036770556886084</v>
      </c>
      <c r="BB60">
        <f t="shared" si="48"/>
        <v>3.3109447545009361</v>
      </c>
      <c r="BC60">
        <f t="shared" si="48"/>
        <v>2.8495307629882891</v>
      </c>
      <c r="BD60">
        <f t="shared" si="48"/>
        <v>2.4267842732775669</v>
      </c>
    </row>
    <row r="61" spans="23:72">
      <c r="W61">
        <f t="shared" si="46"/>
        <v>6.4511447347411348</v>
      </c>
      <c r="X61">
        <f t="shared" si="38"/>
        <v>6.4511447347411348</v>
      </c>
      <c r="Y61">
        <f t="shared" si="47"/>
        <v>6.4504347929267771</v>
      </c>
      <c r="AA61">
        <f t="shared" si="45"/>
        <v>-7.0994181435768411E-4</v>
      </c>
      <c r="AB61">
        <f t="shared" si="37"/>
        <v>-7.0994181435768411E-4</v>
      </c>
      <c r="AC61">
        <v>5</v>
      </c>
      <c r="AO61">
        <f t="shared" si="48"/>
        <v>8.5957025422089295</v>
      </c>
      <c r="AP61">
        <f t="shared" si="48"/>
        <v>7.5108170856996024</v>
      </c>
      <c r="AQ61">
        <f t="shared" si="48"/>
        <v>7.2810763010472588</v>
      </c>
      <c r="AR61">
        <f t="shared" si="48"/>
        <v>7.0129367668991893</v>
      </c>
      <c r="AS61">
        <f t="shared" si="48"/>
        <v>6.7043128673042691</v>
      </c>
      <c r="AT61">
        <f t="shared" si="48"/>
        <v>6.3547402181714467</v>
      </c>
      <c r="AU61">
        <f t="shared" si="48"/>
        <v>5.965901700491731</v>
      </c>
      <c r="AV61">
        <f t="shared" si="48"/>
        <v>5.5420155469566028</v>
      </c>
      <c r="AW61">
        <f t="shared" si="48"/>
        <v>5.0899545347029793</v>
      </c>
      <c r="AX61">
        <f t="shared" si="48"/>
        <v>4.6189918265080525</v>
      </c>
      <c r="AY61">
        <f t="shared" si="48"/>
        <v>4.1401434501819043</v>
      </c>
      <c r="AZ61">
        <f t="shared" si="48"/>
        <v>3.6651839155048727</v>
      </c>
      <c r="BA61">
        <f t="shared" si="48"/>
        <v>3.2055113790051624</v>
      </c>
      <c r="BB61">
        <f t="shared" si="48"/>
        <v>2.7710880634394832</v>
      </c>
      <c r="BC61">
        <f t="shared" si="48"/>
        <v>2.3696567407990226</v>
      </c>
      <c r="BD61">
        <f t="shared" si="48"/>
        <v>2.0063470377961976</v>
      </c>
    </row>
    <row r="62" spans="23:72">
      <c r="W62">
        <f t="shared" si="46"/>
        <v>5.6466104734594706</v>
      </c>
      <c r="X62">
        <f t="shared" si="38"/>
        <v>5.6466104734594706</v>
      </c>
      <c r="Y62">
        <f t="shared" si="47"/>
        <v>5.6457672300280048</v>
      </c>
      <c r="AA62">
        <f t="shared" si="45"/>
        <v>-8.4324343146580105E-4</v>
      </c>
      <c r="AB62">
        <f t="shared" si="37"/>
        <v>-8.4324343146580105E-4</v>
      </c>
      <c r="AC62">
        <v>5</v>
      </c>
      <c r="AO62">
        <f t="shared" si="48"/>
        <v>7.7666984258113709</v>
      </c>
      <c r="AP62">
        <f t="shared" si="48"/>
        <v>6.6773519204436456</v>
      </c>
      <c r="AQ62">
        <f t="shared" si="48"/>
        <v>6.4511447347411348</v>
      </c>
      <c r="AR62">
        <f t="shared" si="48"/>
        <v>6.1890628305458018</v>
      </c>
      <c r="AS62">
        <f t="shared" si="48"/>
        <v>5.8899586332103793</v>
      </c>
      <c r="AT62">
        <f t="shared" si="48"/>
        <v>5.5544172212633773</v>
      </c>
      <c r="AU62">
        <f t="shared" si="48"/>
        <v>5.1851782068116563</v>
      </c>
      <c r="AV62">
        <f t="shared" si="48"/>
        <v>4.7873680101125702</v>
      </c>
      <c r="AW62">
        <f t="shared" si="48"/>
        <v>4.3684318905753869</v>
      </c>
      <c r="AX62">
        <f t="shared" si="48"/>
        <v>3.9377030364118033</v>
      </c>
      <c r="AY62">
        <f t="shared" si="48"/>
        <v>3.5056323722059806</v>
      </c>
      <c r="AZ62">
        <f t="shared" si="48"/>
        <v>3.0828008958460162</v>
      </c>
      <c r="BA62">
        <f t="shared" si="48"/>
        <v>2.6789059499487342</v>
      </c>
      <c r="BB62">
        <f t="shared" si="48"/>
        <v>2.3019214792049163</v>
      </c>
      <c r="BC62">
        <f t="shared" si="48"/>
        <v>1.9575758294372341</v>
      </c>
      <c r="BD62">
        <f t="shared" si="48"/>
        <v>1.6491957503497627</v>
      </c>
    </row>
    <row r="63" spans="23:72">
      <c r="W63">
        <f t="shared" si="46"/>
        <v>4.8850767168043854</v>
      </c>
      <c r="X63">
        <f t="shared" si="38"/>
        <v>4.8850767168043854</v>
      </c>
      <c r="Y63">
        <f t="shared" si="47"/>
        <v>4.8841655483655808</v>
      </c>
      <c r="AA63">
        <f t="shared" si="45"/>
        <v>-9.1116843880456599E-4</v>
      </c>
      <c r="AB63">
        <f t="shared" si="37"/>
        <v>-9.1116843880456599E-4</v>
      </c>
      <c r="AC63">
        <v>5</v>
      </c>
      <c r="AO63">
        <f t="shared" si="48"/>
        <v>6.931117387333301</v>
      </c>
      <c r="AP63">
        <f t="shared" si="48"/>
        <v>5.8639576551556321</v>
      </c>
      <c r="AQ63">
        <f t="shared" si="48"/>
        <v>5.6466104734594706</v>
      </c>
      <c r="AR63">
        <f t="shared" si="48"/>
        <v>5.3965806179659337</v>
      </c>
      <c r="AS63">
        <f t="shared" si="48"/>
        <v>5.113548060505801</v>
      </c>
      <c r="AT63">
        <f t="shared" si="48"/>
        <v>4.7989378149166351</v>
      </c>
      <c r="AU63">
        <f t="shared" si="48"/>
        <v>4.4562269789973694</v>
      </c>
      <c r="AV63">
        <f t="shared" si="48"/>
        <v>4.0910313780592231</v>
      </c>
      <c r="AW63">
        <f t="shared" si="48"/>
        <v>3.7108890606599685</v>
      </c>
      <c r="AX63">
        <f t="shared" si="48"/>
        <v>3.3247191869658712</v>
      </c>
      <c r="AY63">
        <f t="shared" si="48"/>
        <v>2.9420211593086147</v>
      </c>
      <c r="AZ63">
        <f t="shared" si="48"/>
        <v>2.5719585308499187</v>
      </c>
      <c r="BA63">
        <f t="shared" si="48"/>
        <v>2.2225100312459962</v>
      </c>
      <c r="BB63">
        <f t="shared" si="48"/>
        <v>1.8998478579153575</v>
      </c>
      <c r="BC63">
        <f t="shared" si="48"/>
        <v>1.6080319225435848</v>
      </c>
      <c r="BD63">
        <f t="shared" si="48"/>
        <v>1.3490205872072305</v>
      </c>
    </row>
    <row r="64" spans="23:72">
      <c r="W64">
        <f t="shared" si="46"/>
        <v>4.1803454854312205</v>
      </c>
      <c r="X64">
        <f t="shared" si="38"/>
        <v>4.1803454854312205</v>
      </c>
      <c r="Y64">
        <f t="shared" si="47"/>
        <v>4.1794219244388389</v>
      </c>
      <c r="AA64">
        <f t="shared" si="45"/>
        <v>-9.2356099238166678E-4</v>
      </c>
      <c r="AB64">
        <f t="shared" si="37"/>
        <v>-9.2356099238166678E-4</v>
      </c>
      <c r="AC64">
        <v>5</v>
      </c>
      <c r="AO64">
        <f t="shared" si="48"/>
        <v>6.109503010449167</v>
      </c>
      <c r="AP64">
        <f t="shared" si="48"/>
        <v>5.0890598792798167</v>
      </c>
      <c r="AQ64">
        <f t="shared" si="48"/>
        <v>4.8850767168043854</v>
      </c>
      <c r="AR64">
        <f t="shared" si="48"/>
        <v>4.651996122499888</v>
      </c>
      <c r="AS64">
        <f t="shared" si="48"/>
        <v>4.3901625438930338</v>
      </c>
      <c r="AT64">
        <f t="shared" si="48"/>
        <v>4.1015941914933034</v>
      </c>
      <c r="AU64">
        <f t="shared" si="48"/>
        <v>3.7901802992623943</v>
      </c>
      <c r="AV64">
        <f t="shared" si="48"/>
        <v>3.4616479051086091</v>
      </c>
      <c r="AW64">
        <f t="shared" si="48"/>
        <v>3.1232447803852406</v>
      </c>
      <c r="AX64">
        <f t="shared" si="48"/>
        <v>2.7831513034222577</v>
      </c>
      <c r="AY64">
        <f t="shared" si="48"/>
        <v>2.4497116405218229</v>
      </c>
      <c r="AZ64">
        <f t="shared" si="48"/>
        <v>2.1306321242543191</v>
      </c>
      <c r="BA64">
        <f t="shared" si="48"/>
        <v>1.832305592457393</v>
      </c>
      <c r="BB64">
        <f t="shared" si="48"/>
        <v>1.5593794011995707</v>
      </c>
      <c r="BC64">
        <f t="shared" si="48"/>
        <v>1.3146113652489879</v>
      </c>
      <c r="BD64">
        <f t="shared" si="48"/>
        <v>1.0989838272045407</v>
      </c>
    </row>
    <row r="65" spans="23:74">
      <c r="W65">
        <f t="shared" si="46"/>
        <v>3.5416824728264564</v>
      </c>
      <c r="X65">
        <f t="shared" si="38"/>
        <v>3.5416824728264564</v>
      </c>
      <c r="Y65">
        <f t="shared" si="47"/>
        <v>3.5407895790574413</v>
      </c>
      <c r="AA65">
        <f t="shared" si="45"/>
        <v>-8.9289376901513506E-4</v>
      </c>
      <c r="AB65">
        <f t="shared" si="37"/>
        <v>-8.9289376901513506E-4</v>
      </c>
      <c r="AC65">
        <v>5</v>
      </c>
      <c r="AO65">
        <f t="shared" si="48"/>
        <v>5.3210558298418222</v>
      </c>
      <c r="AP65">
        <f t="shared" si="48"/>
        <v>4.3676081630361505</v>
      </c>
      <c r="AQ65">
        <f t="shared" si="48"/>
        <v>4.1803454854312205</v>
      </c>
      <c r="AR65">
        <f t="shared" si="48"/>
        <v>3.9676998914714923</v>
      </c>
      <c r="AS65">
        <f t="shared" si="48"/>
        <v>3.7304965161168209</v>
      </c>
      <c r="AT65">
        <f t="shared" si="48"/>
        <v>3.4711027516513022</v>
      </c>
      <c r="AU65">
        <f t="shared" si="48"/>
        <v>3.1935317195219377</v>
      </c>
      <c r="AV65">
        <f t="shared" si="48"/>
        <v>2.9033220394987054</v>
      </c>
      <c r="AW65">
        <f t="shared" si="48"/>
        <v>2.6071667571879411</v>
      </c>
      <c r="AX65">
        <f t="shared" si="48"/>
        <v>2.3123285108568972</v>
      </c>
      <c r="AY65">
        <f t="shared" si="48"/>
        <v>2.025942305053666</v>
      </c>
      <c r="AZ65">
        <f t="shared" si="48"/>
        <v>1.7543438509476841</v>
      </c>
      <c r="BA65">
        <f t="shared" si="48"/>
        <v>1.5025529564330569</v>
      </c>
      <c r="BB65">
        <f t="shared" si="48"/>
        <v>1.2739920129910025</v>
      </c>
      <c r="BC65">
        <f t="shared" si="48"/>
        <v>1.0704521395133142</v>
      </c>
      <c r="BD65">
        <f t="shared" si="48"/>
        <v>0.89226147416016199</v>
      </c>
    </row>
    <row r="66" spans="23:74">
      <c r="W66">
        <f>F4*F20</f>
        <v>13.011107350435086</v>
      </c>
      <c r="X66">
        <f t="shared" si="38"/>
        <v>13.011107350435086</v>
      </c>
      <c r="Y66">
        <f>AR20</f>
        <v>13.013228326988596</v>
      </c>
      <c r="AA66">
        <f t="shared" ref="AA66:AA80" si="49">AA4-F4</f>
        <v>2.1209765535097347E-3</v>
      </c>
      <c r="AB66">
        <f t="shared" si="37"/>
        <v>2.1209765535097347E-3</v>
      </c>
      <c r="AC66">
        <v>5</v>
      </c>
      <c r="AO66">
        <f t="shared" si="48"/>
        <v>4.5819200275316785</v>
      </c>
      <c r="AP66">
        <f t="shared" si="48"/>
        <v>3.7101460529194172</v>
      </c>
      <c r="AQ66">
        <f t="shared" si="48"/>
        <v>3.5416824728264564</v>
      </c>
      <c r="AR66">
        <f t="shared" si="48"/>
        <v>3.3514611398555374</v>
      </c>
      <c r="AS66">
        <f t="shared" si="48"/>
        <v>3.1406110611900919</v>
      </c>
      <c r="AT66">
        <f t="shared" si="48"/>
        <v>2.9116367385893978</v>
      </c>
      <c r="AU66">
        <f t="shared" si="48"/>
        <v>2.6684490653805009</v>
      </c>
      <c r="AV66">
        <f t="shared" si="48"/>
        <v>2.4161906941864748</v>
      </c>
      <c r="AW66">
        <f t="shared" si="48"/>
        <v>2.1608493330630703</v>
      </c>
      <c r="AX66">
        <f t="shared" si="48"/>
        <v>1.9087103467351616</v>
      </c>
      <c r="AY66">
        <f t="shared" si="48"/>
        <v>1.6657500232666673</v>
      </c>
      <c r="AZ66">
        <f t="shared" si="48"/>
        <v>1.437090424074561</v>
      </c>
      <c r="BA66">
        <f t="shared" si="48"/>
        <v>1.2266164474059011</v>
      </c>
      <c r="BB66">
        <f t="shared" si="48"/>
        <v>1.0368053671498028</v>
      </c>
      <c r="BC66">
        <f t="shared" si="48"/>
        <v>0.86876127650614909</v>
      </c>
      <c r="BD66">
        <f t="shared" si="48"/>
        <v>0.72240348328728088</v>
      </c>
    </row>
    <row r="67" spans="23:74" ht="15" thickBot="1">
      <c r="W67">
        <f t="shared" ref="W67:W80" si="50">F5*F21</f>
        <v>12.593650372807305</v>
      </c>
      <c r="X67">
        <f t="shared" si="38"/>
        <v>12.593650372807305</v>
      </c>
      <c r="Y67">
        <f t="shared" ref="Y67:Y80" si="51">AR21</f>
        <v>12.595474292303045</v>
      </c>
      <c r="AA67">
        <f t="shared" si="49"/>
        <v>1.8239194957399008E-3</v>
      </c>
      <c r="AB67">
        <f t="shared" si="37"/>
        <v>1.8239194957399008E-3</v>
      </c>
      <c r="AC67">
        <v>5</v>
      </c>
    </row>
    <row r="68" spans="23:74" ht="15" thickBot="1">
      <c r="W68">
        <f t="shared" si="50"/>
        <v>12.108047127935007</v>
      </c>
      <c r="X68">
        <f t="shared" si="38"/>
        <v>12.108047127935007</v>
      </c>
      <c r="Y68">
        <f t="shared" si="51"/>
        <v>12.109544610582205</v>
      </c>
      <c r="AA68">
        <f t="shared" si="49"/>
        <v>1.4974826471974012E-3</v>
      </c>
      <c r="AB68">
        <f t="shared" si="37"/>
        <v>1.4974826471974012E-3</v>
      </c>
      <c r="AC68">
        <v>5</v>
      </c>
      <c r="AO68" t="s">
        <v>103</v>
      </c>
      <c r="AP68" s="74">
        <f>C3</f>
        <v>0</v>
      </c>
      <c r="AQ68" s="74">
        <f t="shared" ref="AQ68:BE68" si="52">D3</f>
        <v>4.3980465111040035E-2</v>
      </c>
      <c r="AR68" s="74">
        <f t="shared" si="52"/>
        <v>5.4975581388800036E-2</v>
      </c>
      <c r="AS68" s="74">
        <f t="shared" si="52"/>
        <v>6.871947673600004E-2</v>
      </c>
      <c r="AT68" s="74">
        <f t="shared" si="52"/>
        <v>8.589934592000005E-2</v>
      </c>
      <c r="AU68" s="74">
        <f t="shared" si="52"/>
        <v>0.10737418240000006</v>
      </c>
      <c r="AV68" s="74">
        <f t="shared" si="52"/>
        <v>0.13421772800000006</v>
      </c>
      <c r="AW68" s="74">
        <f t="shared" si="52"/>
        <v>0.16777216000000009</v>
      </c>
      <c r="AX68" s="74">
        <f t="shared" si="52"/>
        <v>0.2097152000000001</v>
      </c>
      <c r="AY68" s="74">
        <f t="shared" si="52"/>
        <v>0.2621440000000001</v>
      </c>
      <c r="AZ68" s="74">
        <f t="shared" si="52"/>
        <v>0.32768000000000014</v>
      </c>
      <c r="BA68" s="74">
        <f t="shared" si="52"/>
        <v>0.40960000000000013</v>
      </c>
      <c r="BB68" s="74">
        <f t="shared" si="52"/>
        <v>0.51200000000000012</v>
      </c>
      <c r="BC68" s="74">
        <f t="shared" si="52"/>
        <v>0.64000000000000012</v>
      </c>
      <c r="BD68" s="74">
        <f t="shared" si="52"/>
        <v>0.8</v>
      </c>
      <c r="BE68" s="74">
        <f t="shared" si="52"/>
        <v>1</v>
      </c>
      <c r="BF68" s="74">
        <f t="shared" ref="BF68:BU68" si="53">AP68</f>
        <v>0</v>
      </c>
      <c r="BG68" s="74">
        <f t="shared" si="53"/>
        <v>4.3980465111040035E-2</v>
      </c>
      <c r="BH68" s="74">
        <f t="shared" si="53"/>
        <v>5.4975581388800036E-2</v>
      </c>
      <c r="BI68" s="74">
        <f t="shared" si="53"/>
        <v>6.871947673600004E-2</v>
      </c>
      <c r="BJ68" s="74">
        <f t="shared" si="53"/>
        <v>8.589934592000005E-2</v>
      </c>
      <c r="BK68" s="74">
        <f t="shared" si="53"/>
        <v>0.10737418240000006</v>
      </c>
      <c r="BL68" s="74">
        <f t="shared" si="53"/>
        <v>0.13421772800000006</v>
      </c>
      <c r="BM68" s="74">
        <f t="shared" si="53"/>
        <v>0.16777216000000009</v>
      </c>
      <c r="BN68" s="74">
        <f t="shared" si="53"/>
        <v>0.2097152000000001</v>
      </c>
      <c r="BO68" s="74">
        <f t="shared" si="53"/>
        <v>0.2621440000000001</v>
      </c>
      <c r="BP68" s="74">
        <f t="shared" si="53"/>
        <v>0.32768000000000014</v>
      </c>
      <c r="BQ68" s="74">
        <f t="shared" si="53"/>
        <v>0.40960000000000013</v>
      </c>
      <c r="BR68" s="74">
        <f t="shared" si="53"/>
        <v>0.51200000000000012</v>
      </c>
      <c r="BS68" s="74">
        <f t="shared" si="53"/>
        <v>0.64000000000000012</v>
      </c>
      <c r="BT68" s="74">
        <f t="shared" si="53"/>
        <v>0.8</v>
      </c>
      <c r="BU68" s="74">
        <f t="shared" si="53"/>
        <v>1</v>
      </c>
    </row>
    <row r="69" spans="23:74">
      <c r="W69">
        <f t="shared" si="50"/>
        <v>11.551284297911911</v>
      </c>
      <c r="X69">
        <f t="shared" si="38"/>
        <v>11.551284297911911</v>
      </c>
      <c r="Y69">
        <f t="shared" si="51"/>
        <v>11.552432799706111</v>
      </c>
      <c r="AA69">
        <f t="shared" si="49"/>
        <v>1.1485017941996745E-3</v>
      </c>
      <c r="AB69">
        <f t="shared" si="37"/>
        <v>1.1485017941996745E-3</v>
      </c>
      <c r="AC69">
        <v>5</v>
      </c>
      <c r="AN69">
        <v>1</v>
      </c>
      <c r="AO69">
        <f>AN36</f>
        <v>1</v>
      </c>
      <c r="AP69">
        <f t="shared" ref="AP69:BU77" si="54">AO36</f>
        <v>7.3300160259029287E-2</v>
      </c>
      <c r="AQ69">
        <f t="shared" si="54"/>
        <v>7.5569053982705844E-2</v>
      </c>
      <c r="AR69">
        <f t="shared" si="54"/>
        <v>7.6136126528763295E-2</v>
      </c>
      <c r="AS69">
        <f t="shared" si="54"/>
        <v>7.6844882366819342E-2</v>
      </c>
      <c r="AT69">
        <f t="shared" si="54"/>
        <v>7.7730694621718555E-2</v>
      </c>
      <c r="AU69">
        <f t="shared" si="54"/>
        <v>7.8837752894913043E-2</v>
      </c>
      <c r="AV69">
        <f t="shared" si="54"/>
        <v>8.0221252330409928E-2</v>
      </c>
      <c r="AW69">
        <f t="shared" si="54"/>
        <v>8.1950121502986806E-2</v>
      </c>
      <c r="AX69">
        <f t="shared" si="54"/>
        <v>8.4110419106441667E-2</v>
      </c>
      <c r="AY69">
        <f t="shared" si="54"/>
        <v>8.6809559275666762E-2</v>
      </c>
      <c r="AZ69">
        <f t="shared" si="54"/>
        <v>9.0181561232139815E-2</v>
      </c>
      <c r="BA69">
        <f t="shared" si="54"/>
        <v>9.4393561493143818E-2</v>
      </c>
      <c r="BB69">
        <f t="shared" si="54"/>
        <v>9.9653876564588365E-2</v>
      </c>
      <c r="BC69">
        <f t="shared" si="54"/>
        <v>0.10622196072507076</v>
      </c>
      <c r="BD69">
        <f t="shared" si="54"/>
        <v>0.11442066604996663</v>
      </c>
      <c r="BE69">
        <f t="shared" si="54"/>
        <v>0.12465127726811</v>
      </c>
      <c r="BF69">
        <f t="shared" si="54"/>
        <v>7.3333333333333361E-2</v>
      </c>
      <c r="BG69">
        <f t="shared" si="54"/>
        <v>7.5588741800566184E-2</v>
      </c>
      <c r="BH69">
        <f t="shared" si="54"/>
        <v>7.6152593917374389E-2</v>
      </c>
      <c r="BI69">
        <f t="shared" si="54"/>
        <v>7.6857409063384632E-2</v>
      </c>
      <c r="BJ69">
        <f t="shared" si="54"/>
        <v>7.7738427995897461E-2</v>
      </c>
      <c r="BK69">
        <f t="shared" si="54"/>
        <v>7.8839701661538489E-2</v>
      </c>
      <c r="BL69">
        <f t="shared" si="54"/>
        <v>8.0216293743589781E-2</v>
      </c>
      <c r="BM69">
        <f t="shared" si="54"/>
        <v>8.1937033846153876E-2</v>
      </c>
      <c r="BN69">
        <f t="shared" si="54"/>
        <v>8.4087958974359001E-2</v>
      </c>
      <c r="BO69">
        <f t="shared" si="54"/>
        <v>8.677661538461541E-2</v>
      </c>
      <c r="BP69">
        <f t="shared" si="54"/>
        <v>9.0137435897435933E-2</v>
      </c>
      <c r="BQ69">
        <f t="shared" si="54"/>
        <v>9.4338461538461552E-2</v>
      </c>
      <c r="BR69">
        <f t="shared" si="54"/>
        <v>9.958974358974361E-2</v>
      </c>
      <c r="BS69">
        <f t="shared" si="54"/>
        <v>0.10615384615384618</v>
      </c>
      <c r="BT69">
        <f t="shared" si="54"/>
        <v>0.11435897435897438</v>
      </c>
      <c r="BU69">
        <f t="shared" si="54"/>
        <v>0.12461538461538464</v>
      </c>
      <c r="BV69">
        <v>16</v>
      </c>
    </row>
    <row r="70" spans="23:74">
      <c r="W70">
        <f t="shared" si="50"/>
        <v>10.923421383798091</v>
      </c>
      <c r="X70">
        <f t="shared" si="38"/>
        <v>10.923421383798091</v>
      </c>
      <c r="Y70">
        <f t="shared" si="51"/>
        <v>10.924208750506056</v>
      </c>
      <c r="AA70">
        <f t="shared" si="49"/>
        <v>7.8736670796430985E-4</v>
      </c>
      <c r="AB70">
        <f t="shared" si="37"/>
        <v>7.8736670796430985E-4</v>
      </c>
      <c r="AC70">
        <v>5</v>
      </c>
      <c r="AN70">
        <v>2</v>
      </c>
      <c r="AO70">
        <f t="shared" ref="AO70:BD83" si="55">AN37</f>
        <v>1.25</v>
      </c>
      <c r="AP70">
        <f t="shared" si="55"/>
        <v>7.4967520894497389E-2</v>
      </c>
      <c r="AQ70">
        <f t="shared" si="55"/>
        <v>7.7800548193086294E-2</v>
      </c>
      <c r="AR70">
        <f t="shared" si="55"/>
        <v>7.8508616617136484E-2</v>
      </c>
      <c r="AS70">
        <f t="shared" si="55"/>
        <v>7.9393596207098682E-2</v>
      </c>
      <c r="AT70">
        <f t="shared" si="55"/>
        <v>8.0499655196713912E-2</v>
      </c>
      <c r="AU70">
        <f t="shared" si="55"/>
        <v>8.188197040890749E-2</v>
      </c>
      <c r="AV70">
        <f t="shared" si="55"/>
        <v>8.3609460607079397E-2</v>
      </c>
      <c r="AW70">
        <f t="shared" si="55"/>
        <v>8.5768192640443386E-2</v>
      </c>
      <c r="AX70">
        <f t="shared" si="55"/>
        <v>8.8465622678614825E-2</v>
      </c>
      <c r="AY70">
        <f t="shared" si="55"/>
        <v>9.183587211001687E-2</v>
      </c>
      <c r="AZ70">
        <f t="shared" si="55"/>
        <v>9.6046282449600104E-2</v>
      </c>
      <c r="BA70">
        <f t="shared" si="55"/>
        <v>0.10130554673182127</v>
      </c>
      <c r="BB70">
        <f t="shared" si="55"/>
        <v>0.1078737768966227</v>
      </c>
      <c r="BC70">
        <f t="shared" si="55"/>
        <v>0.1160749374586625</v>
      </c>
      <c r="BD70">
        <f t="shared" si="55"/>
        <v>0.12631215384131372</v>
      </c>
      <c r="BE70">
        <f t="shared" si="54"/>
        <v>0.13908648547253902</v>
      </c>
      <c r="BF70">
        <f t="shared" si="54"/>
        <v>7.5000000000000011E-2</v>
      </c>
      <c r="BG70">
        <f t="shared" si="54"/>
        <v>7.7819260584041039E-2</v>
      </c>
      <c r="BH70">
        <f t="shared" si="54"/>
        <v>7.8524075730051296E-2</v>
      </c>
      <c r="BI70">
        <f t="shared" si="54"/>
        <v>7.9405094662564124E-2</v>
      </c>
      <c r="BJ70">
        <f t="shared" si="54"/>
        <v>8.0506368328205152E-2</v>
      </c>
      <c r="BK70">
        <f t="shared" si="54"/>
        <v>8.1882960410256431E-2</v>
      </c>
      <c r="BL70">
        <f t="shared" si="54"/>
        <v>8.3603700512820539E-2</v>
      </c>
      <c r="BM70">
        <f t="shared" si="54"/>
        <v>8.5754625641025664E-2</v>
      </c>
      <c r="BN70">
        <f t="shared" si="54"/>
        <v>8.8443282051282074E-2</v>
      </c>
      <c r="BO70">
        <f t="shared" si="54"/>
        <v>9.1804102564102597E-2</v>
      </c>
      <c r="BP70">
        <f t="shared" si="54"/>
        <v>9.6005128205128243E-2</v>
      </c>
      <c r="BQ70">
        <f t="shared" si="54"/>
        <v>0.10125641025641027</v>
      </c>
      <c r="BR70">
        <f t="shared" si="54"/>
        <v>0.10782051282051283</v>
      </c>
      <c r="BS70">
        <f t="shared" si="54"/>
        <v>0.11602564102564104</v>
      </c>
      <c r="BT70">
        <f t="shared" si="54"/>
        <v>0.12628205128205131</v>
      </c>
      <c r="BU70">
        <f t="shared" si="54"/>
        <v>0.13910256410256411</v>
      </c>
      <c r="BV70">
        <v>17</v>
      </c>
    </row>
    <row r="71" spans="23:74">
      <c r="W71">
        <f t="shared" si="50"/>
        <v>10.228468766310893</v>
      </c>
      <c r="X71">
        <f t="shared" si="38"/>
        <v>10.228468766310893</v>
      </c>
      <c r="Y71">
        <f t="shared" si="51"/>
        <v>10.228896465648885</v>
      </c>
      <c r="AA71">
        <f t="shared" si="49"/>
        <v>4.2769933799213788E-4</v>
      </c>
      <c r="AB71">
        <f t="shared" si="37"/>
        <v>4.2769933799213788E-4</v>
      </c>
      <c r="AC71">
        <v>5</v>
      </c>
      <c r="AN71">
        <v>3</v>
      </c>
      <c r="AO71">
        <f t="shared" si="55"/>
        <v>1.5624999999999998</v>
      </c>
      <c r="AP71">
        <f t="shared" si="54"/>
        <v>7.7051721688832536E-2</v>
      </c>
      <c r="AQ71">
        <f t="shared" si="54"/>
        <v>8.0589915956061839E-2</v>
      </c>
      <c r="AR71">
        <f t="shared" si="54"/>
        <v>8.1474229227602987E-2</v>
      </c>
      <c r="AS71">
        <f t="shared" si="54"/>
        <v>8.2579488507447826E-2</v>
      </c>
      <c r="AT71">
        <f t="shared" si="54"/>
        <v>8.3960855915458113E-2</v>
      </c>
      <c r="AU71">
        <f t="shared" si="54"/>
        <v>8.5687242301400554E-2</v>
      </c>
      <c r="AV71">
        <f t="shared" si="54"/>
        <v>8.7844720952916219E-2</v>
      </c>
      <c r="AW71">
        <f t="shared" si="54"/>
        <v>9.0540781562264125E-2</v>
      </c>
      <c r="AX71">
        <f t="shared" si="54"/>
        <v>9.3909627143831276E-2</v>
      </c>
      <c r="AY71">
        <f t="shared" si="54"/>
        <v>9.8118763152954466E-2</v>
      </c>
      <c r="AZ71">
        <f t="shared" si="54"/>
        <v>0.10337718397142545</v>
      </c>
      <c r="BA71">
        <f t="shared" si="54"/>
        <v>0.10994552828016804</v>
      </c>
      <c r="BB71">
        <f t="shared" si="54"/>
        <v>0.11814865231166559</v>
      </c>
      <c r="BC71">
        <f t="shared" si="54"/>
        <v>0.12839115837565224</v>
      </c>
      <c r="BD71">
        <f t="shared" si="54"/>
        <v>0.1411765135804976</v>
      </c>
      <c r="BE71">
        <f t="shared" si="54"/>
        <v>0.15713049572807528</v>
      </c>
      <c r="BF71">
        <f t="shared" si="54"/>
        <v>7.7083333333333351E-2</v>
      </c>
      <c r="BG71">
        <f t="shared" si="54"/>
        <v>8.0607409063384636E-2</v>
      </c>
      <c r="BH71">
        <f t="shared" si="54"/>
        <v>8.148842799589745E-2</v>
      </c>
      <c r="BI71">
        <f t="shared" si="54"/>
        <v>8.2589701661538464E-2</v>
      </c>
      <c r="BJ71">
        <f t="shared" si="54"/>
        <v>8.396629374358977E-2</v>
      </c>
      <c r="BK71">
        <f t="shared" si="54"/>
        <v>8.5687033846153865E-2</v>
      </c>
      <c r="BL71">
        <f t="shared" si="54"/>
        <v>8.7837958974359004E-2</v>
      </c>
      <c r="BM71">
        <f t="shared" si="54"/>
        <v>9.0526615384615414E-2</v>
      </c>
      <c r="BN71">
        <f t="shared" si="54"/>
        <v>9.3887435897435922E-2</v>
      </c>
      <c r="BO71">
        <f t="shared" si="54"/>
        <v>9.8088461538461555E-2</v>
      </c>
      <c r="BP71">
        <f t="shared" si="54"/>
        <v>0.10333974358974363</v>
      </c>
      <c r="BQ71">
        <f t="shared" si="54"/>
        <v>0.10990384615384617</v>
      </c>
      <c r="BR71">
        <f t="shared" si="54"/>
        <v>0.11810897435897437</v>
      </c>
      <c r="BS71">
        <f t="shared" si="54"/>
        <v>0.12836538461538463</v>
      </c>
      <c r="BT71">
        <f t="shared" si="54"/>
        <v>0.14118589743589746</v>
      </c>
      <c r="BU71">
        <f t="shared" si="54"/>
        <v>0.15721153846153849</v>
      </c>
      <c r="BV71">
        <v>18</v>
      </c>
    </row>
    <row r="72" spans="23:74">
      <c r="W72">
        <f t="shared" si="50"/>
        <v>9.4749670771940977</v>
      </c>
      <c r="X72">
        <f t="shared" si="38"/>
        <v>9.4749670771940977</v>
      </c>
      <c r="Y72">
        <f t="shared" si="51"/>
        <v>9.4750523594472131</v>
      </c>
      <c r="AA72">
        <f t="shared" si="49"/>
        <v>8.5282253115437356E-5</v>
      </c>
      <c r="AB72">
        <f t="shared" si="37"/>
        <v>8.5282253115437356E-5</v>
      </c>
      <c r="AC72">
        <v>5</v>
      </c>
      <c r="AN72">
        <v>4</v>
      </c>
      <c r="AO72">
        <f t="shared" si="55"/>
        <v>1.9531249999999996</v>
      </c>
      <c r="AP72">
        <f t="shared" si="54"/>
        <v>7.9656972681751453E-2</v>
      </c>
      <c r="AQ72">
        <f t="shared" si="54"/>
        <v>8.4076625659781273E-2</v>
      </c>
      <c r="AR72">
        <f t="shared" si="54"/>
        <v>8.5181244990686092E-2</v>
      </c>
      <c r="AS72">
        <f t="shared" si="54"/>
        <v>8.6561853882884274E-2</v>
      </c>
      <c r="AT72">
        <f t="shared" si="54"/>
        <v>8.8287356813888357E-2</v>
      </c>
      <c r="AU72">
        <f t="shared" si="54"/>
        <v>9.0443832167016916E-2</v>
      </c>
      <c r="AV72">
        <f t="shared" si="54"/>
        <v>9.3138796385212275E-2</v>
      </c>
      <c r="AW72">
        <f t="shared" si="54"/>
        <v>9.650651771454001E-2</v>
      </c>
      <c r="AX72">
        <f t="shared" si="54"/>
        <v>0.10071463272535182</v>
      </c>
      <c r="AY72">
        <f t="shared" si="54"/>
        <v>0.10597237695662648</v>
      </c>
      <c r="AZ72">
        <f t="shared" si="54"/>
        <v>0.11254081087370715</v>
      </c>
      <c r="BA72">
        <f t="shared" si="54"/>
        <v>0.12074550521560157</v>
      </c>
      <c r="BB72">
        <f t="shared" si="54"/>
        <v>0.13099224658046923</v>
      </c>
      <c r="BC72">
        <f t="shared" si="54"/>
        <v>0.14378643452188938</v>
      </c>
      <c r="BD72">
        <f t="shared" si="54"/>
        <v>0.15975696325447744</v>
      </c>
      <c r="BE72">
        <f t="shared" si="54"/>
        <v>0.1796855085474956</v>
      </c>
      <c r="BF72">
        <f t="shared" si="54"/>
        <v>7.9687500000000008E-2</v>
      </c>
      <c r="BG72">
        <f t="shared" si="54"/>
        <v>8.4092594662564121E-2</v>
      </c>
      <c r="BH72">
        <f t="shared" si="54"/>
        <v>8.519386832820515E-2</v>
      </c>
      <c r="BI72">
        <f t="shared" si="54"/>
        <v>8.6570460410256442E-2</v>
      </c>
      <c r="BJ72">
        <f t="shared" si="54"/>
        <v>8.8291200512820536E-2</v>
      </c>
      <c r="BK72">
        <f t="shared" si="54"/>
        <v>9.0442125641025661E-2</v>
      </c>
      <c r="BL72">
        <f t="shared" si="54"/>
        <v>9.3130782051282085E-2</v>
      </c>
      <c r="BM72">
        <f t="shared" si="54"/>
        <v>9.6491602564102594E-2</v>
      </c>
      <c r="BN72">
        <f t="shared" si="54"/>
        <v>0.10069262820512823</v>
      </c>
      <c r="BO72">
        <f t="shared" si="54"/>
        <v>0.1059439102564103</v>
      </c>
      <c r="BP72">
        <f t="shared" si="54"/>
        <v>0.11250801282051284</v>
      </c>
      <c r="BQ72">
        <f t="shared" si="54"/>
        <v>0.12071314102564107</v>
      </c>
      <c r="BR72">
        <f t="shared" si="54"/>
        <v>0.13096955128205132</v>
      </c>
      <c r="BS72">
        <f t="shared" si="54"/>
        <v>0.14379006410256412</v>
      </c>
      <c r="BT72">
        <f t="shared" si="54"/>
        <v>0.15981570512820514</v>
      </c>
      <c r="BU72">
        <f t="shared" si="54"/>
        <v>0.17984775641025641</v>
      </c>
      <c r="BV72">
        <v>19</v>
      </c>
    </row>
    <row r="73" spans="23:74">
      <c r="W73">
        <f t="shared" si="50"/>
        <v>8.6760433268516675</v>
      </c>
      <c r="X73">
        <f t="shared" si="38"/>
        <v>8.6760433268516675</v>
      </c>
      <c r="Y73">
        <f t="shared" si="51"/>
        <v>8.6758195828513749</v>
      </c>
      <c r="AA73">
        <f t="shared" si="49"/>
        <v>-2.2374400029256947E-4</v>
      </c>
      <c r="AB73">
        <f t="shared" si="37"/>
        <v>-2.2374400029256947E-4</v>
      </c>
      <c r="AC73">
        <v>5</v>
      </c>
      <c r="AN73">
        <v>5</v>
      </c>
      <c r="AO73">
        <f t="shared" si="55"/>
        <v>2.4414062499999991</v>
      </c>
      <c r="AP73">
        <f t="shared" si="54"/>
        <v>8.2913536422900072E-2</v>
      </c>
      <c r="AQ73">
        <f t="shared" si="54"/>
        <v>8.8435012789430584E-2</v>
      </c>
      <c r="AR73">
        <f t="shared" si="54"/>
        <v>8.9815014694539994E-2</v>
      </c>
      <c r="AS73">
        <f t="shared" si="54"/>
        <v>9.1539810602179833E-2</v>
      </c>
      <c r="AT73">
        <f t="shared" si="54"/>
        <v>9.3695482936926144E-2</v>
      </c>
      <c r="AU73">
        <f t="shared" si="54"/>
        <v>9.638956949903732E-2</v>
      </c>
      <c r="AV73">
        <f t="shared" si="54"/>
        <v>9.9756390675582354E-2</v>
      </c>
      <c r="AW73">
        <f t="shared" si="54"/>
        <v>0.10396368790488492</v>
      </c>
      <c r="AX73">
        <f t="shared" si="54"/>
        <v>0.10922088970225251</v>
      </c>
      <c r="AY73">
        <f t="shared" si="54"/>
        <v>0.11578939421121648</v>
      </c>
      <c r="AZ73">
        <f t="shared" si="54"/>
        <v>0.12399534450155926</v>
      </c>
      <c r="BA73">
        <f t="shared" si="54"/>
        <v>0.13424547638489343</v>
      </c>
      <c r="BB73">
        <f t="shared" si="54"/>
        <v>0.14704673941647373</v>
      </c>
      <c r="BC73">
        <f t="shared" si="54"/>
        <v>0.16303052970468579</v>
      </c>
      <c r="BD73">
        <f t="shared" si="54"/>
        <v>0.18298252534695225</v>
      </c>
      <c r="BE73">
        <f t="shared" si="54"/>
        <v>0.20787927457177099</v>
      </c>
      <c r="BF73">
        <f t="shared" si="54"/>
        <v>8.2942708333333365E-2</v>
      </c>
      <c r="BG73">
        <f t="shared" si="54"/>
        <v>8.8449076661538492E-2</v>
      </c>
      <c r="BH73">
        <f t="shared" si="54"/>
        <v>8.9825668743589784E-2</v>
      </c>
      <c r="BI73">
        <f t="shared" si="54"/>
        <v>9.1546408846153879E-2</v>
      </c>
      <c r="BJ73">
        <f t="shared" si="54"/>
        <v>9.3697333974359004E-2</v>
      </c>
      <c r="BK73">
        <f t="shared" si="54"/>
        <v>9.6385990384615414E-2</v>
      </c>
      <c r="BL73">
        <f t="shared" si="54"/>
        <v>9.9746810897435936E-2</v>
      </c>
      <c r="BM73">
        <f t="shared" si="54"/>
        <v>0.10394783653846158</v>
      </c>
      <c r="BN73">
        <f t="shared" si="54"/>
        <v>0.10919911858974363</v>
      </c>
      <c r="BO73">
        <f t="shared" si="54"/>
        <v>0.1157632211538462</v>
      </c>
      <c r="BP73">
        <f t="shared" si="54"/>
        <v>0.12396834935897438</v>
      </c>
      <c r="BQ73">
        <f t="shared" si="54"/>
        <v>0.13422475961538463</v>
      </c>
      <c r="BR73">
        <f t="shared" si="54"/>
        <v>0.14704527243589746</v>
      </c>
      <c r="BS73">
        <f t="shared" si="54"/>
        <v>0.16307091346153851</v>
      </c>
      <c r="BT73">
        <f t="shared" si="54"/>
        <v>0.18310296474358981</v>
      </c>
      <c r="BU73">
        <f t="shared" si="54"/>
        <v>0.20814302884615385</v>
      </c>
      <c r="BV73">
        <v>20</v>
      </c>
    </row>
    <row r="74" spans="23:74">
      <c r="W74">
        <f t="shared" si="50"/>
        <v>7.8487868595730657</v>
      </c>
      <c r="X74">
        <f t="shared" si="38"/>
        <v>7.8487868595730657</v>
      </c>
      <c r="Y74">
        <f t="shared" si="51"/>
        <v>7.8483017304875657</v>
      </c>
      <c r="AA74">
        <f t="shared" si="49"/>
        <v>-4.8512908549991351E-4</v>
      </c>
      <c r="AB74">
        <f t="shared" si="37"/>
        <v>-4.8512908549991351E-4</v>
      </c>
      <c r="AC74">
        <v>5</v>
      </c>
      <c r="AN74">
        <v>6</v>
      </c>
      <c r="AO74">
        <f t="shared" si="55"/>
        <v>3.0517578124999987</v>
      </c>
      <c r="AP74">
        <f t="shared" si="54"/>
        <v>8.6984241099335891E-2</v>
      </c>
      <c r="AQ74">
        <f t="shared" si="54"/>
        <v>9.3882996701492208E-2</v>
      </c>
      <c r="AR74">
        <f t="shared" si="54"/>
        <v>9.5607226824357378E-2</v>
      </c>
      <c r="AS74">
        <f t="shared" si="54"/>
        <v>9.7762256501299286E-2</v>
      </c>
      <c r="AT74">
        <f t="shared" si="54"/>
        <v>0.1004556405907234</v>
      </c>
      <c r="AU74">
        <f t="shared" si="54"/>
        <v>0.10382174116406286</v>
      </c>
      <c r="AV74">
        <f t="shared" si="54"/>
        <v>0.10802838353854492</v>
      </c>
      <c r="AW74">
        <f t="shared" si="54"/>
        <v>0.113285150642816</v>
      </c>
      <c r="AX74">
        <f t="shared" si="54"/>
        <v>0.1198537109233784</v>
      </c>
      <c r="AY74">
        <f t="shared" si="54"/>
        <v>0.12806066577945399</v>
      </c>
      <c r="AZ74">
        <f t="shared" si="54"/>
        <v>0.13831351153637442</v>
      </c>
      <c r="BA74">
        <f t="shared" si="54"/>
        <v>0.15112044034650826</v>
      </c>
      <c r="BB74">
        <f t="shared" si="54"/>
        <v>0.16711485546147936</v>
      </c>
      <c r="BC74">
        <f t="shared" si="54"/>
        <v>0.18708564868318128</v>
      </c>
      <c r="BD74">
        <f t="shared" si="54"/>
        <v>0.21201447796254577</v>
      </c>
      <c r="BE74">
        <f t="shared" si="54"/>
        <v>0.24312148210211523</v>
      </c>
      <c r="BF74">
        <f t="shared" si="54"/>
        <v>8.7011718750000008E-2</v>
      </c>
      <c r="BG74">
        <f t="shared" si="54"/>
        <v>9.3894679160256414E-2</v>
      </c>
      <c r="BH74">
        <f t="shared" si="54"/>
        <v>9.5615419262820536E-2</v>
      </c>
      <c r="BI74">
        <f t="shared" si="54"/>
        <v>9.7766344391025647E-2</v>
      </c>
      <c r="BJ74">
        <f t="shared" si="54"/>
        <v>0.10045500080128206</v>
      </c>
      <c r="BK74">
        <f t="shared" si="54"/>
        <v>0.10381582131410258</v>
      </c>
      <c r="BL74">
        <f t="shared" si="54"/>
        <v>0.10801684695512823</v>
      </c>
      <c r="BM74">
        <f t="shared" si="54"/>
        <v>0.11326812900641028</v>
      </c>
      <c r="BN74">
        <f t="shared" si="54"/>
        <v>0.11983223157051281</v>
      </c>
      <c r="BO74">
        <f t="shared" si="54"/>
        <v>0.12803735977564107</v>
      </c>
      <c r="BP74">
        <f t="shared" si="54"/>
        <v>0.13829377003205129</v>
      </c>
      <c r="BQ74">
        <f t="shared" si="54"/>
        <v>0.15111428285256412</v>
      </c>
      <c r="BR74">
        <f t="shared" si="54"/>
        <v>0.16713992387820512</v>
      </c>
      <c r="BS74">
        <f t="shared" si="54"/>
        <v>0.18717197516025641</v>
      </c>
      <c r="BT74">
        <f t="shared" si="54"/>
        <v>0.21221203926282053</v>
      </c>
      <c r="BU74">
        <f t="shared" si="54"/>
        <v>0.2435121193910256</v>
      </c>
      <c r="BV74">
        <v>21</v>
      </c>
    </row>
    <row r="75" spans="23:74">
      <c r="W75">
        <f t="shared" si="50"/>
        <v>7.0129367668991893</v>
      </c>
      <c r="X75">
        <f t="shared" si="38"/>
        <v>7.0129367668991893</v>
      </c>
      <c r="Y75">
        <f t="shared" si="51"/>
        <v>7.0122480845271493</v>
      </c>
      <c r="AA75">
        <f t="shared" si="49"/>
        <v>-6.8868237204000593E-4</v>
      </c>
      <c r="AB75">
        <f t="shared" si="37"/>
        <v>-6.8868237204000593E-4</v>
      </c>
      <c r="AC75">
        <v>5</v>
      </c>
      <c r="AN75">
        <v>7</v>
      </c>
      <c r="AO75">
        <f t="shared" si="55"/>
        <v>3.8146972656249987</v>
      </c>
      <c r="AP75">
        <f t="shared" si="54"/>
        <v>9.2072621944880653E-2</v>
      </c>
      <c r="AQ75">
        <f t="shared" si="54"/>
        <v>0.10069297659156923</v>
      </c>
      <c r="AR75">
        <f t="shared" si="54"/>
        <v>0.1028474919866291</v>
      </c>
      <c r="AS75">
        <f t="shared" si="54"/>
        <v>0.1055403138751986</v>
      </c>
      <c r="AT75">
        <f t="shared" si="54"/>
        <v>0.10890583765796995</v>
      </c>
      <c r="AU75">
        <f t="shared" si="54"/>
        <v>0.11311195574534474</v>
      </c>
      <c r="AV75">
        <f t="shared" si="54"/>
        <v>0.11836837461724813</v>
      </c>
      <c r="AW75">
        <f t="shared" si="54"/>
        <v>0.12493697906522988</v>
      </c>
      <c r="AX75">
        <f t="shared" si="54"/>
        <v>0.13314473744978572</v>
      </c>
      <c r="AY75">
        <f t="shared" si="54"/>
        <v>0.14339975523975088</v>
      </c>
      <c r="AZ75">
        <f t="shared" si="54"/>
        <v>0.15621122032989335</v>
      </c>
      <c r="BA75">
        <f t="shared" si="54"/>
        <v>0.17221414529852683</v>
      </c>
      <c r="BB75">
        <f t="shared" si="54"/>
        <v>0.19220000051773647</v>
      </c>
      <c r="BC75">
        <f t="shared" si="54"/>
        <v>0.21715454740630072</v>
      </c>
      <c r="BD75">
        <f t="shared" si="54"/>
        <v>0.24830441873203765</v>
      </c>
      <c r="BE75">
        <f t="shared" si="54"/>
        <v>0.28717424151504556</v>
      </c>
      <c r="BF75">
        <f t="shared" si="54"/>
        <v>9.2097981770833365E-2</v>
      </c>
      <c r="BG75">
        <f t="shared" si="54"/>
        <v>0.10070168228365386</v>
      </c>
      <c r="BH75">
        <f t="shared" si="54"/>
        <v>0.10285260741185899</v>
      </c>
      <c r="BI75">
        <f t="shared" si="54"/>
        <v>0.10554126382211541</v>
      </c>
      <c r="BJ75">
        <f t="shared" si="54"/>
        <v>0.10890208433493592</v>
      </c>
      <c r="BK75">
        <f t="shared" si="54"/>
        <v>0.11310310997596158</v>
      </c>
      <c r="BL75">
        <f t="shared" si="54"/>
        <v>0.11835439202724361</v>
      </c>
      <c r="BM75">
        <f t="shared" si="54"/>
        <v>0.12491849459134617</v>
      </c>
      <c r="BN75">
        <f t="shared" si="54"/>
        <v>0.13312362279647438</v>
      </c>
      <c r="BO75">
        <f t="shared" si="54"/>
        <v>0.14338003305288466</v>
      </c>
      <c r="BP75">
        <f t="shared" si="54"/>
        <v>0.15620054587339746</v>
      </c>
      <c r="BQ75">
        <f t="shared" si="54"/>
        <v>0.17222618689903849</v>
      </c>
      <c r="BR75">
        <f t="shared" si="54"/>
        <v>0.19225823818108975</v>
      </c>
      <c r="BS75">
        <f t="shared" si="54"/>
        <v>0.21729830228365388</v>
      </c>
      <c r="BT75">
        <f t="shared" si="54"/>
        <v>0.24859838241185903</v>
      </c>
      <c r="BU75">
        <f t="shared" si="54"/>
        <v>0.28772348257211539</v>
      </c>
      <c r="BV75">
        <v>22</v>
      </c>
    </row>
    <row r="76" spans="23:74">
      <c r="W76">
        <f t="shared" si="50"/>
        <v>6.1890628305458018</v>
      </c>
      <c r="X76">
        <f t="shared" si="38"/>
        <v>6.1890628305458018</v>
      </c>
      <c r="Y76">
        <f t="shared" si="51"/>
        <v>6.188233063161003</v>
      </c>
      <c r="AA76">
        <f t="shared" si="49"/>
        <v>-8.297673847987852E-4</v>
      </c>
      <c r="AB76">
        <f t="shared" si="37"/>
        <v>-8.297673847987852E-4</v>
      </c>
      <c r="AC76">
        <v>5</v>
      </c>
      <c r="AN76">
        <v>8</v>
      </c>
      <c r="AO76">
        <f t="shared" si="55"/>
        <v>4.7683715820312473</v>
      </c>
      <c r="AP76">
        <f t="shared" si="54"/>
        <v>9.8433098001811603E-2</v>
      </c>
      <c r="AQ76">
        <f t="shared" si="54"/>
        <v>0.10920545145416553</v>
      </c>
      <c r="AR76">
        <f t="shared" si="54"/>
        <v>0.11189782343946872</v>
      </c>
      <c r="AS76">
        <f t="shared" si="54"/>
        <v>0.11526288559257272</v>
      </c>
      <c r="AT76">
        <f t="shared" si="54"/>
        <v>0.11946858399202814</v>
      </c>
      <c r="AU76">
        <f t="shared" si="54"/>
        <v>0.12472472397194713</v>
      </c>
      <c r="AV76">
        <f t="shared" si="54"/>
        <v>0.13129336346562714</v>
      </c>
      <c r="AW76">
        <f t="shared" si="54"/>
        <v>0.13950176459324723</v>
      </c>
      <c r="AX76">
        <f t="shared" si="54"/>
        <v>0.1497585206077949</v>
      </c>
      <c r="AY76">
        <f t="shared" si="54"/>
        <v>0.16257361706512205</v>
      </c>
      <c r="AZ76">
        <f t="shared" si="54"/>
        <v>0.17858335632179204</v>
      </c>
      <c r="BA76">
        <f t="shared" si="54"/>
        <v>0.19858127648855001</v>
      </c>
      <c r="BB76">
        <f t="shared" si="54"/>
        <v>0.22355643183805782</v>
      </c>
      <c r="BC76">
        <f t="shared" si="54"/>
        <v>0.25474067081020002</v>
      </c>
      <c r="BD76">
        <f t="shared" si="54"/>
        <v>0.29366684469390242</v>
      </c>
      <c r="BE76">
        <f t="shared" si="54"/>
        <v>0.34224019078120838</v>
      </c>
      <c r="BF76">
        <f t="shared" si="54"/>
        <v>9.8455810546874994E-2</v>
      </c>
      <c r="BG76">
        <f t="shared" si="54"/>
        <v>0.10921043618790063</v>
      </c>
      <c r="BH76">
        <f t="shared" si="54"/>
        <v>0.11189909259815704</v>
      </c>
      <c r="BI76">
        <f t="shared" si="54"/>
        <v>0.11525991311097758</v>
      </c>
      <c r="BJ76">
        <f t="shared" si="54"/>
        <v>0.11946093875200321</v>
      </c>
      <c r="BK76">
        <f t="shared" si="54"/>
        <v>0.12471222080328526</v>
      </c>
      <c r="BL76">
        <f t="shared" si="54"/>
        <v>0.13127632336738784</v>
      </c>
      <c r="BM76">
        <f t="shared" si="54"/>
        <v>0.13948145157251604</v>
      </c>
      <c r="BN76">
        <f t="shared" si="54"/>
        <v>0.14973786182892629</v>
      </c>
      <c r="BO76">
        <f t="shared" si="54"/>
        <v>0.16255837464943912</v>
      </c>
      <c r="BP76">
        <f t="shared" si="54"/>
        <v>0.17858401567508014</v>
      </c>
      <c r="BQ76">
        <f t="shared" si="54"/>
        <v>0.19861606695713144</v>
      </c>
      <c r="BR76">
        <f t="shared" si="54"/>
        <v>0.22365613105969551</v>
      </c>
      <c r="BS76">
        <f t="shared" si="54"/>
        <v>0.25495621118790063</v>
      </c>
      <c r="BT76">
        <f t="shared" si="54"/>
        <v>0.29408131134815702</v>
      </c>
      <c r="BU76">
        <f t="shared" si="54"/>
        <v>0.3429876865484775</v>
      </c>
      <c r="BV76">
        <v>23</v>
      </c>
    </row>
    <row r="77" spans="23:74">
      <c r="W77">
        <f t="shared" si="50"/>
        <v>5.3965806179659337</v>
      </c>
      <c r="X77">
        <f t="shared" si="38"/>
        <v>5.3965806179659337</v>
      </c>
      <c r="Y77">
        <f t="shared" si="51"/>
        <v>5.3956709212078486</v>
      </c>
      <c r="AA77">
        <f t="shared" si="49"/>
        <v>-9.0969675808505457E-4</v>
      </c>
      <c r="AB77">
        <f t="shared" si="37"/>
        <v>-9.0969675808505457E-4</v>
      </c>
      <c r="AC77">
        <v>5</v>
      </c>
      <c r="AN77">
        <v>9</v>
      </c>
      <c r="AO77">
        <f t="shared" si="55"/>
        <v>5.9604644775390598</v>
      </c>
      <c r="AP77">
        <f t="shared" si="54"/>
        <v>0.10638369307297527</v>
      </c>
      <c r="AQ77">
        <f t="shared" si="54"/>
        <v>0.11984604503241086</v>
      </c>
      <c r="AR77">
        <f t="shared" si="54"/>
        <v>0.12321073775551829</v>
      </c>
      <c r="AS77">
        <f t="shared" si="54"/>
        <v>0.1274161002392904</v>
      </c>
      <c r="AT77">
        <f t="shared" si="54"/>
        <v>0.13267201690960093</v>
      </c>
      <c r="AU77">
        <f t="shared" si="54"/>
        <v>0.13924068425520011</v>
      </c>
      <c r="AV77">
        <f t="shared" si="54"/>
        <v>0.1474495995261009</v>
      </c>
      <c r="AW77">
        <f t="shared" si="54"/>
        <v>0.15770774650326894</v>
      </c>
      <c r="AX77">
        <f t="shared" si="54"/>
        <v>0.17052574955530636</v>
      </c>
      <c r="AY77">
        <f t="shared" si="54"/>
        <v>0.18654094434683594</v>
      </c>
      <c r="AZ77">
        <f t="shared" si="54"/>
        <v>0.20654852631166534</v>
      </c>
      <c r="BA77">
        <f t="shared" si="54"/>
        <v>0.23154019047607899</v>
      </c>
      <c r="BB77">
        <f t="shared" si="54"/>
        <v>0.26275197098845943</v>
      </c>
      <c r="BC77">
        <f t="shared" si="54"/>
        <v>0.3017233250650741</v>
      </c>
      <c r="BD77">
        <f t="shared" ref="AP77:BU83" si="56">BC44</f>
        <v>0.35036987714623352</v>
      </c>
      <c r="BE77">
        <f t="shared" si="56"/>
        <v>0.41107262736391209</v>
      </c>
      <c r="BF77">
        <f t="shared" si="56"/>
        <v>0.10640309651692709</v>
      </c>
      <c r="BG77">
        <f t="shared" si="56"/>
        <v>0.11984637856820915</v>
      </c>
      <c r="BH77">
        <f t="shared" si="56"/>
        <v>0.12320719908102964</v>
      </c>
      <c r="BI77">
        <f t="shared" si="56"/>
        <v>0.12740822472205532</v>
      </c>
      <c r="BJ77">
        <f t="shared" si="56"/>
        <v>0.13265950677333735</v>
      </c>
      <c r="BK77">
        <f t="shared" si="56"/>
        <v>0.13922360933743991</v>
      </c>
      <c r="BL77">
        <f t="shared" si="56"/>
        <v>0.14742873754256813</v>
      </c>
      <c r="BM77">
        <f t="shared" si="56"/>
        <v>0.15768514779897835</v>
      </c>
      <c r="BN77">
        <f t="shared" si="56"/>
        <v>0.17050566061949121</v>
      </c>
      <c r="BO77">
        <f t="shared" si="56"/>
        <v>0.18653130164513224</v>
      </c>
      <c r="BP77">
        <f t="shared" si="56"/>
        <v>0.20656335292718353</v>
      </c>
      <c r="BQ77">
        <f t="shared" si="56"/>
        <v>0.23160341702974763</v>
      </c>
      <c r="BR77">
        <f t="shared" si="56"/>
        <v>0.26290349715795269</v>
      </c>
      <c r="BS77">
        <f t="shared" si="56"/>
        <v>0.30202859731820914</v>
      </c>
      <c r="BT77">
        <f t="shared" si="56"/>
        <v>0.35093497251852962</v>
      </c>
      <c r="BU77">
        <f t="shared" si="56"/>
        <v>0.41206794151893023</v>
      </c>
      <c r="BV77">
        <v>24</v>
      </c>
    </row>
    <row r="78" spans="23:74">
      <c r="W78">
        <f t="shared" si="50"/>
        <v>4.651996122499888</v>
      </c>
      <c r="X78">
        <f t="shared" si="38"/>
        <v>4.651996122499888</v>
      </c>
      <c r="Y78">
        <f t="shared" si="51"/>
        <v>4.6510611599029001</v>
      </c>
      <c r="AA78">
        <f t="shared" si="49"/>
        <v>-9.349625969878872E-4</v>
      </c>
      <c r="AB78">
        <f t="shared" si="37"/>
        <v>-9.349625969878872E-4</v>
      </c>
      <c r="AC78">
        <v>5</v>
      </c>
      <c r="AN78">
        <v>10</v>
      </c>
      <c r="AO78">
        <f t="shared" si="55"/>
        <v>7.4505805969238246</v>
      </c>
      <c r="AP78">
        <f t="shared" si="56"/>
        <v>0.11632193691192987</v>
      </c>
      <c r="AQ78">
        <f t="shared" si="56"/>
        <v>0.13314678700521759</v>
      </c>
      <c r="AR78">
        <f t="shared" si="56"/>
        <v>0.13735188065058024</v>
      </c>
      <c r="AS78">
        <f t="shared" si="56"/>
        <v>0.1426076185476875</v>
      </c>
      <c r="AT78">
        <f t="shared" si="56"/>
        <v>0.14917630805656681</v>
      </c>
      <c r="AU78">
        <f t="shared" si="56"/>
        <v>0.1573856346092663</v>
      </c>
      <c r="AV78">
        <f t="shared" si="56"/>
        <v>0.16764489460169316</v>
      </c>
      <c r="AW78">
        <f t="shared" si="56"/>
        <v>0.18046522389079606</v>
      </c>
      <c r="AX78">
        <f t="shared" si="56"/>
        <v>0.19648478573969569</v>
      </c>
      <c r="AY78">
        <f t="shared" si="56"/>
        <v>0.21650010344897833</v>
      </c>
      <c r="AZ78">
        <f t="shared" si="56"/>
        <v>0.24150498879900698</v>
      </c>
      <c r="BA78">
        <f t="shared" si="56"/>
        <v>0.27273883296049023</v>
      </c>
      <c r="BB78">
        <f t="shared" si="56"/>
        <v>0.31174639492646161</v>
      </c>
      <c r="BC78">
        <f t="shared" si="56"/>
        <v>0.36045164288366671</v>
      </c>
      <c r="BD78">
        <f t="shared" si="56"/>
        <v>0.42124866771164743</v>
      </c>
      <c r="BE78">
        <f t="shared" si="56"/>
        <v>0.49711317309229158</v>
      </c>
      <c r="BF78">
        <f t="shared" si="56"/>
        <v>0.11633720397949221</v>
      </c>
      <c r="BG78">
        <f t="shared" si="56"/>
        <v>0.1331413065435948</v>
      </c>
      <c r="BH78">
        <f t="shared" si="56"/>
        <v>0.13734233218462044</v>
      </c>
      <c r="BI78">
        <f t="shared" si="56"/>
        <v>0.14259361423590247</v>
      </c>
      <c r="BJ78">
        <f t="shared" si="56"/>
        <v>0.14915771680000506</v>
      </c>
      <c r="BK78">
        <f t="shared" si="56"/>
        <v>0.15736284500513326</v>
      </c>
      <c r="BL78">
        <f t="shared" si="56"/>
        <v>0.16761925526154353</v>
      </c>
      <c r="BM78">
        <f t="shared" si="56"/>
        <v>0.18043976808205633</v>
      </c>
      <c r="BN78">
        <f t="shared" si="56"/>
        <v>0.19646540910769733</v>
      </c>
      <c r="BO78">
        <f t="shared" si="56"/>
        <v>0.21649746038974868</v>
      </c>
      <c r="BP78">
        <f t="shared" si="56"/>
        <v>0.24153752449231278</v>
      </c>
      <c r="BQ78">
        <f t="shared" si="56"/>
        <v>0.27283760462051787</v>
      </c>
      <c r="BR78">
        <f t="shared" si="56"/>
        <v>0.31196270478077426</v>
      </c>
      <c r="BS78">
        <f t="shared" si="56"/>
        <v>0.3608690799810948</v>
      </c>
      <c r="BT78">
        <f t="shared" si="56"/>
        <v>0.42200204898149546</v>
      </c>
      <c r="BU78">
        <f t="shared" si="56"/>
        <v>0.49841826023199626</v>
      </c>
      <c r="BV78">
        <v>25</v>
      </c>
    </row>
    <row r="79" spans="23:74">
      <c r="W79">
        <f t="shared" si="50"/>
        <v>3.9676998914714923</v>
      </c>
      <c r="X79">
        <f t="shared" si="38"/>
        <v>3.9676998914714923</v>
      </c>
      <c r="Y79">
        <f t="shared" si="51"/>
        <v>3.9667842789090444</v>
      </c>
      <c r="AA79">
        <f t="shared" si="49"/>
        <v>-9.1561256244787614E-4</v>
      </c>
      <c r="AB79">
        <f t="shared" si="37"/>
        <v>-9.1561256244787614E-4</v>
      </c>
      <c r="AC79">
        <v>5</v>
      </c>
      <c r="AN79">
        <v>11</v>
      </c>
      <c r="AO79">
        <f t="shared" si="55"/>
        <v>9.3132257461547798</v>
      </c>
      <c r="AP79">
        <f t="shared" si="56"/>
        <v>0.12874474171062314</v>
      </c>
      <c r="AQ79">
        <f t="shared" si="56"/>
        <v>0.14977271447122595</v>
      </c>
      <c r="AR79">
        <f t="shared" si="56"/>
        <v>0.15502830926940767</v>
      </c>
      <c r="AS79">
        <f t="shared" si="56"/>
        <v>0.1615970164331838</v>
      </c>
      <c r="AT79">
        <f t="shared" si="56"/>
        <v>0.16980667199027427</v>
      </c>
      <c r="AU79">
        <f t="shared" si="56"/>
        <v>0.18006682255184914</v>
      </c>
      <c r="AV79">
        <f t="shared" si="56"/>
        <v>0.19288901344618345</v>
      </c>
      <c r="AW79">
        <f t="shared" si="56"/>
        <v>0.20891207062520495</v>
      </c>
      <c r="AX79">
        <f t="shared" si="56"/>
        <v>0.22893358097018235</v>
      </c>
      <c r="AY79">
        <f t="shared" si="56"/>
        <v>0.25394905232665627</v>
      </c>
      <c r="AZ79">
        <f t="shared" si="56"/>
        <v>0.28520056690818407</v>
      </c>
      <c r="BA79">
        <f t="shared" si="56"/>
        <v>0.32423713606600429</v>
      </c>
      <c r="BB79">
        <f t="shared" si="56"/>
        <v>0.37298942484896414</v>
      </c>
      <c r="BC79">
        <f t="shared" si="56"/>
        <v>0.43386204015690744</v>
      </c>
      <c r="BD79">
        <f t="shared" si="56"/>
        <v>0.50984715591841467</v>
      </c>
      <c r="BE79">
        <f t="shared" si="56"/>
        <v>0.60466385525276589</v>
      </c>
      <c r="BF79">
        <f t="shared" si="56"/>
        <v>0.12875483830769857</v>
      </c>
      <c r="BG79">
        <f t="shared" si="56"/>
        <v>0.14975996651282678</v>
      </c>
      <c r="BH79">
        <f t="shared" si="56"/>
        <v>0.15501124856410883</v>
      </c>
      <c r="BI79">
        <f t="shared" si="56"/>
        <v>0.16157535112821142</v>
      </c>
      <c r="BJ79">
        <f t="shared" si="56"/>
        <v>0.16978047933333962</v>
      </c>
      <c r="BK79">
        <f t="shared" si="56"/>
        <v>0.18003688958974989</v>
      </c>
      <c r="BL79">
        <f t="shared" si="56"/>
        <v>0.1928574024102627</v>
      </c>
      <c r="BM79">
        <f t="shared" si="56"/>
        <v>0.20888304343590372</v>
      </c>
      <c r="BN79">
        <f t="shared" si="56"/>
        <v>0.22891509471795501</v>
      </c>
      <c r="BO79">
        <f t="shared" si="56"/>
        <v>0.25395515882051917</v>
      </c>
      <c r="BP79">
        <f t="shared" si="56"/>
        <v>0.28525523894872423</v>
      </c>
      <c r="BQ79">
        <f t="shared" si="56"/>
        <v>0.32438033910898062</v>
      </c>
      <c r="BR79">
        <f t="shared" si="56"/>
        <v>0.3732867143093011</v>
      </c>
      <c r="BS79">
        <f t="shared" si="56"/>
        <v>0.43441968330970177</v>
      </c>
      <c r="BT79">
        <f t="shared" si="56"/>
        <v>0.51083589456020262</v>
      </c>
      <c r="BU79">
        <f t="shared" si="56"/>
        <v>0.60635615862332848</v>
      </c>
      <c r="BV79">
        <v>26</v>
      </c>
    </row>
    <row r="80" spans="23:74">
      <c r="W80">
        <f t="shared" si="50"/>
        <v>3.3514611398555374</v>
      </c>
      <c r="X80">
        <f t="shared" si="38"/>
        <v>3.3514611398555374</v>
      </c>
      <c r="Y80">
        <f t="shared" si="51"/>
        <v>3.3505978425413661</v>
      </c>
      <c r="AA80">
        <f t="shared" si="49"/>
        <v>-8.632973141713407E-4</v>
      </c>
      <c r="AB80">
        <f t="shared" si="37"/>
        <v>-8.632973141713407E-4</v>
      </c>
      <c r="AC80">
        <v>5</v>
      </c>
      <c r="AN80">
        <v>12</v>
      </c>
      <c r="AO80">
        <f t="shared" si="55"/>
        <v>11.641532182693474</v>
      </c>
      <c r="AP80">
        <f t="shared" si="56"/>
        <v>0.14427324770898969</v>
      </c>
      <c r="AQ80">
        <f t="shared" si="56"/>
        <v>0.17055512380373639</v>
      </c>
      <c r="AR80">
        <f t="shared" si="56"/>
        <v>0.17712384504294196</v>
      </c>
      <c r="AS80">
        <f t="shared" si="56"/>
        <v>0.18533376379005428</v>
      </c>
      <c r="AT80">
        <f t="shared" si="56"/>
        <v>0.19559462690740853</v>
      </c>
      <c r="AU80">
        <f t="shared" si="56"/>
        <v>0.20841830748007756</v>
      </c>
      <c r="AV80">
        <f t="shared" si="56"/>
        <v>0.22444416200179623</v>
      </c>
      <c r="AW80">
        <f t="shared" si="56"/>
        <v>0.24447062904321601</v>
      </c>
      <c r="AX80">
        <f t="shared" si="56"/>
        <v>0.26949457500829066</v>
      </c>
      <c r="AY80">
        <f t="shared" si="56"/>
        <v>0.30076023842375371</v>
      </c>
      <c r="AZ80">
        <f t="shared" si="56"/>
        <v>0.33982003954465534</v>
      </c>
      <c r="BA80">
        <f t="shared" si="56"/>
        <v>0.38861001494789682</v>
      </c>
      <c r="BB80">
        <f t="shared" si="56"/>
        <v>0.44954321225209237</v>
      </c>
      <c r="BC80">
        <f t="shared" si="56"/>
        <v>0.52562503674845851</v>
      </c>
      <c r="BD80">
        <f t="shared" si="56"/>
        <v>0.62059526617687366</v>
      </c>
      <c r="BE80">
        <f t="shared" si="56"/>
        <v>0.7391022079533589</v>
      </c>
      <c r="BF80">
        <f t="shared" si="56"/>
        <v>0.14427688121795654</v>
      </c>
      <c r="BG80">
        <f t="shared" si="56"/>
        <v>0.17053329147436683</v>
      </c>
      <c r="BH80">
        <f t="shared" si="56"/>
        <v>0.17709739403846939</v>
      </c>
      <c r="BI80">
        <f t="shared" si="56"/>
        <v>0.18530252224359758</v>
      </c>
      <c r="BJ80">
        <f t="shared" si="56"/>
        <v>0.19555893250000786</v>
      </c>
      <c r="BK80">
        <f t="shared" si="56"/>
        <v>0.20837944532052069</v>
      </c>
      <c r="BL80">
        <f t="shared" si="56"/>
        <v>0.22440508634616171</v>
      </c>
      <c r="BM80">
        <f t="shared" si="56"/>
        <v>0.24443713762821295</v>
      </c>
      <c r="BN80">
        <f t="shared" si="56"/>
        <v>0.26947720173077705</v>
      </c>
      <c r="BO80">
        <f t="shared" si="56"/>
        <v>0.30077728185898223</v>
      </c>
      <c r="BP80">
        <f t="shared" si="56"/>
        <v>0.33990238201923861</v>
      </c>
      <c r="BQ80">
        <f t="shared" si="56"/>
        <v>0.38880875721955915</v>
      </c>
      <c r="BR80">
        <f t="shared" si="56"/>
        <v>0.44994172621995965</v>
      </c>
      <c r="BS80">
        <f t="shared" si="56"/>
        <v>0.52635793747046045</v>
      </c>
      <c r="BT80">
        <f t="shared" si="56"/>
        <v>0.62187820153358653</v>
      </c>
      <c r="BU80">
        <f t="shared" si="56"/>
        <v>0.7412785316124938</v>
      </c>
      <c r="BV80">
        <v>27</v>
      </c>
    </row>
    <row r="81" spans="23:74">
      <c r="W81">
        <f>G4*G20</f>
        <v>12.863650909596135</v>
      </c>
      <c r="X81">
        <f t="shared" si="38"/>
        <v>12.863650909596135</v>
      </c>
      <c r="Y81">
        <f>AS20</f>
        <v>12.864930705515556</v>
      </c>
      <c r="AA81">
        <f t="shared" ref="AA81:AA95" si="57">AB4-G4</f>
        <v>1.2797959194212893E-3</v>
      </c>
      <c r="AB81">
        <f t="shared" si="37"/>
        <v>1.2797959194212893E-3</v>
      </c>
      <c r="AC81">
        <v>5</v>
      </c>
      <c r="AN81">
        <v>13</v>
      </c>
      <c r="AO81">
        <f t="shared" si="55"/>
        <v>14.551915228366843</v>
      </c>
      <c r="AP81">
        <f t="shared" si="56"/>
        <v>0.16368388020694793</v>
      </c>
      <c r="AQ81">
        <f t="shared" si="56"/>
        <v>0.19653313546937451</v>
      </c>
      <c r="AR81">
        <f t="shared" si="56"/>
        <v>0.20474326475985982</v>
      </c>
      <c r="AS81">
        <f t="shared" si="56"/>
        <v>0.21500469798614236</v>
      </c>
      <c r="AT81">
        <f t="shared" si="56"/>
        <v>0.22782957055382641</v>
      </c>
      <c r="AU81">
        <f t="shared" si="56"/>
        <v>0.24385766364036313</v>
      </c>
      <c r="AV81">
        <f t="shared" si="56"/>
        <v>0.26388809769631227</v>
      </c>
      <c r="AW81">
        <f t="shared" si="56"/>
        <v>0.28891882706572991</v>
      </c>
      <c r="AX81">
        <f t="shared" si="56"/>
        <v>0.32019581755592608</v>
      </c>
      <c r="AY81">
        <f t="shared" si="56"/>
        <v>0.35927422104512552</v>
      </c>
      <c r="AZ81">
        <f t="shared" si="56"/>
        <v>0.40809438034024453</v>
      </c>
      <c r="BA81">
        <f t="shared" si="56"/>
        <v>0.46907611355026246</v>
      </c>
      <c r="BB81">
        <f t="shared" si="56"/>
        <v>0.54523544650600275</v>
      </c>
      <c r="BC81">
        <f t="shared" si="56"/>
        <v>0.64032878248789704</v>
      </c>
      <c r="BD81">
        <f t="shared" si="56"/>
        <v>0.75903040399994759</v>
      </c>
      <c r="BE81">
        <f t="shared" si="56"/>
        <v>0.90715014882909994</v>
      </c>
      <c r="BF81">
        <f t="shared" si="56"/>
        <v>0.16367943485577899</v>
      </c>
      <c r="BG81">
        <f t="shared" si="56"/>
        <v>0.19649994767629184</v>
      </c>
      <c r="BH81">
        <f t="shared" si="56"/>
        <v>0.20470507588142003</v>
      </c>
      <c r="BI81">
        <f t="shared" si="56"/>
        <v>0.21496148613783031</v>
      </c>
      <c r="BJ81">
        <f t="shared" si="56"/>
        <v>0.22778199895834311</v>
      </c>
      <c r="BK81">
        <f t="shared" si="56"/>
        <v>0.24380763998398419</v>
      </c>
      <c r="BL81">
        <f t="shared" si="56"/>
        <v>0.26383969126603546</v>
      </c>
      <c r="BM81">
        <f t="shared" si="56"/>
        <v>0.2888797553685995</v>
      </c>
      <c r="BN81">
        <f t="shared" si="56"/>
        <v>0.32017983549680462</v>
      </c>
      <c r="BO81">
        <f t="shared" si="56"/>
        <v>0.35930493565706106</v>
      </c>
      <c r="BP81">
        <f t="shared" si="56"/>
        <v>0.40821131085738155</v>
      </c>
      <c r="BQ81">
        <f t="shared" si="56"/>
        <v>0.46934427985778215</v>
      </c>
      <c r="BR81">
        <f t="shared" si="56"/>
        <v>0.54576049110828284</v>
      </c>
      <c r="BS81">
        <f t="shared" si="56"/>
        <v>0.64128075517140881</v>
      </c>
      <c r="BT81">
        <f t="shared" si="56"/>
        <v>0.76068108525031619</v>
      </c>
      <c r="BU81">
        <f t="shared" si="56"/>
        <v>0.90993149784895055</v>
      </c>
      <c r="BV81">
        <v>28</v>
      </c>
    </row>
    <row r="82" spans="23:74">
      <c r="W82">
        <f t="shared" ref="W82:W95" si="58">G5*G21</f>
        <v>12.421377597399996</v>
      </c>
      <c r="X82">
        <f t="shared" si="38"/>
        <v>12.421377597399996</v>
      </c>
      <c r="Y82">
        <f t="shared" ref="Y82:Y95" si="59">AS21</f>
        <v>12.422413457005977</v>
      </c>
      <c r="AA82">
        <f t="shared" si="57"/>
        <v>1.0358596059809599E-3</v>
      </c>
      <c r="AB82">
        <f t="shared" si="37"/>
        <v>1.0358596059809599E-3</v>
      </c>
      <c r="AC82">
        <v>5</v>
      </c>
      <c r="AN82">
        <v>14</v>
      </c>
      <c r="AO82">
        <f t="shared" si="55"/>
        <v>18.189894035458554</v>
      </c>
      <c r="AP82">
        <f t="shared" si="56"/>
        <v>0.18794717082939563</v>
      </c>
      <c r="AQ82">
        <f t="shared" si="56"/>
        <v>0.22900565005142209</v>
      </c>
      <c r="AR82">
        <f t="shared" si="56"/>
        <v>0.23926753940600712</v>
      </c>
      <c r="AS82">
        <f t="shared" si="56"/>
        <v>0.25209336573125241</v>
      </c>
      <c r="AT82">
        <f t="shared" si="56"/>
        <v>0.26812325011184868</v>
      </c>
      <c r="AU82">
        <f t="shared" si="56"/>
        <v>0.28815685884072012</v>
      </c>
      <c r="AV82">
        <f t="shared" si="56"/>
        <v>0.31319301731445737</v>
      </c>
      <c r="AW82">
        <f t="shared" si="56"/>
        <v>0.34447907459387223</v>
      </c>
      <c r="AX82">
        <f t="shared" si="56"/>
        <v>0.38357237074047029</v>
      </c>
      <c r="AY82">
        <f t="shared" si="56"/>
        <v>0.43241669932184029</v>
      </c>
      <c r="AZ82">
        <f t="shared" si="56"/>
        <v>0.49343730633473104</v>
      </c>
      <c r="BA82">
        <f t="shared" si="56"/>
        <v>0.56965873680321966</v>
      </c>
      <c r="BB82">
        <f t="shared" si="56"/>
        <v>0.66485073932339067</v>
      </c>
      <c r="BC82">
        <f t="shared" si="56"/>
        <v>0.78370846466219535</v>
      </c>
      <c r="BD82">
        <f t="shared" si="56"/>
        <v>0.93207432627878983</v>
      </c>
      <c r="BE82">
        <f t="shared" si="56"/>
        <v>1.1172100749237763</v>
      </c>
      <c r="BF82">
        <f t="shared" si="56"/>
        <v>0.18793262690305709</v>
      </c>
      <c r="BG82">
        <f t="shared" si="56"/>
        <v>0.22895826792869814</v>
      </c>
      <c r="BH82">
        <f t="shared" si="56"/>
        <v>0.23921467818510836</v>
      </c>
      <c r="BI82">
        <f t="shared" si="56"/>
        <v>0.25203519100562116</v>
      </c>
      <c r="BJ82">
        <f t="shared" si="56"/>
        <v>0.26806083203126224</v>
      </c>
      <c r="BK82">
        <f t="shared" si="56"/>
        <v>0.28809288331331351</v>
      </c>
      <c r="BL82">
        <f t="shared" si="56"/>
        <v>0.31313294741587755</v>
      </c>
      <c r="BM82">
        <f t="shared" si="56"/>
        <v>0.34443302754408273</v>
      </c>
      <c r="BN82">
        <f t="shared" si="56"/>
        <v>0.38355812770433911</v>
      </c>
      <c r="BO82">
        <f t="shared" si="56"/>
        <v>0.43246450290465965</v>
      </c>
      <c r="BP82">
        <f t="shared" si="56"/>
        <v>0.49359747190506031</v>
      </c>
      <c r="BQ82">
        <f t="shared" si="56"/>
        <v>0.570013683155561</v>
      </c>
      <c r="BR82">
        <f t="shared" si="56"/>
        <v>0.66553394721868686</v>
      </c>
      <c r="BS82">
        <f t="shared" si="56"/>
        <v>0.78493427729759435</v>
      </c>
      <c r="BT82">
        <f t="shared" si="56"/>
        <v>0.93418468989622871</v>
      </c>
      <c r="BU82">
        <f t="shared" si="56"/>
        <v>1.1207477056445214</v>
      </c>
      <c r="BV82">
        <v>29</v>
      </c>
    </row>
    <row r="83" spans="23:74">
      <c r="W83">
        <f t="shared" si="58"/>
        <v>11.909540786136496</v>
      </c>
      <c r="X83">
        <f t="shared" si="38"/>
        <v>11.909540786136496</v>
      </c>
      <c r="Y83">
        <f t="shared" si="59"/>
        <v>11.910312122197995</v>
      </c>
      <c r="AA83">
        <f t="shared" si="57"/>
        <v>7.7133606149892842E-4</v>
      </c>
      <c r="AB83">
        <f t="shared" si="37"/>
        <v>7.7133606149892842E-4</v>
      </c>
      <c r="AC83">
        <v>5</v>
      </c>
      <c r="AN83">
        <v>15</v>
      </c>
      <c r="AO83">
        <f t="shared" si="55"/>
        <v>22.737367544323188</v>
      </c>
      <c r="AP83">
        <f t="shared" si="56"/>
        <v>0.21827628410745534</v>
      </c>
      <c r="AQ83">
        <f t="shared" si="56"/>
        <v>0.26959629327898155</v>
      </c>
      <c r="AR83">
        <f t="shared" si="56"/>
        <v>0.28242288271369126</v>
      </c>
      <c r="AS83">
        <f t="shared" si="56"/>
        <v>0.29845420041263998</v>
      </c>
      <c r="AT83">
        <f t="shared" si="56"/>
        <v>0.31849034955937655</v>
      </c>
      <c r="AU83">
        <f t="shared" si="56"/>
        <v>0.34353085284116636</v>
      </c>
      <c r="AV83">
        <f t="shared" si="56"/>
        <v>0.37482416683713859</v>
      </c>
      <c r="AW83">
        <f t="shared" si="56"/>
        <v>0.41392938400405022</v>
      </c>
      <c r="AX83">
        <f t="shared" si="56"/>
        <v>0.46279306222115058</v>
      </c>
      <c r="AY83">
        <f t="shared" si="56"/>
        <v>0.52384479716773369</v>
      </c>
      <c r="AZ83">
        <f t="shared" si="56"/>
        <v>0.60011596382783905</v>
      </c>
      <c r="BA83">
        <f t="shared" si="56"/>
        <v>0.69538701586941598</v>
      </c>
      <c r="BB83">
        <f t="shared" si="56"/>
        <v>0.81436985534512552</v>
      </c>
      <c r="BC83">
        <f t="shared" si="56"/>
        <v>0.96293306738006812</v>
      </c>
      <c r="BD83">
        <f t="shared" si="56"/>
        <v>1.1483792291273427</v>
      </c>
      <c r="BE83">
        <f t="shared" si="56"/>
        <v>1.379784982542122</v>
      </c>
      <c r="BF83">
        <f t="shared" si="56"/>
        <v>0.21824911696215463</v>
      </c>
      <c r="BG83">
        <f t="shared" si="56"/>
        <v>0.26953116824420592</v>
      </c>
      <c r="BH83">
        <f t="shared" si="56"/>
        <v>0.28235168106471875</v>
      </c>
      <c r="BI83">
        <f t="shared" si="56"/>
        <v>0.29837732209035978</v>
      </c>
      <c r="BJ83">
        <f t="shared" si="56"/>
        <v>0.31840937337241104</v>
      </c>
      <c r="BK83">
        <f t="shared" si="56"/>
        <v>0.34344943747497519</v>
      </c>
      <c r="BL83">
        <f t="shared" si="56"/>
        <v>0.37474951760318032</v>
      </c>
      <c r="BM83">
        <f t="shared" si="56"/>
        <v>0.4138746177634367</v>
      </c>
      <c r="BN83">
        <f t="shared" si="56"/>
        <v>0.46278099296375713</v>
      </c>
      <c r="BO83">
        <f t="shared" si="56"/>
        <v>0.52391396196415785</v>
      </c>
      <c r="BP83">
        <f t="shared" si="56"/>
        <v>0.60033017321465865</v>
      </c>
      <c r="BQ83">
        <f t="shared" si="56"/>
        <v>0.69585043727778451</v>
      </c>
      <c r="BR83">
        <f t="shared" si="56"/>
        <v>0.81525076735669177</v>
      </c>
      <c r="BS83">
        <f t="shared" si="56"/>
        <v>0.96450117995532625</v>
      </c>
      <c r="BT83">
        <f t="shared" si="56"/>
        <v>1.1510641957036192</v>
      </c>
      <c r="BU83">
        <f t="shared" si="56"/>
        <v>1.3842679653889851</v>
      </c>
      <c r="BV83">
        <v>30</v>
      </c>
    </row>
    <row r="84" spans="23:74">
      <c r="W84">
        <f t="shared" si="58"/>
        <v>11.326157014421755</v>
      </c>
      <c r="X84">
        <f t="shared" si="38"/>
        <v>11.326157014421755</v>
      </c>
      <c r="Y84">
        <f t="shared" si="59"/>
        <v>11.326650112631885</v>
      </c>
      <c r="AA84">
        <f t="shared" si="57"/>
        <v>4.9309821013032717E-4</v>
      </c>
      <c r="AB84">
        <f t="shared" si="37"/>
        <v>4.9309821013032717E-4</v>
      </c>
      <c r="AC84">
        <v>5</v>
      </c>
    </row>
    <row r="85" spans="23:74">
      <c r="W85">
        <f t="shared" si="58"/>
        <v>10.672662258177567</v>
      </c>
      <c r="X85">
        <f t="shared" si="38"/>
        <v>10.672662258177567</v>
      </c>
      <c r="Y85">
        <f t="shared" si="59"/>
        <v>10.672873106093911</v>
      </c>
      <c r="AA85">
        <f t="shared" si="57"/>
        <v>2.1084791634429223E-4</v>
      </c>
      <c r="AB85">
        <f t="shared" si="37"/>
        <v>2.1084791634429223E-4</v>
      </c>
      <c r="AC85">
        <v>5</v>
      </c>
    </row>
    <row r="86" spans="23:74">
      <c r="W86">
        <f t="shared" si="58"/>
        <v>9.9547060078987872</v>
      </c>
      <c r="X86">
        <f t="shared" si="38"/>
        <v>9.9547060078987872</v>
      </c>
      <c r="Y86">
        <f t="shared" si="59"/>
        <v>9.9546426076182453</v>
      </c>
      <c r="AA86">
        <f t="shared" si="57"/>
        <v>-6.3400280541969778E-5</v>
      </c>
      <c r="AB86">
        <f t="shared" ref="AB86:AB149" si="60">IFERROR(AA86,"")</f>
        <v>-6.3400280541969778E-5</v>
      </c>
      <c r="AC86">
        <v>5</v>
      </c>
    </row>
    <row r="87" spans="23:74">
      <c r="W87">
        <f t="shared" si="58"/>
        <v>9.1825607021848228</v>
      </c>
      <c r="X87">
        <f t="shared" si="38"/>
        <v>9.1825607021848228</v>
      </c>
      <c r="Y87">
        <f t="shared" si="59"/>
        <v>9.1822442350666584</v>
      </c>
      <c r="AA87">
        <f t="shared" si="57"/>
        <v>-3.1646711816435413E-4</v>
      </c>
      <c r="AB87">
        <f t="shared" si="60"/>
        <v>-3.1646711816435413E-4</v>
      </c>
      <c r="AC87">
        <v>5</v>
      </c>
    </row>
    <row r="88" spans="23:74">
      <c r="W88">
        <f t="shared" si="58"/>
        <v>8.3709370648423036</v>
      </c>
      <c r="X88">
        <f t="shared" si="38"/>
        <v>8.3709370648423036</v>
      </c>
      <c r="Y88">
        <f t="shared" si="59"/>
        <v>8.3704013773757264</v>
      </c>
      <c r="AA88">
        <f t="shared" si="57"/>
        <v>-5.356874665771727E-4</v>
      </c>
      <c r="AB88">
        <f t="shared" si="60"/>
        <v>-5.356874665771727E-4</v>
      </c>
      <c r="AC88">
        <v>5</v>
      </c>
    </row>
    <row r="89" spans="23:74">
      <c r="W89">
        <f t="shared" si="58"/>
        <v>7.5380952660151577</v>
      </c>
      <c r="X89">
        <f t="shared" ref="X89:X152" si="61">IFERROR(W89, NA())</f>
        <v>7.5380952660151577</v>
      </c>
      <c r="Y89">
        <f t="shared" si="59"/>
        <v>7.5373844710702835</v>
      </c>
      <c r="AA89">
        <f t="shared" si="57"/>
        <v>-7.1079494487413797E-4</v>
      </c>
      <c r="AB89">
        <f t="shared" si="60"/>
        <v>-7.1079494487413797E-4</v>
      </c>
      <c r="AC89">
        <v>5</v>
      </c>
    </row>
    <row r="90" spans="23:74">
      <c r="W90">
        <f t="shared" si="58"/>
        <v>6.7043128673042691</v>
      </c>
      <c r="X90">
        <f t="shared" si="61"/>
        <v>6.7043128673042691</v>
      </c>
      <c r="Y90">
        <f t="shared" si="59"/>
        <v>6.7034773351597199</v>
      </c>
      <c r="AA90">
        <f t="shared" si="57"/>
        <v>-8.3553214454923364E-4</v>
      </c>
      <c r="AB90">
        <f t="shared" si="60"/>
        <v>-8.3553214454923364E-4</v>
      </c>
      <c r="AC90">
        <v>5</v>
      </c>
    </row>
    <row r="91" spans="23:74">
      <c r="W91">
        <f t="shared" si="58"/>
        <v>5.8899586332103793</v>
      </c>
      <c r="X91">
        <f t="shared" si="61"/>
        <v>5.8899586332103793</v>
      </c>
      <c r="Y91">
        <f t="shared" si="59"/>
        <v>5.8890501078619293</v>
      </c>
      <c r="AA91">
        <f t="shared" si="57"/>
        <v>-9.0852534844998445E-4</v>
      </c>
      <c r="AB91">
        <f t="shared" si="60"/>
        <v>-9.0852534844998445E-4</v>
      </c>
      <c r="AC91">
        <v>5</v>
      </c>
    </row>
    <row r="92" spans="23:74">
      <c r="W92">
        <f t="shared" si="58"/>
        <v>5.113548060505801</v>
      </c>
      <c r="X92">
        <f t="shared" si="61"/>
        <v>5.113548060505801</v>
      </c>
      <c r="Y92">
        <f t="shared" si="59"/>
        <v>5.1126148801285041</v>
      </c>
      <c r="AA92">
        <f t="shared" si="57"/>
        <v>-9.3318037729694936E-4</v>
      </c>
      <c r="AB92">
        <f t="shared" si="60"/>
        <v>-9.3318037729694936E-4</v>
      </c>
      <c r="AC92">
        <v>5</v>
      </c>
    </row>
    <row r="93" spans="23:74">
      <c r="W93">
        <f t="shared" si="58"/>
        <v>4.3901625438930338</v>
      </c>
      <c r="X93">
        <f t="shared" si="61"/>
        <v>4.3901625438930338</v>
      </c>
      <c r="Y93">
        <f t="shared" si="59"/>
        <v>4.3892458629014648</v>
      </c>
      <c r="AA93">
        <f t="shared" si="57"/>
        <v>-9.1668099156905214E-4</v>
      </c>
      <c r="AB93">
        <f t="shared" si="60"/>
        <v>-9.1668099156905214E-4</v>
      </c>
      <c r="AC93">
        <v>5</v>
      </c>
    </row>
    <row r="94" spans="23:74">
      <c r="W94">
        <f t="shared" si="58"/>
        <v>3.7304965161168209</v>
      </c>
      <c r="X94">
        <f t="shared" si="61"/>
        <v>3.7304965161168209</v>
      </c>
      <c r="Y94">
        <f t="shared" si="59"/>
        <v>3.7296280706087441</v>
      </c>
      <c r="AA94">
        <f t="shared" si="57"/>
        <v>-8.6844550807674281E-4</v>
      </c>
      <c r="AB94">
        <f t="shared" si="60"/>
        <v>-8.6844550807674281E-4</v>
      </c>
      <c r="AC94">
        <v>5</v>
      </c>
    </row>
    <row r="95" spans="23:74">
      <c r="W95">
        <f t="shared" si="58"/>
        <v>3.1406110611900919</v>
      </c>
      <c r="X95">
        <f t="shared" si="61"/>
        <v>3.1406110611900919</v>
      </c>
      <c r="Y95">
        <f t="shared" si="59"/>
        <v>3.1398125606740517</v>
      </c>
      <c r="AA95">
        <f t="shared" si="57"/>
        <v>-7.9850051604024586E-4</v>
      </c>
      <c r="AB95">
        <f t="shared" si="60"/>
        <v>-7.9850051604024586E-4</v>
      </c>
      <c r="AC95">
        <v>5</v>
      </c>
    </row>
    <row r="96" spans="23:74">
      <c r="W96">
        <f>H4*H20</f>
        <v>12.683964790899816</v>
      </c>
      <c r="X96">
        <f t="shared" si="61"/>
        <v>12.683964790899816</v>
      </c>
      <c r="Y96">
        <f>AT20</f>
        <v>12.684278321998246</v>
      </c>
      <c r="AA96">
        <f t="shared" ref="AA96:AA110" si="62">AC4-H4</f>
        <v>3.1353109842946481E-4</v>
      </c>
      <c r="AB96">
        <f t="shared" si="60"/>
        <v>3.1353109842946481E-4</v>
      </c>
      <c r="AC96">
        <v>5</v>
      </c>
    </row>
    <row r="97" spans="23:29">
      <c r="W97">
        <f t="shared" ref="W97:W110" si="63">H5*H21</f>
        <v>12.212553075630407</v>
      </c>
      <c r="X97">
        <f t="shared" si="61"/>
        <v>12.212553075630407</v>
      </c>
      <c r="Y97">
        <f t="shared" ref="Y97:Y110" si="64">AT21</f>
        <v>12.212700732604933</v>
      </c>
      <c r="AA97">
        <f t="shared" si="62"/>
        <v>1.4765697452645554E-4</v>
      </c>
      <c r="AB97">
        <f t="shared" si="60"/>
        <v>1.4765697452645554E-4</v>
      </c>
      <c r="AC97">
        <v>5</v>
      </c>
    </row>
    <row r="98" spans="23:29">
      <c r="W98">
        <f t="shared" si="63"/>
        <v>11.670377128416446</v>
      </c>
      <c r="X98">
        <f t="shared" si="61"/>
        <v>11.670377128416446</v>
      </c>
      <c r="Y98">
        <f t="shared" si="64"/>
        <v>11.670348737359879</v>
      </c>
      <c r="AA98">
        <f t="shared" si="62"/>
        <v>-2.8391056567045325E-5</v>
      </c>
      <c r="AB98">
        <f t="shared" si="60"/>
        <v>-2.8391056567045325E-5</v>
      </c>
      <c r="AC98">
        <v>5</v>
      </c>
    </row>
    <row r="99" spans="23:29">
      <c r="W99">
        <f t="shared" si="63"/>
        <v>11.056794529234148</v>
      </c>
      <c r="X99">
        <f t="shared" si="61"/>
        <v>11.056794529234148</v>
      </c>
      <c r="Y99">
        <f t="shared" si="64"/>
        <v>11.056585905751573</v>
      </c>
      <c r="AA99">
        <f t="shared" si="62"/>
        <v>-2.0862348257466579E-4</v>
      </c>
      <c r="AB99">
        <f t="shared" si="60"/>
        <v>-2.0862348257466579E-4</v>
      </c>
      <c r="AC99">
        <v>5</v>
      </c>
    </row>
    <row r="100" spans="23:29">
      <c r="W100">
        <f t="shared" si="63"/>
        <v>10.374951753980362</v>
      </c>
      <c r="X100">
        <f t="shared" si="61"/>
        <v>10.374951753980362</v>
      </c>
      <c r="Y100">
        <f t="shared" si="64"/>
        <v>10.374566513755282</v>
      </c>
      <c r="AA100">
        <f t="shared" si="62"/>
        <v>-3.8524022508035216E-4</v>
      </c>
      <c r="AB100">
        <f t="shared" si="60"/>
        <v>-3.8524022508035216E-4</v>
      </c>
      <c r="AC100">
        <v>5</v>
      </c>
    </row>
    <row r="101" spans="23:29">
      <c r="W101">
        <f t="shared" si="63"/>
        <v>9.6324431800662129</v>
      </c>
      <c r="X101">
        <f t="shared" si="61"/>
        <v>9.6324431800662129</v>
      </c>
      <c r="Y101">
        <f t="shared" si="64"/>
        <v>9.6318939442535836</v>
      </c>
      <c r="AA101">
        <f t="shared" si="62"/>
        <v>-5.4923581262933396E-4</v>
      </c>
      <c r="AB101">
        <f t="shared" si="60"/>
        <v>-5.4923581262933396E-4</v>
      </c>
      <c r="AC101">
        <v>5</v>
      </c>
    </row>
    <row r="102" spans="23:29">
      <c r="W102">
        <f t="shared" si="63"/>
        <v>8.8414898601155656</v>
      </c>
      <c r="X102">
        <f t="shared" si="61"/>
        <v>8.8414898601155656</v>
      </c>
      <c r="Y102">
        <f t="shared" si="64"/>
        <v>8.8407984232131547</v>
      </c>
      <c r="AA102">
        <f t="shared" si="62"/>
        <v>-6.9143690241091349E-4</v>
      </c>
      <c r="AB102">
        <f t="shared" si="60"/>
        <v>-6.9143690241091349E-4</v>
      </c>
      <c r="AC102">
        <v>5</v>
      </c>
    </row>
    <row r="103" spans="23:29">
      <c r="W103">
        <f t="shared" si="63"/>
        <v>8.0184603686702793</v>
      </c>
      <c r="X103">
        <f t="shared" si="61"/>
        <v>8.0184603686702793</v>
      </c>
      <c r="Y103">
        <f t="shared" si="64"/>
        <v>8.0176565491932319</v>
      </c>
      <c r="AA103">
        <f t="shared" si="62"/>
        <v>-8.038194770474405E-4</v>
      </c>
      <c r="AB103">
        <f t="shared" si="60"/>
        <v>-8.038194770474405E-4</v>
      </c>
      <c r="AC103">
        <v>5</v>
      </c>
    </row>
    <row r="104" spans="23:29">
      <c r="W104">
        <f t="shared" si="63"/>
        <v>7.1826898092856775</v>
      </c>
      <c r="X104">
        <f t="shared" si="61"/>
        <v>7.1826898092856775</v>
      </c>
      <c r="Y104">
        <f t="shared" si="64"/>
        <v>7.1818090046670671</v>
      </c>
      <c r="AA104">
        <f t="shared" si="62"/>
        <v>-8.8080461861039794E-4</v>
      </c>
      <c r="AB104">
        <f t="shared" si="60"/>
        <v>-8.8080461861039794E-4</v>
      </c>
      <c r="AC104">
        <v>5</v>
      </c>
    </row>
    <row r="105" spans="23:29">
      <c r="W105">
        <f t="shared" si="63"/>
        <v>6.3547402181714467</v>
      </c>
      <c r="X105">
        <f t="shared" si="61"/>
        <v>6.3547402181714467</v>
      </c>
      <c r="Y105">
        <f t="shared" si="64"/>
        <v>6.353820045156291</v>
      </c>
      <c r="AA105">
        <f t="shared" si="62"/>
        <v>-9.2017301515578964E-4</v>
      </c>
      <c r="AB105">
        <f t="shared" si="60"/>
        <v>-9.2017301515578964E-4</v>
      </c>
      <c r="AC105">
        <v>5</v>
      </c>
    </row>
    <row r="106" spans="23:29">
      <c r="W106">
        <f t="shared" si="63"/>
        <v>5.5544172212633773</v>
      </c>
      <c r="X106">
        <f t="shared" si="61"/>
        <v>5.5544172212633773</v>
      </c>
      <c r="Y106">
        <f t="shared" si="64"/>
        <v>5.5534938964786598</v>
      </c>
      <c r="AA106">
        <f t="shared" si="62"/>
        <v>-9.2332478471757184E-4</v>
      </c>
      <c r="AB106">
        <f t="shared" si="60"/>
        <v>-9.2332478471757184E-4</v>
      </c>
      <c r="AC106">
        <v>5</v>
      </c>
    </row>
    <row r="107" spans="23:29">
      <c r="W107">
        <f t="shared" si="63"/>
        <v>4.7989378149166351</v>
      </c>
      <c r="X107">
        <f t="shared" si="61"/>
        <v>4.7989378149166351</v>
      </c>
      <c r="Y107">
        <f t="shared" si="64"/>
        <v>4.798042993874656</v>
      </c>
      <c r="AA107">
        <f t="shared" si="62"/>
        <v>-8.9482104197902146E-4</v>
      </c>
      <c r="AB107">
        <f t="shared" si="60"/>
        <v>-8.9482104197902146E-4</v>
      </c>
      <c r="AC107">
        <v>5</v>
      </c>
    </row>
    <row r="108" spans="23:29">
      <c r="W108">
        <f t="shared" si="63"/>
        <v>4.1015941914933034</v>
      </c>
      <c r="X108">
        <f t="shared" si="61"/>
        <v>4.1015941914933034</v>
      </c>
      <c r="Y108">
        <f t="shared" si="64"/>
        <v>4.1007528124061006</v>
      </c>
      <c r="AA108">
        <f t="shared" si="62"/>
        <v>-8.413790872028315E-4</v>
      </c>
      <c r="AB108">
        <f t="shared" si="60"/>
        <v>-8.413790872028315E-4</v>
      </c>
      <c r="AC108">
        <v>5</v>
      </c>
    </row>
    <row r="109" spans="23:29">
      <c r="W109">
        <f t="shared" si="63"/>
        <v>3.4711027516513022</v>
      </c>
      <c r="X109">
        <f t="shared" si="61"/>
        <v>3.4711027516513022</v>
      </c>
      <c r="Y109">
        <f t="shared" si="64"/>
        <v>3.4703321101676572</v>
      </c>
      <c r="AA109">
        <f t="shared" si="62"/>
        <v>-7.7064148364502927E-4</v>
      </c>
      <c r="AB109">
        <f t="shared" si="60"/>
        <v>-7.7064148364502927E-4</v>
      </c>
      <c r="AC109">
        <v>5</v>
      </c>
    </row>
    <row r="110" spans="23:29">
      <c r="W110">
        <f t="shared" si="63"/>
        <v>2.9116367385893978</v>
      </c>
      <c r="X110">
        <f t="shared" si="61"/>
        <v>2.9116367385893978</v>
      </c>
      <c r="Y110">
        <f t="shared" si="64"/>
        <v>2.910946692937523</v>
      </c>
      <c r="AA110">
        <f t="shared" si="62"/>
        <v>-6.9004565187480438E-4</v>
      </c>
      <c r="AB110">
        <f t="shared" si="60"/>
        <v>-6.9004565187480438E-4</v>
      </c>
      <c r="AC110">
        <v>5</v>
      </c>
    </row>
    <row r="111" spans="23:29">
      <c r="W111">
        <f>I4*I20</f>
        <v>12.466295229202256</v>
      </c>
      <c r="X111">
        <f t="shared" si="61"/>
        <v>12.466295229202256</v>
      </c>
      <c r="Y111">
        <f>AU20</f>
        <v>12.465524670211666</v>
      </c>
      <c r="AA111">
        <f t="shared" ref="AA111:AA125" si="65">AD4-I4</f>
        <v>-7.7055899058997568E-4</v>
      </c>
      <c r="AB111">
        <f t="shared" si="60"/>
        <v>-7.7055899058997568E-4</v>
      </c>
      <c r="AC111">
        <v>5</v>
      </c>
    </row>
    <row r="112" spans="23:29">
      <c r="W112">
        <f t="shared" ref="W112:W125" si="66">I5*I21</f>
        <v>11.961193031720541</v>
      </c>
      <c r="X112">
        <f t="shared" si="61"/>
        <v>11.961193031720541</v>
      </c>
      <c r="Y112">
        <f t="shared" ref="Y112:Y125" si="67">AU21</f>
        <v>11.960368991010185</v>
      </c>
      <c r="AA112">
        <f t="shared" si="65"/>
        <v>-8.2404071035568904E-4</v>
      </c>
      <c r="AB112">
        <f t="shared" si="60"/>
        <v>-8.2404071035568904E-4</v>
      </c>
      <c r="AC112">
        <v>5</v>
      </c>
    </row>
    <row r="113" spans="23:29">
      <c r="W113">
        <f t="shared" si="66"/>
        <v>11.38459968419704</v>
      </c>
      <c r="X113">
        <f t="shared" si="61"/>
        <v>11.38459968419704</v>
      </c>
      <c r="Y113">
        <f t="shared" si="67"/>
        <v>11.383723337637884</v>
      </c>
      <c r="AA113">
        <f t="shared" si="65"/>
        <v>-8.7634655915636017E-4</v>
      </c>
      <c r="AB113">
        <f t="shared" si="60"/>
        <v>-8.7634655915636017E-4</v>
      </c>
      <c r="AC113">
        <v>5</v>
      </c>
    </row>
    <row r="114" spans="23:29">
      <c r="W114">
        <f t="shared" si="66"/>
        <v>10.737588345917187</v>
      </c>
      <c r="X114">
        <f t="shared" si="61"/>
        <v>10.737588345917187</v>
      </c>
      <c r="Y114">
        <f t="shared" si="67"/>
        <v>10.736664406356564</v>
      </c>
      <c r="AA114">
        <f t="shared" si="65"/>
        <v>-9.2393956062331029E-4</v>
      </c>
      <c r="AB114">
        <f t="shared" si="60"/>
        <v>-9.2393956062331029E-4</v>
      </c>
      <c r="AC114">
        <v>5</v>
      </c>
    </row>
    <row r="115" spans="23:29">
      <c r="W115">
        <f t="shared" si="66"/>
        <v>10.025383177696218</v>
      </c>
      <c r="X115">
        <f t="shared" si="61"/>
        <v>10.025383177696218</v>
      </c>
      <c r="Y115">
        <f t="shared" si="67"/>
        <v>10.024420422868936</v>
      </c>
      <c r="AA115">
        <f t="shared" si="65"/>
        <v>-9.6275482728280792E-4</v>
      </c>
      <c r="AB115">
        <f t="shared" si="60"/>
        <v>-9.6275482728280792E-4</v>
      </c>
      <c r="AC115">
        <v>5</v>
      </c>
    </row>
    <row r="116" spans="23:29">
      <c r="W116">
        <f t="shared" si="66"/>
        <v>9.257815129665973</v>
      </c>
      <c r="X116">
        <f t="shared" si="61"/>
        <v>9.257815129665973</v>
      </c>
      <c r="Y116">
        <f t="shared" si="67"/>
        <v>9.2568264676773246</v>
      </c>
      <c r="AA116">
        <f t="shared" si="65"/>
        <v>-9.8866198864833166E-4</v>
      </c>
      <c r="AB116">
        <f t="shared" si="60"/>
        <v>-9.8866198864833166E-4</v>
      </c>
      <c r="AC116">
        <v>5</v>
      </c>
    </row>
    <row r="117" spans="23:29">
      <c r="W117">
        <f t="shared" si="66"/>
        <v>8.4492005989081775</v>
      </c>
      <c r="X117">
        <f t="shared" si="61"/>
        <v>8.4492005989081775</v>
      </c>
      <c r="Y117">
        <f t="shared" si="67"/>
        <v>8.4482025138350121</v>
      </c>
      <c r="AA117">
        <f t="shared" si="65"/>
        <v>-9.9808507316545558E-4</v>
      </c>
      <c r="AB117">
        <f t="shared" si="60"/>
        <v>-9.9808507316545558E-4</v>
      </c>
      <c r="AC117">
        <v>5</v>
      </c>
    </row>
    <row r="118" spans="23:29">
      <c r="W118">
        <f t="shared" si="66"/>
        <v>7.6175198569616844</v>
      </c>
      <c r="X118">
        <f t="shared" si="61"/>
        <v>7.6175198569616844</v>
      </c>
      <c r="Y118">
        <f t="shared" si="67"/>
        <v>7.6165312061778501</v>
      </c>
      <c r="AA118">
        <f t="shared" si="65"/>
        <v>-9.8865078383436611E-4</v>
      </c>
      <c r="AB118">
        <f t="shared" si="60"/>
        <v>-9.8865078383436611E-4</v>
      </c>
      <c r="AC118">
        <v>5</v>
      </c>
    </row>
    <row r="119" spans="23:29">
      <c r="W119">
        <f t="shared" si="66"/>
        <v>6.7829380938113442</v>
      </c>
      <c r="X119">
        <f t="shared" si="61"/>
        <v>6.7829380938113442</v>
      </c>
      <c r="Y119">
        <f t="shared" si="67"/>
        <v>6.7819784062755915</v>
      </c>
      <c r="AA119">
        <f t="shared" si="65"/>
        <v>-9.5968753575270682E-4</v>
      </c>
      <c r="AB119">
        <f t="shared" si="60"/>
        <v>-9.5968753575270682E-4</v>
      </c>
      <c r="AC119">
        <v>5</v>
      </c>
    </row>
    <row r="120" spans="23:29">
      <c r="W120">
        <f t="shared" si="66"/>
        <v>5.965901700491731</v>
      </c>
      <c r="X120">
        <f t="shared" si="61"/>
        <v>5.965901700491731</v>
      </c>
      <c r="Y120">
        <f t="shared" si="67"/>
        <v>5.9649892850951174</v>
      </c>
      <c r="AA120">
        <f t="shared" si="65"/>
        <v>-9.1241539661357507E-4</v>
      </c>
      <c r="AB120">
        <f t="shared" si="60"/>
        <v>-9.1241539661357507E-4</v>
      </c>
      <c r="AC120">
        <v>5</v>
      </c>
    </row>
    <row r="121" spans="23:29">
      <c r="W121">
        <f t="shared" si="66"/>
        <v>5.1851782068116563</v>
      </c>
      <c r="X121">
        <f t="shared" si="61"/>
        <v>5.1851782068116563</v>
      </c>
      <c r="Y121">
        <f t="shared" si="67"/>
        <v>5.1843284494738873</v>
      </c>
      <c r="AA121">
        <f t="shared" si="65"/>
        <v>-8.497573377690415E-4</v>
      </c>
      <c r="AB121">
        <f t="shared" si="60"/>
        <v>-8.497573377690415E-4</v>
      </c>
      <c r="AC121">
        <v>5</v>
      </c>
    </row>
    <row r="122" spans="23:29">
      <c r="W122">
        <f t="shared" si="66"/>
        <v>4.4562269789973694</v>
      </c>
      <c r="X122">
        <f t="shared" si="61"/>
        <v>4.4562269789973694</v>
      </c>
      <c r="Y122">
        <f t="shared" si="67"/>
        <v>4.4554511513291084</v>
      </c>
      <c r="AA122">
        <f t="shared" si="65"/>
        <v>-7.758276682610088E-4</v>
      </c>
      <c r="AB122">
        <f t="shared" si="60"/>
        <v>-7.758276682610088E-4</v>
      </c>
      <c r="AC122">
        <v>5</v>
      </c>
    </row>
    <row r="123" spans="23:29">
      <c r="W123">
        <f t="shared" si="66"/>
        <v>3.7901802992623943</v>
      </c>
      <c r="X123">
        <f t="shared" si="61"/>
        <v>3.7901802992623943</v>
      </c>
      <c r="Y123">
        <f t="shared" si="67"/>
        <v>3.7894850458576577</v>
      </c>
      <c r="AA123">
        <f t="shared" si="65"/>
        <v>-6.9525340473663988E-4</v>
      </c>
      <c r="AB123">
        <f t="shared" si="60"/>
        <v>-6.9525340473663988E-4</v>
      </c>
      <c r="AC123">
        <v>5</v>
      </c>
    </row>
    <row r="124" spans="23:29">
      <c r="W124">
        <f t="shared" si="66"/>
        <v>3.1935317195219377</v>
      </c>
      <c r="X124">
        <f t="shared" si="61"/>
        <v>3.1935317195219377</v>
      </c>
      <c r="Y124">
        <f t="shared" si="67"/>
        <v>3.1929192054622439</v>
      </c>
      <c r="AA124">
        <f t="shared" si="65"/>
        <v>-6.1251405969375838E-4</v>
      </c>
      <c r="AB124">
        <f t="shared" si="60"/>
        <v>-6.1251405969375838E-4</v>
      </c>
      <c r="AC124">
        <v>5</v>
      </c>
    </row>
    <row r="125" spans="23:29">
      <c r="W125">
        <f t="shared" si="66"/>
        <v>2.6684490653805009</v>
      </c>
      <c r="X125">
        <f t="shared" si="61"/>
        <v>2.6684490653805009</v>
      </c>
      <c r="Y125">
        <f t="shared" si="67"/>
        <v>2.6679176223834595</v>
      </c>
      <c r="AA125">
        <f t="shared" si="65"/>
        <v>-5.3144299704133147E-4</v>
      </c>
      <c r="AB125">
        <f t="shared" si="60"/>
        <v>-5.3144299704133147E-4</v>
      </c>
      <c r="AC125">
        <v>5</v>
      </c>
    </row>
    <row r="126" spans="23:29">
      <c r="W126">
        <f>J4*J20</f>
        <v>12.204493536800637</v>
      </c>
      <c r="X126">
        <f t="shared" si="61"/>
        <v>12.204493536800637</v>
      </c>
      <c r="Y126">
        <f>AV20</f>
        <v>12.20254444605739</v>
      </c>
      <c r="AA126">
        <f t="shared" ref="AA126:AA140" si="68">AE4-J4</f>
        <v>-1.9490907432473392E-3</v>
      </c>
      <c r="AB126">
        <f t="shared" si="60"/>
        <v>-1.9490907432473392E-3</v>
      </c>
      <c r="AC126">
        <v>5</v>
      </c>
    </row>
    <row r="127" spans="23:29">
      <c r="W127">
        <f t="shared" ref="W127:W140" si="69">J5*J21</f>
        <v>11.661178537307874</v>
      </c>
      <c r="X127">
        <f t="shared" si="61"/>
        <v>11.661178537307874</v>
      </c>
      <c r="Y127">
        <f t="shared" ref="Y127:Y139" si="70">AV21</f>
        <v>11.65933394670202</v>
      </c>
      <c r="AA127">
        <f t="shared" si="68"/>
        <v>-1.8445906058541794E-3</v>
      </c>
      <c r="AB127">
        <f t="shared" si="60"/>
        <v>-1.8445906058541794E-3</v>
      </c>
      <c r="AC127">
        <v>5</v>
      </c>
    </row>
    <row r="128" spans="23:29">
      <c r="W128">
        <f t="shared" si="69"/>
        <v>11.046475069805222</v>
      </c>
      <c r="X128">
        <f t="shared" si="61"/>
        <v>11.046475069805222</v>
      </c>
      <c r="Y128">
        <f t="shared" si="70"/>
        <v>11.04474671794509</v>
      </c>
      <c r="AA128">
        <f t="shared" si="68"/>
        <v>-1.7283518601320935E-3</v>
      </c>
      <c r="AB128">
        <f t="shared" si="60"/>
        <v>-1.7283518601320935E-3</v>
      </c>
      <c r="AC128">
        <v>5</v>
      </c>
    </row>
    <row r="129" spans="23:29">
      <c r="W129">
        <f t="shared" si="69"/>
        <v>10.363596141287701</v>
      </c>
      <c r="X129">
        <f t="shared" si="61"/>
        <v>10.363596141287701</v>
      </c>
      <c r="Y129">
        <f t="shared" si="70"/>
        <v>10.361994440188328</v>
      </c>
      <c r="AA129">
        <f t="shared" si="68"/>
        <v>-1.6017010993731873E-3</v>
      </c>
      <c r="AB129">
        <f t="shared" si="60"/>
        <v>-1.6017010993731873E-3</v>
      </c>
      <c r="AC129">
        <v>5</v>
      </c>
    </row>
    <row r="130" spans="23:29">
      <c r="W130">
        <f t="shared" si="69"/>
        <v>9.6202098408271493</v>
      </c>
      <c r="X130">
        <f t="shared" si="61"/>
        <v>9.6202098408271493</v>
      </c>
      <c r="Y130">
        <f t="shared" si="70"/>
        <v>9.6187430453110476</v>
      </c>
      <c r="AA130">
        <f t="shared" si="68"/>
        <v>-1.4667955161016266E-3</v>
      </c>
      <c r="AB130">
        <f t="shared" si="60"/>
        <v>-1.4667955161016266E-3</v>
      </c>
      <c r="AC130">
        <v>5</v>
      </c>
    </row>
    <row r="131" spans="23:29">
      <c r="W131">
        <f t="shared" si="69"/>
        <v>8.8286087955368817</v>
      </c>
      <c r="X131">
        <f t="shared" si="61"/>
        <v>8.8286087955368817</v>
      </c>
      <c r="Y131">
        <f t="shared" si="70"/>
        <v>8.827282254785219</v>
      </c>
      <c r="AA131">
        <f t="shared" si="68"/>
        <v>-1.3265407516627192E-3</v>
      </c>
      <c r="AB131">
        <f t="shared" si="60"/>
        <v>-1.3265407516627192E-3</v>
      </c>
      <c r="AC131">
        <v>5</v>
      </c>
    </row>
    <row r="132" spans="23:29">
      <c r="W132">
        <f t="shared" si="69"/>
        <v>8.0052197496564759</v>
      </c>
      <c r="X132">
        <f t="shared" si="61"/>
        <v>8.0052197496564759</v>
      </c>
      <c r="Y132">
        <f t="shared" si="70"/>
        <v>8.0040353743297867</v>
      </c>
      <c r="AA132">
        <f t="shared" si="68"/>
        <v>-1.1843753266891355E-3</v>
      </c>
      <c r="AB132">
        <f t="shared" si="60"/>
        <v>-1.1843753266891355E-3</v>
      </c>
      <c r="AC132">
        <v>5</v>
      </c>
    </row>
    <row r="133" spans="23:29">
      <c r="W133">
        <f t="shared" si="69"/>
        <v>7.1694120524699487</v>
      </c>
      <c r="X133">
        <f t="shared" si="61"/>
        <v>7.1694120524699487</v>
      </c>
      <c r="Y133">
        <f t="shared" si="70"/>
        <v>7.1683681057064303</v>
      </c>
      <c r="AA133">
        <f t="shared" si="68"/>
        <v>-1.0439467635183775E-3</v>
      </c>
      <c r="AB133">
        <f t="shared" si="60"/>
        <v>-1.0439467635183775E-3</v>
      </c>
      <c r="AC133">
        <v>5</v>
      </c>
    </row>
    <row r="134" spans="23:29">
      <c r="W134">
        <f t="shared" si="69"/>
        <v>6.3417513567912511</v>
      </c>
      <c r="X134">
        <f t="shared" si="61"/>
        <v>6.3417513567912511</v>
      </c>
      <c r="Y134">
        <f t="shared" si="70"/>
        <v>6.3408426166261416</v>
      </c>
      <c r="AA134">
        <f t="shared" si="68"/>
        <v>-9.0874016510955613E-4</v>
      </c>
      <c r="AB134">
        <f t="shared" si="60"/>
        <v>-9.0874016510955613E-4</v>
      </c>
      <c r="AC134">
        <v>5</v>
      </c>
    </row>
    <row r="135" spans="23:29">
      <c r="W135">
        <f t="shared" si="69"/>
        <v>5.5420155469566028</v>
      </c>
      <c r="X135">
        <f t="shared" si="61"/>
        <v>5.5420155469566028</v>
      </c>
      <c r="Y135">
        <f t="shared" si="70"/>
        <v>5.541233809152752</v>
      </c>
      <c r="AA135">
        <f t="shared" si="68"/>
        <v>-7.8173780385082381E-4</v>
      </c>
      <c r="AB135">
        <f t="shared" si="60"/>
        <v>-7.8173780385082381E-4</v>
      </c>
      <c r="AC135">
        <v>5</v>
      </c>
    </row>
    <row r="136" spans="23:29">
      <c r="W136">
        <f t="shared" si="69"/>
        <v>4.7873680101125702</v>
      </c>
      <c r="X136">
        <f t="shared" si="61"/>
        <v>4.7873680101125702</v>
      </c>
      <c r="Y136">
        <f t="shared" si="70"/>
        <v>4.7867028315182063</v>
      </c>
      <c r="AA136">
        <f t="shared" si="68"/>
        <v>-6.6517859436387994E-4</v>
      </c>
      <c r="AB136">
        <f t="shared" si="60"/>
        <v>-6.6517859436387994E-4</v>
      </c>
      <c r="AC136">
        <v>5</v>
      </c>
    </row>
    <row r="137" spans="23:29">
      <c r="W137">
        <f t="shared" si="69"/>
        <v>4.0910313780592231</v>
      </c>
      <c r="X137">
        <f t="shared" si="61"/>
        <v>4.0910313780592231</v>
      </c>
      <c r="Y137">
        <f t="shared" si="70"/>
        <v>4.0904709245184057</v>
      </c>
      <c r="AA137">
        <f t="shared" si="68"/>
        <v>-5.6045354081746268E-4</v>
      </c>
      <c r="AB137">
        <f t="shared" si="60"/>
        <v>-5.6045354081746268E-4</v>
      </c>
      <c r="AC137">
        <v>5</v>
      </c>
    </row>
    <row r="138" spans="23:29">
      <c r="W138">
        <f t="shared" si="69"/>
        <v>3.4616479051086091</v>
      </c>
      <c r="X138">
        <f t="shared" si="61"/>
        <v>3.4616479051086091</v>
      </c>
      <c r="Y138">
        <f t="shared" si="70"/>
        <v>3.4611797720350603</v>
      </c>
      <c r="AA138">
        <f t="shared" si="68"/>
        <v>-4.6813307354875988E-4</v>
      </c>
      <c r="AB138">
        <f t="shared" si="60"/>
        <v>-4.6813307354875988E-4</v>
      </c>
      <c r="AC138">
        <v>5</v>
      </c>
    </row>
    <row r="139" spans="23:29">
      <c r="W139">
        <f t="shared" si="69"/>
        <v>2.9033220394987054</v>
      </c>
      <c r="X139">
        <f t="shared" si="61"/>
        <v>2.9033220394987054</v>
      </c>
      <c r="Y139">
        <f t="shared" si="70"/>
        <v>2.9029339479588478</v>
      </c>
      <c r="AA139">
        <f t="shared" si="68"/>
        <v>-3.8809153985752687E-4</v>
      </c>
      <c r="AB139">
        <f t="shared" si="60"/>
        <v>-3.8809153985752687E-4</v>
      </c>
      <c r="AC139">
        <v>5</v>
      </c>
    </row>
    <row r="140" spans="23:29">
      <c r="W140">
        <f t="shared" si="69"/>
        <v>2.4161906941864748</v>
      </c>
      <c r="X140">
        <f t="shared" si="61"/>
        <v>2.4161906941864748</v>
      </c>
      <c r="Y140">
        <f>AV34</f>
        <v>2.4158710124097285</v>
      </c>
      <c r="AA140">
        <f t="shared" si="68"/>
        <v>-3.1968177674635001E-4</v>
      </c>
      <c r="AB140">
        <f t="shared" si="60"/>
        <v>-3.1968177674635001E-4</v>
      </c>
      <c r="AC140">
        <v>5</v>
      </c>
    </row>
    <row r="141" spans="23:29">
      <c r="W141">
        <f>K4*K20</f>
        <v>11.892309103434544</v>
      </c>
      <c r="X141">
        <f t="shared" si="61"/>
        <v>11.892309103434544</v>
      </c>
      <c r="Y141">
        <f>AW20</f>
        <v>11.889133482196787</v>
      </c>
      <c r="AA141">
        <f t="shared" ref="AA141:AA155" si="71">AF4-K4</f>
        <v>-3.1756212377569426E-3</v>
      </c>
      <c r="AB141">
        <f t="shared" si="60"/>
        <v>-3.1756212377569426E-3</v>
      </c>
      <c r="AC141">
        <v>5</v>
      </c>
    </row>
    <row r="142" spans="23:29">
      <c r="W142">
        <f t="shared" ref="W142:W155" si="72">K5*K21</f>
        <v>11.306681262915706</v>
      </c>
      <c r="X142">
        <f t="shared" si="61"/>
        <v>11.306681262915706</v>
      </c>
      <c r="Y142">
        <f t="shared" ref="Y142:Y155" si="73">AW21</f>
        <v>11.303825935107946</v>
      </c>
      <c r="AA142">
        <f t="shared" si="71"/>
        <v>-2.8553278077598776E-3</v>
      </c>
      <c r="AB142">
        <f t="shared" si="60"/>
        <v>-2.8553278077598776E-3</v>
      </c>
      <c r="AC142">
        <v>5</v>
      </c>
    </row>
    <row r="143" spans="23:29">
      <c r="W143">
        <f t="shared" si="72"/>
        <v>10.651052405908873</v>
      </c>
      <c r="X143">
        <f t="shared" si="61"/>
        <v>10.651052405908873</v>
      </c>
      <c r="Y143">
        <f t="shared" si="73"/>
        <v>10.648535516687842</v>
      </c>
      <c r="AA143">
        <f t="shared" si="71"/>
        <v>-2.5168892210309934E-3</v>
      </c>
      <c r="AB143">
        <f t="shared" si="60"/>
        <v>-2.5168892210309934E-3</v>
      </c>
      <c r="AC143">
        <v>5</v>
      </c>
    </row>
    <row r="144" spans="23:29">
      <c r="W144">
        <f t="shared" si="72"/>
        <v>9.9312136134020434</v>
      </c>
      <c r="X144">
        <f t="shared" si="61"/>
        <v>9.9312136134020434</v>
      </c>
      <c r="Y144">
        <f t="shared" si="73"/>
        <v>9.9290438036644968</v>
      </c>
      <c r="AA144">
        <f t="shared" si="71"/>
        <v>-2.1698097375466574E-3</v>
      </c>
      <c r="AB144">
        <f t="shared" si="60"/>
        <v>-2.1698097375466574E-3</v>
      </c>
      <c r="AC144">
        <v>5</v>
      </c>
    </row>
    <row r="145" spans="23:29">
      <c r="W145">
        <f t="shared" si="72"/>
        <v>9.1575830731469257</v>
      </c>
      <c r="X145">
        <f t="shared" si="61"/>
        <v>9.1575830731469257</v>
      </c>
      <c r="Y145">
        <f t="shared" si="73"/>
        <v>9.1557576826750253</v>
      </c>
      <c r="AA145">
        <f t="shared" si="71"/>
        <v>-1.8253904719003344E-3</v>
      </c>
      <c r="AB145">
        <f t="shared" si="60"/>
        <v>-1.8253904719003344E-3</v>
      </c>
      <c r="AC145">
        <v>5</v>
      </c>
    </row>
    <row r="146" spans="23:29">
      <c r="W146">
        <f t="shared" si="72"/>
        <v>8.345000229855275</v>
      </c>
      <c r="X146">
        <f t="shared" si="61"/>
        <v>8.345000229855275</v>
      </c>
      <c r="Y146">
        <f t="shared" si="73"/>
        <v>8.3435046966488393</v>
      </c>
      <c r="AA146">
        <f t="shared" si="71"/>
        <v>-1.4955332064356952E-3</v>
      </c>
      <c r="AB146">
        <f t="shared" si="60"/>
        <v>-1.4955332064356952E-3</v>
      </c>
      <c r="AC146">
        <v>5</v>
      </c>
    </row>
    <row r="147" spans="23:29">
      <c r="W147">
        <f t="shared" si="72"/>
        <v>7.5118148003592626</v>
      </c>
      <c r="X147">
        <f t="shared" si="61"/>
        <v>7.5118148003592626</v>
      </c>
      <c r="Y147">
        <f t="shared" si="73"/>
        <v>7.5106235451261485</v>
      </c>
      <c r="AA147">
        <f t="shared" si="71"/>
        <v>-1.1912552331141413E-3</v>
      </c>
      <c r="AB147">
        <f t="shared" si="60"/>
        <v>-1.1912552331141413E-3</v>
      </c>
      <c r="AC147">
        <v>5</v>
      </c>
    </row>
    <row r="148" spans="23:29">
      <c r="W148">
        <f t="shared" si="72"/>
        <v>6.6783376481125929</v>
      </c>
      <c r="X148">
        <f t="shared" si="61"/>
        <v>6.6783376481125929</v>
      </c>
      <c r="Y148">
        <f t="shared" si="73"/>
        <v>6.6774163896751944</v>
      </c>
      <c r="AA148">
        <f t="shared" si="71"/>
        <v>-9.2125843739854218E-4</v>
      </c>
      <c r="AB148">
        <f t="shared" si="60"/>
        <v>-9.2125843739854218E-4</v>
      </c>
      <c r="AC148">
        <v>5</v>
      </c>
    </row>
    <row r="149" spans="23:29">
      <c r="W149">
        <f t="shared" si="72"/>
        <v>5.8649079236826571</v>
      </c>
      <c r="X149">
        <f t="shared" si="61"/>
        <v>5.8649079236826571</v>
      </c>
      <c r="Y149">
        <f t="shared" si="73"/>
        <v>5.8642170030495686</v>
      </c>
      <c r="AA149">
        <f t="shared" si="71"/>
        <v>-6.9092063308850982E-4</v>
      </c>
      <c r="AB149">
        <f t="shared" si="60"/>
        <v>-6.9092063308850982E-4</v>
      </c>
      <c r="AC149">
        <v>5</v>
      </c>
    </row>
    <row r="150" spans="23:29">
      <c r="W150">
        <f t="shared" si="72"/>
        <v>5.0899545347029793</v>
      </c>
      <c r="X150">
        <f t="shared" si="61"/>
        <v>5.0899545347029793</v>
      </c>
      <c r="Y150">
        <f t="shared" si="73"/>
        <v>5.0894525814574081</v>
      </c>
      <c r="AA150">
        <f t="shared" si="71"/>
        <v>-5.0195324557122944E-4</v>
      </c>
      <c r="AB150">
        <f t="shared" ref="AB150:AB213" si="74">IFERROR(AA150,"")</f>
        <v>-5.0195324557122944E-4</v>
      </c>
      <c r="AC150">
        <v>5</v>
      </c>
    </row>
    <row r="151" spans="23:29">
      <c r="W151">
        <f t="shared" si="72"/>
        <v>4.3684318905753869</v>
      </c>
      <c r="X151">
        <f t="shared" si="61"/>
        <v>4.3684318905753869</v>
      </c>
      <c r="Y151">
        <f t="shared" si="73"/>
        <v>4.3680791422654845</v>
      </c>
      <c r="AA151">
        <f t="shared" si="71"/>
        <v>-3.5274830990239536E-4</v>
      </c>
      <c r="AB151">
        <f t="shared" si="74"/>
        <v>-3.5274830990239536E-4</v>
      </c>
      <c r="AC151">
        <v>5</v>
      </c>
    </row>
    <row r="152" spans="23:29">
      <c r="W152">
        <f t="shared" si="72"/>
        <v>3.7108890606599685</v>
      </c>
      <c r="X152">
        <f t="shared" si="61"/>
        <v>3.7108890606599685</v>
      </c>
      <c r="Y152">
        <f t="shared" si="73"/>
        <v>3.7106498339316709</v>
      </c>
      <c r="AA152">
        <f t="shared" si="71"/>
        <v>-2.3922672829757019E-4</v>
      </c>
      <c r="AB152">
        <f t="shared" si="74"/>
        <v>-2.3922672829757019E-4</v>
      </c>
      <c r="AC152">
        <v>5</v>
      </c>
    </row>
    <row r="153" spans="23:29">
      <c r="W153">
        <f t="shared" si="72"/>
        <v>3.1232447803852406</v>
      </c>
      <c r="X153">
        <f t="shared" ref="X153:X216" si="75">IFERROR(W153, NA())</f>
        <v>3.1232447803852406</v>
      </c>
      <c r="Y153">
        <f t="shared" si="73"/>
        <v>3.1230888886465169</v>
      </c>
      <c r="AA153">
        <f t="shared" si="71"/>
        <v>-1.5589173872365691E-4</v>
      </c>
      <c r="AB153">
        <f t="shared" si="74"/>
        <v>-1.5589173872365691E-4</v>
      </c>
      <c r="AC153">
        <v>5</v>
      </c>
    </row>
    <row r="154" spans="23:29">
      <c r="W154">
        <f t="shared" si="72"/>
        <v>2.6071667571879411</v>
      </c>
      <c r="X154">
        <f t="shared" si="75"/>
        <v>2.6071667571879411</v>
      </c>
      <c r="Y154">
        <f t="shared" si="73"/>
        <v>2.6070699463299252</v>
      </c>
      <c r="AA154">
        <f t="shared" si="71"/>
        <v>-9.6810858015938805E-5</v>
      </c>
      <c r="AB154">
        <f t="shared" si="74"/>
        <v>-9.6810858015938805E-5</v>
      </c>
      <c r="AC154">
        <v>5</v>
      </c>
    </row>
    <row r="155" spans="23:29">
      <c r="W155">
        <f t="shared" si="72"/>
        <v>2.1608493330630703</v>
      </c>
      <c r="X155">
        <f t="shared" si="75"/>
        <v>2.1608493330630703</v>
      </c>
      <c r="Y155">
        <f t="shared" si="73"/>
        <v>2.1607929799132108</v>
      </c>
      <c r="AA155">
        <f t="shared" si="71"/>
        <v>-5.6353149859411644E-5</v>
      </c>
      <c r="AB155">
        <f t="shared" si="74"/>
        <v>-5.6353149859411644E-5</v>
      </c>
      <c r="AC155">
        <v>5</v>
      </c>
    </row>
    <row r="156" spans="23:29">
      <c r="W156">
        <f>L4*L20</f>
        <v>11.52384194252971</v>
      </c>
      <c r="X156">
        <f t="shared" si="75"/>
        <v>11.52384194252971</v>
      </c>
      <c r="Y156">
        <f>AX20</f>
        <v>11.519468689208125</v>
      </c>
      <c r="AA156">
        <f t="shared" ref="AA156:AA170" si="76">AG4-L4</f>
        <v>-4.3732533215852243E-3</v>
      </c>
      <c r="AB156">
        <f t="shared" si="74"/>
        <v>-4.3732533215852243E-3</v>
      </c>
      <c r="AC156">
        <v>5</v>
      </c>
    </row>
    <row r="157" spans="23:29">
      <c r="W157">
        <f t="shared" ref="W157:W170" si="77">L5*L21</f>
        <v>10.892759387324176</v>
      </c>
      <c r="X157">
        <f t="shared" si="75"/>
        <v>10.892759387324176</v>
      </c>
      <c r="Y157">
        <f t="shared" ref="Y157:Y170" si="78">AX21</f>
        <v>10.888991164607521</v>
      </c>
      <c r="AA157">
        <f t="shared" si="76"/>
        <v>-3.7682227166548898E-3</v>
      </c>
      <c r="AB157">
        <f t="shared" si="74"/>
        <v>-3.7682227166548898E-3</v>
      </c>
      <c r="AC157">
        <v>5</v>
      </c>
    </row>
    <row r="158" spans="23:29">
      <c r="W158">
        <f t="shared" si="77"/>
        <v>10.194879033839154</v>
      </c>
      <c r="X158">
        <f t="shared" si="75"/>
        <v>10.194879033839154</v>
      </c>
      <c r="Y158">
        <f t="shared" si="78"/>
        <v>10.191730591233904</v>
      </c>
      <c r="AA158">
        <f t="shared" si="76"/>
        <v>-3.1484426052497128E-3</v>
      </c>
      <c r="AB158">
        <f t="shared" si="74"/>
        <v>-3.1484426052497128E-3</v>
      </c>
      <c r="AC158">
        <v>5</v>
      </c>
    </row>
    <row r="159" spans="23:29">
      <c r="W159">
        <f t="shared" si="77"/>
        <v>9.4389568742531242</v>
      </c>
      <c r="X159">
        <f t="shared" si="75"/>
        <v>9.4389568742531242</v>
      </c>
      <c r="Y159">
        <f t="shared" si="78"/>
        <v>9.4364213460012394</v>
      </c>
      <c r="AA159">
        <f t="shared" si="76"/>
        <v>-2.5355282518848554E-3</v>
      </c>
      <c r="AB159">
        <f t="shared" si="74"/>
        <v>-2.5355282518848554E-3</v>
      </c>
      <c r="AC159">
        <v>5</v>
      </c>
    </row>
    <row r="160" spans="23:29">
      <c r="W160">
        <f t="shared" si="77"/>
        <v>8.6383221720396577</v>
      </c>
      <c r="X160">
        <f t="shared" si="75"/>
        <v>8.6383221720396577</v>
      </c>
      <c r="Y160">
        <f t="shared" si="78"/>
        <v>8.6363695640021785</v>
      </c>
      <c r="AA160">
        <f t="shared" si="76"/>
        <v>-1.9526080374792087E-3</v>
      </c>
      <c r="AB160">
        <f t="shared" si="74"/>
        <v>-1.9526080374792087E-3</v>
      </c>
      <c r="AC160">
        <v>5</v>
      </c>
    </row>
    <row r="161" spans="23:29">
      <c r="W161">
        <f t="shared" si="77"/>
        <v>7.8102204056089004</v>
      </c>
      <c r="X161">
        <f t="shared" si="75"/>
        <v>7.8102204056089004</v>
      </c>
      <c r="Y161">
        <f t="shared" si="78"/>
        <v>7.8087990087619836</v>
      </c>
      <c r="AA161">
        <f t="shared" si="76"/>
        <v>-1.4213968469167781E-3</v>
      </c>
      <c r="AB161">
        <f t="shared" si="74"/>
        <v>-1.4213968469167781E-3</v>
      </c>
      <c r="AC161">
        <v>5</v>
      </c>
    </row>
    <row r="162" spans="23:29">
      <c r="W162">
        <f t="shared" si="77"/>
        <v>6.9744718194559026</v>
      </c>
      <c r="X162">
        <f t="shared" si="75"/>
        <v>6.9744718194559026</v>
      </c>
      <c r="Y162">
        <f t="shared" si="78"/>
        <v>6.9735125999908032</v>
      </c>
      <c r="AA162">
        <f t="shared" si="76"/>
        <v>-9.5921946509935907E-4</v>
      </c>
      <c r="AB162">
        <f t="shared" si="74"/>
        <v>-9.5921946509935907E-4</v>
      </c>
      <c r="AC162">
        <v>5</v>
      </c>
    </row>
    <row r="163" spans="23:29">
      <c r="W163">
        <f t="shared" si="77"/>
        <v>6.1516363100733695</v>
      </c>
      <c r="X163">
        <f t="shared" si="75"/>
        <v>6.1516363100733695</v>
      </c>
      <c r="Y163">
        <f t="shared" si="78"/>
        <v>6.1510595510674433</v>
      </c>
      <c r="AA163">
        <f t="shared" si="76"/>
        <v>-5.7675900592624174E-4</v>
      </c>
      <c r="AB163">
        <f t="shared" si="74"/>
        <v>-5.7675900592624174E-4</v>
      </c>
      <c r="AC163">
        <v>5</v>
      </c>
    </row>
    <row r="164" spans="23:29">
      <c r="W164">
        <f t="shared" si="77"/>
        <v>5.3610305143447556</v>
      </c>
      <c r="X164">
        <f t="shared" si="75"/>
        <v>5.3610305143447556</v>
      </c>
      <c r="Y164">
        <f t="shared" si="78"/>
        <v>5.3607533911734579</v>
      </c>
      <c r="AA164">
        <f t="shared" si="76"/>
        <v>-2.7712317129768849E-4</v>
      </c>
      <c r="AB164">
        <f t="shared" si="74"/>
        <v>-2.7712317129768849E-4</v>
      </c>
      <c r="AC164">
        <v>5</v>
      </c>
    </row>
    <row r="165" spans="23:29">
      <c r="W165">
        <f t="shared" si="77"/>
        <v>4.6189918265080525</v>
      </c>
      <c r="X165">
        <f t="shared" si="75"/>
        <v>4.6189918265080525</v>
      </c>
      <c r="Y165">
        <f t="shared" si="78"/>
        <v>4.6189354373018388</v>
      </c>
      <c r="AA165">
        <f t="shared" si="76"/>
        <v>-5.6389206213758314E-5</v>
      </c>
      <c r="AB165">
        <f t="shared" si="74"/>
        <v>-5.6389206213758314E-5</v>
      </c>
      <c r="AC165">
        <v>5</v>
      </c>
    </row>
    <row r="166" spans="23:29">
      <c r="W166">
        <f t="shared" si="77"/>
        <v>3.9377030364118033</v>
      </c>
      <c r="X166">
        <f t="shared" si="75"/>
        <v>3.9377030364118033</v>
      </c>
      <c r="Y166">
        <f t="shared" si="78"/>
        <v>3.9377977229609575</v>
      </c>
      <c r="AA166">
        <f t="shared" si="76"/>
        <v>9.468654915423258E-5</v>
      </c>
      <c r="AB166">
        <f t="shared" si="74"/>
        <v>9.468654915423258E-5</v>
      </c>
      <c r="AC166">
        <v>5</v>
      </c>
    </row>
    <row r="167" spans="23:29">
      <c r="W167">
        <f t="shared" si="77"/>
        <v>3.3247191869658712</v>
      </c>
      <c r="X167">
        <f t="shared" si="75"/>
        <v>3.3247191869658712</v>
      </c>
      <c r="Y167">
        <f t="shared" si="78"/>
        <v>3.3249075916446711</v>
      </c>
      <c r="AA167">
        <f t="shared" si="76"/>
        <v>1.8840467879988054E-4</v>
      </c>
      <c r="AB167">
        <f t="shared" si="74"/>
        <v>1.8840467879988054E-4</v>
      </c>
      <c r="AC167">
        <v>5</v>
      </c>
    </row>
    <row r="168" spans="23:29">
      <c r="W168">
        <f t="shared" si="77"/>
        <v>2.7831513034222577</v>
      </c>
      <c r="X168">
        <f t="shared" si="75"/>
        <v>2.7831513034222577</v>
      </c>
      <c r="Y168">
        <f t="shared" si="78"/>
        <v>2.7833892370318383</v>
      </c>
      <c r="AA168">
        <f t="shared" si="76"/>
        <v>2.3793360958057619E-4</v>
      </c>
      <c r="AB168">
        <f t="shared" si="74"/>
        <v>2.3793360958057619E-4</v>
      </c>
      <c r="AC168">
        <v>5</v>
      </c>
    </row>
    <row r="169" spans="23:29">
      <c r="W169">
        <f t="shared" si="77"/>
        <v>2.3123285108568972</v>
      </c>
      <c r="X169">
        <f t="shared" si="75"/>
        <v>2.3123285108568972</v>
      </c>
      <c r="Y169">
        <f t="shared" si="78"/>
        <v>2.3125841383283796</v>
      </c>
      <c r="AA169">
        <f t="shared" si="76"/>
        <v>2.5562747148244469E-4</v>
      </c>
      <c r="AB169">
        <f t="shared" si="74"/>
        <v>2.5562747148244469E-4</v>
      </c>
      <c r="AC169">
        <v>5</v>
      </c>
    </row>
    <row r="170" spans="23:29">
      <c r="W170">
        <f t="shared" si="77"/>
        <v>1.9087103467351616</v>
      </c>
      <c r="X170">
        <f t="shared" si="75"/>
        <v>1.9087103467351616</v>
      </c>
      <c r="Y170">
        <f t="shared" si="78"/>
        <v>1.9089623594749625</v>
      </c>
      <c r="AA170">
        <f t="shared" si="76"/>
        <v>2.5201273980091088E-4</v>
      </c>
      <c r="AB170">
        <f t="shared" si="74"/>
        <v>2.5201273980091088E-4</v>
      </c>
      <c r="AC170">
        <v>5</v>
      </c>
    </row>
    <row r="171" spans="23:29">
      <c r="W171">
        <f>M4*M20</f>
        <v>11.094169587183101</v>
      </c>
      <c r="X171">
        <f t="shared" si="75"/>
        <v>11.094169587183101</v>
      </c>
      <c r="Y171">
        <f>AY20</f>
        <v>11.088741271908807</v>
      </c>
      <c r="AA171">
        <f t="shared" ref="AA171:AA185" si="79">AH4-M4</f>
        <v>-5.4283152742939933E-3</v>
      </c>
      <c r="AB171">
        <f t="shared" si="74"/>
        <v>-5.4283152742939933E-3</v>
      </c>
      <c r="AC171">
        <v>5</v>
      </c>
    </row>
    <row r="172" spans="23:29">
      <c r="W172">
        <f t="shared" ref="W172:W185" si="80">M5*M21</f>
        <v>10.416110250520802</v>
      </c>
      <c r="X172">
        <f t="shared" si="75"/>
        <v>10.416110250520802</v>
      </c>
      <c r="Y172">
        <f t="shared" ref="Y172:Y185" si="81">AY21</f>
        <v>10.411647119447293</v>
      </c>
      <c r="AA172">
        <f t="shared" si="79"/>
        <v>-4.4631310735088192E-3</v>
      </c>
      <c r="AB172">
        <f t="shared" si="74"/>
        <v>-4.4631310735088192E-3</v>
      </c>
      <c r="AC172">
        <v>5</v>
      </c>
    </row>
    <row r="173" spans="23:29">
      <c r="W173">
        <f t="shared" si="80"/>
        <v>9.6768190558898297</v>
      </c>
      <c r="X173">
        <f t="shared" si="75"/>
        <v>9.6768190558898297</v>
      </c>
      <c r="Y173">
        <f t="shared" si="81"/>
        <v>9.6733143773427859</v>
      </c>
      <c r="AA173">
        <f t="shared" si="79"/>
        <v>-3.504678547043838E-3</v>
      </c>
      <c r="AB173">
        <f t="shared" si="74"/>
        <v>-3.504678547043838E-3</v>
      </c>
      <c r="AC173">
        <v>5</v>
      </c>
    </row>
    <row r="174" spans="23:29">
      <c r="W174">
        <f t="shared" si="80"/>
        <v>8.888255822234882</v>
      </c>
      <c r="X174">
        <f t="shared" si="75"/>
        <v>8.888255822234882</v>
      </c>
      <c r="Y174">
        <f t="shared" si="81"/>
        <v>8.8856654953570224</v>
      </c>
      <c r="AA174">
        <f t="shared" si="79"/>
        <v>-2.590326877859539E-3</v>
      </c>
      <c r="AB174">
        <f t="shared" si="74"/>
        <v>-2.590326877859539E-3</v>
      </c>
      <c r="AC174">
        <v>5</v>
      </c>
    </row>
    <row r="175" spans="23:29">
      <c r="W175">
        <f t="shared" si="80"/>
        <v>8.0665750989739013</v>
      </c>
      <c r="X175">
        <f t="shared" si="75"/>
        <v>8.0665750989739013</v>
      </c>
      <c r="Y175">
        <f t="shared" si="81"/>
        <v>8.064818917353989</v>
      </c>
      <c r="AA175">
        <f t="shared" si="79"/>
        <v>-1.7561816199123115E-3</v>
      </c>
      <c r="AB175">
        <f t="shared" si="74"/>
        <v>-1.7561816199123115E-3</v>
      </c>
      <c r="AC175">
        <v>5</v>
      </c>
    </row>
    <row r="176" spans="23:29">
      <c r="W176">
        <f t="shared" si="80"/>
        <v>7.2309837223197952</v>
      </c>
      <c r="X176">
        <f t="shared" si="75"/>
        <v>7.2309837223197952</v>
      </c>
      <c r="Y176">
        <f t="shared" si="81"/>
        <v>7.2299516431336848</v>
      </c>
      <c r="AA176">
        <f t="shared" si="79"/>
        <v>-1.0320791861104794E-3</v>
      </c>
      <c r="AB176">
        <f t="shared" si="74"/>
        <v>-1.0320791861104794E-3</v>
      </c>
      <c r="AC176">
        <v>5</v>
      </c>
    </row>
    <row r="177" spans="23:29">
      <c r="W177">
        <f t="shared" si="80"/>
        <v>6.4020262823569949</v>
      </c>
      <c r="X177">
        <f t="shared" si="75"/>
        <v>6.4020262823569949</v>
      </c>
      <c r="Y177">
        <f t="shared" si="81"/>
        <v>6.4015888096140499</v>
      </c>
      <c r="AA177">
        <f t="shared" si="79"/>
        <v>-4.3747274294503313E-4</v>
      </c>
      <c r="AB177">
        <f t="shared" si="74"/>
        <v>-4.3747274294503313E-4</v>
      </c>
      <c r="AC177">
        <v>5</v>
      </c>
    </row>
    <row r="178" spans="23:29">
      <c r="W178">
        <f t="shared" si="80"/>
        <v>5.5996052962512781</v>
      </c>
      <c r="X178">
        <f t="shared" si="75"/>
        <v>5.5996052962512781</v>
      </c>
      <c r="Y178">
        <f t="shared" si="81"/>
        <v>5.5996259707320375</v>
      </c>
      <c r="AA178">
        <f t="shared" si="79"/>
        <v>2.0674480759375058E-5</v>
      </c>
      <c r="AB178">
        <f t="shared" si="74"/>
        <v>2.0674480759375058E-5</v>
      </c>
      <c r="AC178">
        <v>5</v>
      </c>
    </row>
    <row r="179" spans="23:29">
      <c r="W179">
        <f t="shared" si="80"/>
        <v>4.8411297833285749</v>
      </c>
      <c r="X179">
        <f t="shared" si="75"/>
        <v>4.8411297833285749</v>
      </c>
      <c r="Y179">
        <f t="shared" si="81"/>
        <v>4.8414772928037229</v>
      </c>
      <c r="AA179">
        <f t="shared" si="79"/>
        <v>3.4750947514794461E-4</v>
      </c>
      <c r="AB179">
        <f t="shared" si="74"/>
        <v>3.4750947514794461E-4</v>
      </c>
      <c r="AC179">
        <v>5</v>
      </c>
    </row>
    <row r="180" spans="23:29">
      <c r="W180">
        <f t="shared" si="80"/>
        <v>4.1401434501819043</v>
      </c>
      <c r="X180">
        <f t="shared" si="75"/>
        <v>4.1401434501819043</v>
      </c>
      <c r="Y180">
        <f t="shared" si="81"/>
        <v>4.1407012127283718</v>
      </c>
      <c r="AA180">
        <f t="shared" si="79"/>
        <v>5.5776254646744405E-4</v>
      </c>
      <c r="AB180">
        <f t="shared" si="74"/>
        <v>5.5776254646744405E-4</v>
      </c>
      <c r="AC180">
        <v>5</v>
      </c>
    </row>
    <row r="181" spans="23:29">
      <c r="W181">
        <f t="shared" si="80"/>
        <v>3.5056323722059806</v>
      </c>
      <c r="X181">
        <f t="shared" si="75"/>
        <v>3.5056323722059806</v>
      </c>
      <c r="Y181">
        <f t="shared" si="81"/>
        <v>3.5063043907690918</v>
      </c>
      <c r="AA181">
        <f t="shared" si="79"/>
        <v>6.7201856311127628E-4</v>
      </c>
      <c r="AB181">
        <f t="shared" si="74"/>
        <v>6.7201856311127628E-4</v>
      </c>
      <c r="AC181">
        <v>5</v>
      </c>
    </row>
    <row r="182" spans="23:29">
      <c r="W182">
        <f t="shared" si="80"/>
        <v>2.9420211593086147</v>
      </c>
      <c r="X182">
        <f t="shared" si="75"/>
        <v>2.9420211593086147</v>
      </c>
      <c r="Y182">
        <f t="shared" si="81"/>
        <v>2.9427340463498215</v>
      </c>
      <c r="AA182">
        <f t="shared" si="79"/>
        <v>7.1288704120675561E-4</v>
      </c>
      <c r="AB182">
        <f t="shared" si="74"/>
        <v>7.1288704120675561E-4</v>
      </c>
      <c r="AC182">
        <v>5</v>
      </c>
    </row>
    <row r="183" spans="23:29">
      <c r="W183">
        <f t="shared" si="80"/>
        <v>2.4497116405218229</v>
      </c>
      <c r="X183">
        <f t="shared" si="75"/>
        <v>2.4497116405218229</v>
      </c>
      <c r="Y183">
        <f t="shared" si="81"/>
        <v>2.4504135518020616</v>
      </c>
      <c r="AA183">
        <f t="shared" si="79"/>
        <v>7.0191128023866511E-4</v>
      </c>
      <c r="AB183">
        <f t="shared" si="74"/>
        <v>7.0191128023866511E-4</v>
      </c>
      <c r="AC183">
        <v>5</v>
      </c>
    </row>
    <row r="184" spans="23:29">
      <c r="W184">
        <f t="shared" si="80"/>
        <v>2.025942305053666</v>
      </c>
      <c r="X184">
        <f t="shared" si="75"/>
        <v>2.025942305053666</v>
      </c>
      <c r="Y184">
        <f t="shared" si="81"/>
        <v>2.0265999087665945</v>
      </c>
      <c r="AA184">
        <f t="shared" si="79"/>
        <v>6.5760371292844511E-4</v>
      </c>
      <c r="AB184">
        <f t="shared" si="74"/>
        <v>6.5760371292844511E-4</v>
      </c>
      <c r="AC184">
        <v>5</v>
      </c>
    </row>
    <row r="185" spans="23:29">
      <c r="W185">
        <f t="shared" si="80"/>
        <v>1.6657500232666673</v>
      </c>
      <c r="X185">
        <f t="shared" si="75"/>
        <v>1.6657500232666673</v>
      </c>
      <c r="Y185">
        <f t="shared" si="81"/>
        <v>1.6663446071680899</v>
      </c>
      <c r="AA185">
        <f t="shared" si="79"/>
        <v>5.9458390142252959E-4</v>
      </c>
      <c r="AB185">
        <f t="shared" si="74"/>
        <v>5.9458390142252959E-4</v>
      </c>
      <c r="AC185">
        <v>5</v>
      </c>
    </row>
    <row r="186" spans="23:29">
      <c r="W186">
        <f>N4*N20</f>
        <v>10.60013046314416</v>
      </c>
      <c r="X186">
        <f t="shared" si="75"/>
        <v>10.60013046314416</v>
      </c>
      <c r="Y186">
        <f>AZ20</f>
        <v>10.593942893791903</v>
      </c>
      <c r="AA186">
        <f t="shared" ref="AA186:AA200" si="82">AI4-N4</f>
        <v>-6.1875693522566166E-3</v>
      </c>
      <c r="AB186">
        <f t="shared" si="74"/>
        <v>-6.1875693522566166E-3</v>
      </c>
      <c r="AC186">
        <v>5</v>
      </c>
    </row>
    <row r="187" spans="23:29">
      <c r="W187">
        <f t="shared" ref="W187:W200" si="83">N5*N21</f>
        <v>9.8759179539123814</v>
      </c>
      <c r="X187">
        <f t="shared" si="75"/>
        <v>9.8759179539123814</v>
      </c>
      <c r="Y187">
        <f t="shared" ref="Y187:Y200" si="84">AZ21</f>
        <v>9.8711278134377629</v>
      </c>
      <c r="AA187">
        <f t="shared" si="82"/>
        <v>-4.7901404746184539E-3</v>
      </c>
      <c r="AB187">
        <f t="shared" si="74"/>
        <v>-4.7901404746184539E-3</v>
      </c>
      <c r="AC187">
        <v>5</v>
      </c>
    </row>
    <row r="188" spans="23:29">
      <c r="W188">
        <f t="shared" si="83"/>
        <v>9.0988626421697276</v>
      </c>
      <c r="X188">
        <f t="shared" si="75"/>
        <v>9.0988626421697276</v>
      </c>
      <c r="Y188">
        <f t="shared" si="84"/>
        <v>9.0954131163184364</v>
      </c>
      <c r="AA188">
        <f t="shared" si="82"/>
        <v>-3.449525851291213E-3</v>
      </c>
      <c r="AB188">
        <f t="shared" si="74"/>
        <v>-3.449525851291213E-3</v>
      </c>
      <c r="AC188">
        <v>5</v>
      </c>
    </row>
    <row r="189" spans="23:29">
      <c r="W189">
        <f t="shared" si="83"/>
        <v>8.2841022236973085</v>
      </c>
      <c r="X189">
        <f t="shared" si="75"/>
        <v>8.2841022236973085</v>
      </c>
      <c r="Y189">
        <f t="shared" si="84"/>
        <v>8.2818817827993954</v>
      </c>
      <c r="AA189">
        <f t="shared" si="82"/>
        <v>-2.2204408979131784E-3</v>
      </c>
      <c r="AB189">
        <f t="shared" si="74"/>
        <v>-2.2204408979131784E-3</v>
      </c>
      <c r="AC189">
        <v>5</v>
      </c>
    </row>
    <row r="190" spans="23:29">
      <c r="W190">
        <f t="shared" si="83"/>
        <v>7.4501902843071397</v>
      </c>
      <c r="X190">
        <f t="shared" si="75"/>
        <v>7.4501902843071397</v>
      </c>
      <c r="Y190">
        <f t="shared" si="84"/>
        <v>7.4490405705210749</v>
      </c>
      <c r="AA190">
        <f t="shared" si="82"/>
        <v>-1.1497137860647655E-3</v>
      </c>
      <c r="AB190">
        <f t="shared" si="74"/>
        <v>-1.1497137860647655E-3</v>
      </c>
      <c r="AC190">
        <v>5</v>
      </c>
    </row>
    <row r="191" spans="23:29">
      <c r="W191">
        <f t="shared" si="83"/>
        <v>6.6175081608643058</v>
      </c>
      <c r="X191">
        <f t="shared" si="75"/>
        <v>6.6175081608643058</v>
      </c>
      <c r="Y191">
        <f t="shared" si="84"/>
        <v>6.6172385264830638</v>
      </c>
      <c r="AA191">
        <f t="shared" si="82"/>
        <v>-2.6963438124205652E-4</v>
      </c>
      <c r="AB191">
        <f t="shared" si="74"/>
        <v>-2.6963438124205652E-4</v>
      </c>
      <c r="AC191">
        <v>5</v>
      </c>
    </row>
    <row r="192" spans="23:29">
      <c r="W192">
        <f t="shared" si="83"/>
        <v>5.8063179473758808</v>
      </c>
      <c r="X192">
        <f t="shared" si="75"/>
        <v>5.8063179473758808</v>
      </c>
      <c r="Y192">
        <f t="shared" si="84"/>
        <v>5.8067239381906584</v>
      </c>
      <c r="AA192">
        <f t="shared" si="82"/>
        <v>4.0599081477754595E-4</v>
      </c>
      <c r="AB192">
        <f t="shared" si="74"/>
        <v>4.0599081477754595E-4</v>
      </c>
      <c r="AC192">
        <v>5</v>
      </c>
    </row>
    <row r="193" spans="23:29">
      <c r="W193">
        <f t="shared" si="83"/>
        <v>5.0348394030772763</v>
      </c>
      <c r="X193">
        <f t="shared" si="75"/>
        <v>5.0348394030772763</v>
      </c>
      <c r="Y193">
        <f t="shared" si="84"/>
        <v>5.0357214823204091</v>
      </c>
      <c r="AA193">
        <f t="shared" si="82"/>
        <v>8.8207924313277175E-4</v>
      </c>
      <c r="AB193">
        <f t="shared" si="74"/>
        <v>8.8207924313277175E-4</v>
      </c>
      <c r="AC193">
        <v>5</v>
      </c>
    </row>
    <row r="194" spans="23:29">
      <c r="W194">
        <f t="shared" si="83"/>
        <v>4.3177255880968195</v>
      </c>
      <c r="X194">
        <f t="shared" si="75"/>
        <v>4.3177255880968195</v>
      </c>
      <c r="Y194">
        <f t="shared" si="84"/>
        <v>4.3189046270708351</v>
      </c>
      <c r="AA194">
        <f t="shared" si="82"/>
        <v>1.1790389740156115E-3</v>
      </c>
      <c r="AB194">
        <f t="shared" si="74"/>
        <v>1.1790389740156115E-3</v>
      </c>
      <c r="AC194">
        <v>5</v>
      </c>
    </row>
    <row r="195" spans="23:29">
      <c r="W195">
        <f t="shared" si="83"/>
        <v>3.6651839155048727</v>
      </c>
      <c r="X195">
        <f t="shared" si="75"/>
        <v>3.6651839155048727</v>
      </c>
      <c r="Y195">
        <f t="shared" si="84"/>
        <v>3.6665112523410373</v>
      </c>
      <c r="AA195">
        <f t="shared" si="82"/>
        <v>1.3273368361645943E-3</v>
      </c>
      <c r="AB195">
        <f t="shared" si="74"/>
        <v>1.3273368361645943E-3</v>
      </c>
      <c r="AC195">
        <v>5</v>
      </c>
    </row>
    <row r="196" spans="23:29">
      <c r="W196">
        <f t="shared" si="83"/>
        <v>3.0828008958460162</v>
      </c>
      <c r="X196">
        <f t="shared" si="75"/>
        <v>3.0828008958460162</v>
      </c>
      <c r="Y196">
        <f t="shared" si="84"/>
        <v>3.0841624501532485</v>
      </c>
      <c r="AA196">
        <f t="shared" si="82"/>
        <v>1.3615543072322822E-3</v>
      </c>
      <c r="AB196">
        <f t="shared" si="74"/>
        <v>1.3615543072322822E-3</v>
      </c>
      <c r="AC196">
        <v>5</v>
      </c>
    </row>
    <row r="197" spans="23:29">
      <c r="W197">
        <f t="shared" si="83"/>
        <v>2.5719585308499187</v>
      </c>
      <c r="X197">
        <f t="shared" si="75"/>
        <v>2.5719585308499187</v>
      </c>
      <c r="Y197">
        <f t="shared" si="84"/>
        <v>2.5732738774992088</v>
      </c>
      <c r="AA197">
        <f t="shared" si="82"/>
        <v>1.3153466492901167E-3</v>
      </c>
      <c r="AB197">
        <f t="shared" si="74"/>
        <v>1.3153466492901167E-3</v>
      </c>
      <c r="AC197">
        <v>5</v>
      </c>
    </row>
    <row r="198" spans="23:29">
      <c r="W198">
        <f t="shared" si="83"/>
        <v>2.1306321242543191</v>
      </c>
      <c r="X198">
        <f t="shared" si="75"/>
        <v>2.1306321242543191</v>
      </c>
      <c r="Y198">
        <f t="shared" si="84"/>
        <v>2.1318501861699422</v>
      </c>
      <c r="AA198">
        <f t="shared" si="82"/>
        <v>1.2180619156230144E-3</v>
      </c>
      <c r="AB198">
        <f t="shared" si="74"/>
        <v>1.2180619156230144E-3</v>
      </c>
      <c r="AC198">
        <v>5</v>
      </c>
    </row>
    <row r="199" spans="23:29">
      <c r="W199">
        <f t="shared" si="83"/>
        <v>1.7543438509476841</v>
      </c>
      <c r="X199">
        <f t="shared" si="75"/>
        <v>1.7543438509476841</v>
      </c>
      <c r="Y199">
        <f t="shared" si="84"/>
        <v>1.7554369579438849</v>
      </c>
      <c r="AA199">
        <f t="shared" si="82"/>
        <v>1.0931069962007989E-3</v>
      </c>
      <c r="AB199">
        <f t="shared" si="74"/>
        <v>1.0931069962007989E-3</v>
      </c>
      <c r="AC199">
        <v>5</v>
      </c>
    </row>
    <row r="200" spans="23:29">
      <c r="W200">
        <f t="shared" si="83"/>
        <v>1.437090424074561</v>
      </c>
      <c r="X200">
        <f t="shared" si="75"/>
        <v>1.437090424074561</v>
      </c>
      <c r="Y200">
        <f t="shared" si="84"/>
        <v>1.4380481331675974</v>
      </c>
      <c r="AA200">
        <f t="shared" si="82"/>
        <v>9.5770909303638518E-4</v>
      </c>
      <c r="AB200">
        <f t="shared" si="74"/>
        <v>9.5770909303638518E-4</v>
      </c>
      <c r="AC200">
        <v>5</v>
      </c>
    </row>
    <row r="201" spans="23:29">
      <c r="W201">
        <f>O4*O20</f>
        <v>10.041194644696187</v>
      </c>
      <c r="X201">
        <f t="shared" si="75"/>
        <v>10.041194644696187</v>
      </c>
      <c r="Y201">
        <f>BA20</f>
        <v>10.034732561074762</v>
      </c>
      <c r="AA201">
        <f t="shared" ref="AA201:AA215" si="85">AJ4-O4</f>
        <v>-6.4620836214253075E-3</v>
      </c>
      <c r="AB201">
        <f t="shared" si="74"/>
        <v>-6.4620836214253075E-3</v>
      </c>
      <c r="AC201">
        <v>5</v>
      </c>
    </row>
    <row r="202" spans="23:29">
      <c r="W202">
        <f t="shared" ref="W202:W215" si="86">O5*O21</f>
        <v>9.2746730083234237</v>
      </c>
      <c r="X202">
        <f t="shared" si="75"/>
        <v>9.2746730083234237</v>
      </c>
      <c r="Y202">
        <f t="shared" ref="Y202:Y215" si="87">BA21</f>
        <v>9.2700935182636393</v>
      </c>
      <c r="AA202">
        <f t="shared" si="85"/>
        <v>-4.579490059784419E-3</v>
      </c>
      <c r="AB202">
        <f t="shared" si="74"/>
        <v>-4.579490059784419E-3</v>
      </c>
      <c r="AC202">
        <v>5</v>
      </c>
    </row>
    <row r="203" spans="23:29">
      <c r="W203">
        <f t="shared" si="86"/>
        <v>8.4667571234735401</v>
      </c>
      <c r="X203">
        <f t="shared" si="75"/>
        <v>8.4667571234735401</v>
      </c>
      <c r="Y203">
        <f t="shared" si="87"/>
        <v>8.4639137259229109</v>
      </c>
      <c r="AA203">
        <f t="shared" si="85"/>
        <v>-2.8433975506292342E-3</v>
      </c>
      <c r="AB203">
        <f t="shared" si="74"/>
        <v>-2.8433975506292342E-3</v>
      </c>
      <c r="AC203">
        <v>5</v>
      </c>
    </row>
    <row r="204" spans="23:29">
      <c r="W204">
        <f t="shared" si="86"/>
        <v>7.6353624961761986</v>
      </c>
      <c r="X204">
        <f t="shared" si="75"/>
        <v>7.6353624961761986</v>
      </c>
      <c r="Y204">
        <f t="shared" si="87"/>
        <v>7.634039617647864</v>
      </c>
      <c r="AA204">
        <f t="shared" si="85"/>
        <v>-1.3228785283345701E-3</v>
      </c>
      <c r="AB204">
        <f t="shared" si="74"/>
        <v>-1.3228785283345701E-3</v>
      </c>
      <c r="AC204">
        <v>5</v>
      </c>
    </row>
    <row r="205" spans="23:29">
      <c r="W205">
        <f t="shared" si="86"/>
        <v>6.8006266603092422</v>
      </c>
      <c r="X205">
        <f t="shared" si="75"/>
        <v>6.8006266603092422</v>
      </c>
      <c r="Y205">
        <f t="shared" si="87"/>
        <v>6.8005588153012075</v>
      </c>
      <c r="AA205">
        <f t="shared" si="85"/>
        <v>-6.7845008034694843E-5</v>
      </c>
      <c r="AB205">
        <f t="shared" si="74"/>
        <v>-6.7845008034694843E-5</v>
      </c>
      <c r="AC205">
        <v>5</v>
      </c>
    </row>
    <row r="206" spans="23:29">
      <c r="W206">
        <f t="shared" si="86"/>
        <v>5.9830109814379249</v>
      </c>
      <c r="X206">
        <f t="shared" si="75"/>
        <v>5.9830109814379249</v>
      </c>
      <c r="Y206">
        <f t="shared" si="87"/>
        <v>5.9839084756322212</v>
      </c>
      <c r="AA206">
        <f t="shared" si="85"/>
        <v>8.9749419429629995E-4</v>
      </c>
      <c r="AB206">
        <f t="shared" si="74"/>
        <v>8.9749419429629995E-4</v>
      </c>
      <c r="AC206">
        <v>5</v>
      </c>
    </row>
    <row r="207" spans="23:29">
      <c r="W207">
        <f t="shared" si="86"/>
        <v>5.2013375835582716</v>
      </c>
      <c r="X207">
        <f t="shared" si="75"/>
        <v>5.2013375835582716</v>
      </c>
      <c r="Y207">
        <f t="shared" si="87"/>
        <v>5.2029136176184281</v>
      </c>
      <c r="AA207">
        <f t="shared" si="85"/>
        <v>1.5760340601564948E-3</v>
      </c>
      <c r="AB207">
        <f t="shared" si="74"/>
        <v>1.5760340601564948E-3</v>
      </c>
      <c r="AC207">
        <v>5</v>
      </c>
    </row>
    <row r="208" spans="23:29">
      <c r="W208">
        <f t="shared" si="86"/>
        <v>4.4711495064407263</v>
      </c>
      <c r="X208">
        <f t="shared" si="75"/>
        <v>4.4711495064407263</v>
      </c>
      <c r="Y208">
        <f t="shared" si="87"/>
        <v>4.4731435001807087</v>
      </c>
      <c r="AA208">
        <f t="shared" si="85"/>
        <v>1.9939937399824359E-3</v>
      </c>
      <c r="AB208">
        <f t="shared" si="74"/>
        <v>1.9939937399824359E-3</v>
      </c>
      <c r="AC208">
        <v>5</v>
      </c>
    </row>
    <row r="209" spans="23:29">
      <c r="W209">
        <f t="shared" si="86"/>
        <v>3.8036770556886084</v>
      </c>
      <c r="X209">
        <f t="shared" si="75"/>
        <v>3.8036770556886084</v>
      </c>
      <c r="Y209">
        <f t="shared" si="87"/>
        <v>3.8058705943786122</v>
      </c>
      <c r="AA209">
        <f t="shared" si="85"/>
        <v>2.1935386900038267E-3</v>
      </c>
      <c r="AB209">
        <f t="shared" si="74"/>
        <v>2.1935386900038267E-3</v>
      </c>
      <c r="AC209">
        <v>5</v>
      </c>
    </row>
    <row r="210" spans="23:29">
      <c r="W210">
        <f t="shared" si="86"/>
        <v>3.2055113790051624</v>
      </c>
      <c r="X210">
        <f t="shared" si="75"/>
        <v>3.2055113790051624</v>
      </c>
      <c r="Y210">
        <f t="shared" si="87"/>
        <v>3.2077355705617436</v>
      </c>
      <c r="AA210">
        <f t="shared" si="85"/>
        <v>2.2241915565812675E-3</v>
      </c>
      <c r="AB210">
        <f t="shared" si="74"/>
        <v>2.2241915565812675E-3</v>
      </c>
      <c r="AC210">
        <v>5</v>
      </c>
    </row>
    <row r="211" spans="23:29">
      <c r="W211">
        <f t="shared" si="86"/>
        <v>2.6789059499487342</v>
      </c>
      <c r="X211">
        <f t="shared" si="75"/>
        <v>2.6789059499487342</v>
      </c>
      <c r="Y211">
        <f t="shared" si="87"/>
        <v>2.6810411592900611</v>
      </c>
      <c r="AA211">
        <f t="shared" si="85"/>
        <v>2.135209341326938E-3</v>
      </c>
      <c r="AB211">
        <f t="shared" si="74"/>
        <v>2.135209341326938E-3</v>
      </c>
      <c r="AC211">
        <v>5</v>
      </c>
    </row>
    <row r="212" spans="23:29">
      <c r="W212">
        <f t="shared" si="86"/>
        <v>2.2225100312459962</v>
      </c>
      <c r="X212">
        <f t="shared" si="75"/>
        <v>2.2225100312459962</v>
      </c>
      <c r="Y212">
        <f t="shared" si="87"/>
        <v>2.2244802562811814</v>
      </c>
      <c r="AA212">
        <f t="shared" si="85"/>
        <v>1.9702250351851802E-3</v>
      </c>
      <c r="AB212">
        <f t="shared" si="74"/>
        <v>1.9702250351851802E-3</v>
      </c>
      <c r="AC212">
        <v>5</v>
      </c>
    </row>
    <row r="213" spans="23:29">
      <c r="W213">
        <f t="shared" si="86"/>
        <v>1.832305592457393</v>
      </c>
      <c r="X213">
        <f t="shared" si="75"/>
        <v>1.832305592457393</v>
      </c>
      <c r="Y213">
        <f t="shared" si="87"/>
        <v>1.8340700451671579</v>
      </c>
      <c r="AA213">
        <f t="shared" si="85"/>
        <v>1.7644527097648854E-3</v>
      </c>
      <c r="AB213">
        <f t="shared" si="74"/>
        <v>1.7644527097648854E-3</v>
      </c>
      <c r="AC213">
        <v>5</v>
      </c>
    </row>
    <row r="214" spans="23:29">
      <c r="W214">
        <f t="shared" si="86"/>
        <v>1.5025529564330569</v>
      </c>
      <c r="X214">
        <f t="shared" si="75"/>
        <v>1.5025529564330569</v>
      </c>
      <c r="Y214">
        <f t="shared" si="87"/>
        <v>1.5040969962937638</v>
      </c>
      <c r="AA214">
        <f t="shared" si="85"/>
        <v>1.5440398607069472E-3</v>
      </c>
      <c r="AB214">
        <f t="shared" ref="AB214:AB260" si="88">IFERROR(AA214,"")</f>
        <v>1.5440398607069472E-3</v>
      </c>
      <c r="AC214">
        <v>5</v>
      </c>
    </row>
    <row r="215" spans="23:29">
      <c r="W215">
        <f t="shared" si="86"/>
        <v>1.2266164474059011</v>
      </c>
      <c r="X215">
        <f t="shared" si="75"/>
        <v>1.2266164474059011</v>
      </c>
      <c r="Y215">
        <f t="shared" si="87"/>
        <v>1.2279432906762069</v>
      </c>
      <c r="AA215">
        <f t="shared" si="85"/>
        <v>1.3268432703057442E-3</v>
      </c>
      <c r="AB215">
        <f t="shared" si="88"/>
        <v>1.3268432703057442E-3</v>
      </c>
      <c r="AC215">
        <v>5</v>
      </c>
    </row>
    <row r="216" spans="23:29">
      <c r="W216">
        <f>P4*P20</f>
        <v>9.4202898550724612</v>
      </c>
      <c r="X216">
        <f t="shared" si="75"/>
        <v>9.4202898550724612</v>
      </c>
      <c r="Y216">
        <f>BB20</f>
        <v>9.4142491173576843</v>
      </c>
      <c r="AA216">
        <f t="shared" ref="AA216:AA230" si="89">AK4-P4</f>
        <v>-6.0407377147768671E-3</v>
      </c>
      <c r="AB216">
        <f t="shared" si="88"/>
        <v>-6.0407377147768671E-3</v>
      </c>
      <c r="AC216">
        <v>5</v>
      </c>
    </row>
    <row r="217" spans="23:29">
      <c r="W217">
        <f t="shared" ref="W217:W230" si="90">P5*P21</f>
        <v>8.6187845303867388</v>
      </c>
      <c r="X217">
        <f t="shared" ref="X217:X260" si="91">IFERROR(W217, NA())</f>
        <v>8.6187845303867388</v>
      </c>
      <c r="Y217">
        <f t="shared" ref="Y217:Y230" si="92">BB21</f>
        <v>8.6151241766219151</v>
      </c>
      <c r="AA217">
        <f t="shared" si="89"/>
        <v>-3.6603537648236539E-3</v>
      </c>
      <c r="AB217">
        <f t="shared" si="88"/>
        <v>-3.6603537648236539E-3</v>
      </c>
      <c r="AC217">
        <v>5</v>
      </c>
    </row>
    <row r="218" spans="23:29">
      <c r="W218">
        <f t="shared" si="90"/>
        <v>7.7902621722846428</v>
      </c>
      <c r="X218">
        <f t="shared" si="91"/>
        <v>7.7902621722846428</v>
      </c>
      <c r="Y218">
        <f t="shared" si="92"/>
        <v>7.7886983235571261</v>
      </c>
      <c r="AA218">
        <f t="shared" si="89"/>
        <v>-1.5638487275166923E-3</v>
      </c>
      <c r="AB218">
        <f t="shared" si="88"/>
        <v>-1.5638487275166923E-3</v>
      </c>
      <c r="AC218">
        <v>5</v>
      </c>
    </row>
    <row r="219" spans="23:29">
      <c r="W219">
        <f t="shared" si="90"/>
        <v>6.9545834494288092</v>
      </c>
      <c r="X219">
        <f t="shared" si="91"/>
        <v>6.9545834494288092</v>
      </c>
      <c r="Y219">
        <f t="shared" si="92"/>
        <v>6.9547590029973563</v>
      </c>
      <c r="AA219">
        <f t="shared" si="89"/>
        <v>1.7555356854703774E-4</v>
      </c>
      <c r="AB219">
        <f t="shared" si="88"/>
        <v>1.7555356854703774E-4</v>
      </c>
      <c r="AC219">
        <v>5</v>
      </c>
    </row>
    <row r="220" spans="23:29">
      <c r="W220">
        <f t="shared" si="90"/>
        <v>6.1323014556845381</v>
      </c>
      <c r="X220">
        <f t="shared" si="91"/>
        <v>6.1323014556845381</v>
      </c>
      <c r="Y220">
        <f t="shared" si="92"/>
        <v>6.1338204679295609</v>
      </c>
      <c r="AA220">
        <f t="shared" si="89"/>
        <v>1.5190122450228216E-3</v>
      </c>
      <c r="AB220">
        <f t="shared" si="88"/>
        <v>1.5190122450228216E-3</v>
      </c>
      <c r="AC220">
        <v>5</v>
      </c>
    </row>
    <row r="221" spans="23:29">
      <c r="W221">
        <f t="shared" si="90"/>
        <v>5.3426801696343764</v>
      </c>
      <c r="X221">
        <f t="shared" si="91"/>
        <v>5.3426801696343764</v>
      </c>
      <c r="Y221">
        <f t="shared" si="92"/>
        <v>5.3451454295857941</v>
      </c>
      <c r="AA221">
        <f t="shared" si="89"/>
        <v>2.4652599514176643E-3</v>
      </c>
      <c r="AB221">
        <f t="shared" si="88"/>
        <v>2.4652599514176643E-3</v>
      </c>
      <c r="AC221">
        <v>5</v>
      </c>
    </row>
    <row r="222" spans="23:29">
      <c r="W222">
        <f t="shared" si="90"/>
        <v>4.6019687659346449</v>
      </c>
      <c r="X222">
        <f t="shared" si="91"/>
        <v>4.6019687659346449</v>
      </c>
      <c r="Y222">
        <f t="shared" si="92"/>
        <v>4.60501523888873</v>
      </c>
      <c r="AA222">
        <f t="shared" si="89"/>
        <v>3.046472954085111E-3</v>
      </c>
      <c r="AB222">
        <f t="shared" si="88"/>
        <v>3.046472954085111E-3</v>
      </c>
      <c r="AC222">
        <v>5</v>
      </c>
    </row>
    <row r="223" spans="23:29">
      <c r="W223">
        <f t="shared" si="90"/>
        <v>3.9222421581367484</v>
      </c>
      <c r="X223">
        <f t="shared" si="91"/>
        <v>3.9222421581367484</v>
      </c>
      <c r="Y223">
        <f t="shared" si="92"/>
        <v>3.9255608333742331</v>
      </c>
      <c r="AA223">
        <f t="shared" si="89"/>
        <v>3.3186752374847472E-3</v>
      </c>
      <c r="AB223">
        <f t="shared" si="88"/>
        <v>3.3186752374847472E-3</v>
      </c>
      <c r="AC223">
        <v>5</v>
      </c>
    </row>
    <row r="224" spans="23:29">
      <c r="W224">
        <f t="shared" si="90"/>
        <v>3.3109447545009361</v>
      </c>
      <c r="X224">
        <f t="shared" si="91"/>
        <v>3.3109447545009361</v>
      </c>
      <c r="Y224">
        <f t="shared" si="92"/>
        <v>3.3142946432276168</v>
      </c>
      <c r="AA224">
        <f t="shared" si="89"/>
        <v>3.3498887266807387E-3</v>
      </c>
      <c r="AB224">
        <f t="shared" si="88"/>
        <v>3.3498887266807387E-3</v>
      </c>
      <c r="AC224">
        <v>5</v>
      </c>
    </row>
    <row r="225" spans="23:29">
      <c r="W225">
        <f t="shared" si="90"/>
        <v>2.7710880634394832</v>
      </c>
      <c r="X225">
        <f t="shared" si="91"/>
        <v>2.7710880634394832</v>
      </c>
      <c r="Y225">
        <f t="shared" si="92"/>
        <v>2.7742972455329968</v>
      </c>
      <c r="AA225">
        <f t="shared" si="89"/>
        <v>3.2091820935136184E-3</v>
      </c>
      <c r="AB225">
        <f t="shared" si="88"/>
        <v>3.2091820935136184E-3</v>
      </c>
      <c r="AC225">
        <v>5</v>
      </c>
    </row>
    <row r="226" spans="23:29">
      <c r="W226">
        <f t="shared" si="90"/>
        <v>2.3019214792049163</v>
      </c>
      <c r="X226">
        <f t="shared" si="91"/>
        <v>2.3019214792049163</v>
      </c>
      <c r="Y226">
        <f t="shared" si="92"/>
        <v>2.3048801403283568</v>
      </c>
      <c r="AA226">
        <f t="shared" si="89"/>
        <v>2.9586611234404536E-3</v>
      </c>
      <c r="AB226">
        <f t="shared" si="88"/>
        <v>2.9586611234404536E-3</v>
      </c>
      <c r="AC226">
        <v>5</v>
      </c>
    </row>
    <row r="227" spans="23:29">
      <c r="W227">
        <f t="shared" si="90"/>
        <v>1.8998478579153575</v>
      </c>
      <c r="X227">
        <f t="shared" si="91"/>
        <v>1.8998478579153575</v>
      </c>
      <c r="Y227">
        <f t="shared" si="92"/>
        <v>1.9024968943375447</v>
      </c>
      <c r="AA227">
        <f t="shared" si="89"/>
        <v>2.6490364221871676E-3</v>
      </c>
      <c r="AB227">
        <f t="shared" si="88"/>
        <v>2.6490364221871676E-3</v>
      </c>
      <c r="AC227">
        <v>5</v>
      </c>
    </row>
    <row r="228" spans="23:29">
      <c r="W228">
        <f t="shared" si="90"/>
        <v>1.5593794011995707</v>
      </c>
      <c r="X228">
        <f t="shared" si="91"/>
        <v>1.5593794011995707</v>
      </c>
      <c r="Y228">
        <f t="shared" si="92"/>
        <v>1.5616977205282836</v>
      </c>
      <c r="AA228">
        <f t="shared" si="89"/>
        <v>2.3183193287128478E-3</v>
      </c>
      <c r="AB228">
        <f t="shared" si="88"/>
        <v>2.3183193287128478E-3</v>
      </c>
      <c r="AC228">
        <v>5</v>
      </c>
    </row>
    <row r="229" spans="23:29">
      <c r="W229">
        <f t="shared" si="90"/>
        <v>1.2739920129910025</v>
      </c>
      <c r="X229">
        <f t="shared" si="91"/>
        <v>1.2739920129910025</v>
      </c>
      <c r="Y229">
        <f>BB33</f>
        <v>1.2759846870239351</v>
      </c>
      <c r="AA229">
        <f t="shared" si="89"/>
        <v>1.9926740329325732E-3</v>
      </c>
      <c r="AB229">
        <f t="shared" si="88"/>
        <v>1.9926740329325732E-3</v>
      </c>
      <c r="AC229">
        <v>5</v>
      </c>
    </row>
    <row r="230" spans="23:29">
      <c r="W230">
        <f t="shared" si="90"/>
        <v>1.0368053671498028</v>
      </c>
      <c r="X230">
        <f t="shared" si="91"/>
        <v>1.0368053671498028</v>
      </c>
      <c r="Y230">
        <f t="shared" si="92"/>
        <v>1.0384937789298097</v>
      </c>
      <c r="AA230">
        <f t="shared" si="89"/>
        <v>1.6884117800068932E-3</v>
      </c>
      <c r="AB230">
        <f t="shared" si="88"/>
        <v>1.6884117800068932E-3</v>
      </c>
      <c r="AC230">
        <v>5</v>
      </c>
    </row>
    <row r="231" spans="23:29">
      <c r="W231">
        <f>Q4*Q20</f>
        <v>8.7443946188340789</v>
      </c>
      <c r="X231">
        <f t="shared" si="91"/>
        <v>8.7443946188340789</v>
      </c>
      <c r="Y231">
        <f>BC20</f>
        <v>8.7396799417625104</v>
      </c>
      <c r="AA231">
        <f t="shared" ref="AA231:AA245" si="93">AL4-Q4</f>
        <v>-4.7146770715684738E-3</v>
      </c>
      <c r="AB231">
        <f t="shared" si="88"/>
        <v>-4.7146770715684738E-3</v>
      </c>
      <c r="AC231">
        <v>5</v>
      </c>
    </row>
    <row r="232" spans="23:29">
      <c r="W232">
        <f t="shared" ref="W232:W245" si="94">Q5*Q21</f>
        <v>7.9187817258883229</v>
      </c>
      <c r="X232">
        <f t="shared" si="91"/>
        <v>7.9187817258883229</v>
      </c>
      <c r="Y232">
        <f t="shared" ref="Y232:Y245" si="95">BC21</f>
        <v>7.916894531434421</v>
      </c>
      <c r="AA232">
        <f t="shared" si="93"/>
        <v>-1.8871944539018415E-3</v>
      </c>
      <c r="AB232">
        <f t="shared" si="88"/>
        <v>-1.8871944539018415E-3</v>
      </c>
      <c r="AC232">
        <v>5</v>
      </c>
    </row>
    <row r="233" spans="23:29">
      <c r="W233">
        <f t="shared" si="94"/>
        <v>7.0828603859250832</v>
      </c>
      <c r="X233">
        <f t="shared" si="91"/>
        <v>7.0828603859250832</v>
      </c>
      <c r="Y233">
        <f t="shared" si="95"/>
        <v>7.0833311762569409</v>
      </c>
      <c r="AA233">
        <f t="shared" si="93"/>
        <v>4.7079033185770669E-4</v>
      </c>
      <c r="AB233">
        <f t="shared" si="88"/>
        <v>4.7079033185770669E-4</v>
      </c>
      <c r="AC233">
        <v>5</v>
      </c>
    </row>
    <row r="234" spans="23:29">
      <c r="W234">
        <f t="shared" si="94"/>
        <v>6.257207320130358</v>
      </c>
      <c r="X234">
        <f t="shared" si="91"/>
        <v>6.257207320130358</v>
      </c>
      <c r="Y234">
        <f t="shared" si="95"/>
        <v>6.2595080654299649</v>
      </c>
      <c r="AA234">
        <f t="shared" si="93"/>
        <v>2.3007452996068878E-3</v>
      </c>
      <c r="AB234">
        <f t="shared" si="88"/>
        <v>2.3007452996068878E-3</v>
      </c>
      <c r="AC234">
        <v>5</v>
      </c>
    </row>
    <row r="235" spans="23:29">
      <c r="W235">
        <f t="shared" si="94"/>
        <v>5.4614080192549626</v>
      </c>
      <c r="X235">
        <f t="shared" si="91"/>
        <v>5.4614080192549626</v>
      </c>
      <c r="Y235">
        <f t="shared" si="95"/>
        <v>5.4650027269210817</v>
      </c>
      <c r="AA235">
        <f t="shared" si="93"/>
        <v>3.5947076661191346E-3</v>
      </c>
      <c r="AB235">
        <f t="shared" si="88"/>
        <v>3.5947076661191346E-3</v>
      </c>
      <c r="AC235">
        <v>5</v>
      </c>
    </row>
    <row r="236" spans="23:29">
      <c r="W236">
        <f t="shared" si="94"/>
        <v>4.7122679913627294</v>
      </c>
      <c r="X236">
        <f t="shared" si="91"/>
        <v>4.7122679913627294</v>
      </c>
      <c r="Y236">
        <f t="shared" si="95"/>
        <v>4.7166590206950811</v>
      </c>
      <c r="AA236">
        <f t="shared" si="93"/>
        <v>4.3910293323516925E-3</v>
      </c>
      <c r="AB236">
        <f t="shared" si="88"/>
        <v>4.3910293323516925E-3</v>
      </c>
      <c r="AC236">
        <v>5</v>
      </c>
    </row>
    <row r="237" spans="23:29">
      <c r="W237">
        <f t="shared" si="94"/>
        <v>4.0225523203255422</v>
      </c>
      <c r="X237">
        <f t="shared" si="91"/>
        <v>4.0225523203255422</v>
      </c>
      <c r="Y237">
        <f t="shared" si="95"/>
        <v>4.0273145564886974</v>
      </c>
      <c r="AA237">
        <f t="shared" si="93"/>
        <v>4.7622361631551868E-3</v>
      </c>
      <c r="AB237">
        <f t="shared" si="88"/>
        <v>4.7622361631551868E-3</v>
      </c>
      <c r="AC237">
        <v>5</v>
      </c>
    </row>
    <row r="238" spans="23:29">
      <c r="W238">
        <f t="shared" si="94"/>
        <v>3.4004200927141537</v>
      </c>
      <c r="X238">
        <f t="shared" si="91"/>
        <v>3.4004200927141537</v>
      </c>
      <c r="Y238">
        <f t="shared" si="95"/>
        <v>3.4052192750677364</v>
      </c>
      <c r="AA238">
        <f t="shared" si="93"/>
        <v>4.7991823535826761E-3</v>
      </c>
      <c r="AB238">
        <f t="shared" si="88"/>
        <v>4.7991823535826761E-3</v>
      </c>
      <c r="AC238">
        <v>5</v>
      </c>
    </row>
    <row r="239" spans="23:29">
      <c r="W239">
        <f t="shared" si="94"/>
        <v>2.8495307629882891</v>
      </c>
      <c r="X239">
        <f t="shared" si="91"/>
        <v>2.8495307629882891</v>
      </c>
      <c r="Y239">
        <f t="shared" si="95"/>
        <v>2.8541266393818181</v>
      </c>
      <c r="AA239">
        <f t="shared" si="93"/>
        <v>4.5958763935289859E-3</v>
      </c>
      <c r="AB239">
        <f t="shared" si="88"/>
        <v>4.5958763935289859E-3</v>
      </c>
      <c r="AC239">
        <v>5</v>
      </c>
    </row>
    <row r="240" spans="23:29">
      <c r="W240">
        <f t="shared" si="94"/>
        <v>2.3696567407990226</v>
      </c>
      <c r="X240">
        <f t="shared" si="91"/>
        <v>2.3696567407990226</v>
      </c>
      <c r="Y240">
        <f t="shared" si="95"/>
        <v>2.3738947482785124</v>
      </c>
      <c r="AA240">
        <f t="shared" si="93"/>
        <v>4.2380074794898803E-3</v>
      </c>
      <c r="AB240">
        <f t="shared" si="88"/>
        <v>4.2380074794898803E-3</v>
      </c>
      <c r="AC240">
        <v>5</v>
      </c>
    </row>
    <row r="241" spans="23:29">
      <c r="W241">
        <f t="shared" si="94"/>
        <v>1.9575758294372341</v>
      </c>
      <c r="X241">
        <f t="shared" si="91"/>
        <v>1.9575758294372341</v>
      </c>
      <c r="Y241">
        <f t="shared" si="95"/>
        <v>1.9613721257278509</v>
      </c>
      <c r="AA241">
        <f t="shared" si="93"/>
        <v>3.7962962906168407E-3</v>
      </c>
      <c r="AB241">
        <f t="shared" si="88"/>
        <v>3.7962962906168407E-3</v>
      </c>
      <c r="AC241">
        <v>5</v>
      </c>
    </row>
    <row r="242" spans="23:29">
      <c r="W242">
        <f t="shared" si="94"/>
        <v>1.6080319225435848</v>
      </c>
      <c r="X242">
        <f t="shared" si="91"/>
        <v>1.6080319225435848</v>
      </c>
      <c r="Y242">
        <f t="shared" si="95"/>
        <v>1.6113561519094695</v>
      </c>
      <c r="AA242">
        <f t="shared" si="93"/>
        <v>3.3242293658846123E-3</v>
      </c>
      <c r="AB242">
        <f t="shared" si="88"/>
        <v>3.3242293658846123E-3</v>
      </c>
      <c r="AC242">
        <v>5</v>
      </c>
    </row>
    <row r="243" spans="23:29">
      <c r="W243">
        <f t="shared" si="94"/>
        <v>1.3146113652489879</v>
      </c>
      <c r="X243">
        <f t="shared" si="91"/>
        <v>1.3146113652489879</v>
      </c>
      <c r="Y243">
        <f t="shared" si="95"/>
        <v>1.317470281467235</v>
      </c>
      <c r="AA243">
        <f t="shared" si="93"/>
        <v>2.8589162182470762E-3</v>
      </c>
      <c r="AB243">
        <f t="shared" si="88"/>
        <v>2.8589162182470762E-3</v>
      </c>
      <c r="AC243">
        <v>5</v>
      </c>
    </row>
    <row r="244" spans="23:29">
      <c r="W244">
        <f t="shared" si="94"/>
        <v>1.0704521395133142</v>
      </c>
      <c r="X244">
        <f t="shared" si="91"/>
        <v>1.0704521395133142</v>
      </c>
      <c r="Y244">
        <f t="shared" si="95"/>
        <v>1.0728758123747453</v>
      </c>
      <c r="AA244">
        <f t="shared" si="93"/>
        <v>2.423672861431081E-3</v>
      </c>
      <c r="AB244">
        <f t="shared" si="88"/>
        <v>2.423672861431081E-3</v>
      </c>
      <c r="AC244">
        <v>5</v>
      </c>
    </row>
    <row r="245" spans="23:29">
      <c r="W245">
        <f t="shared" si="94"/>
        <v>0.86876127650614909</v>
      </c>
      <c r="X245">
        <f t="shared" si="91"/>
        <v>0.86876127650614909</v>
      </c>
      <c r="Y245">
        <f t="shared" si="95"/>
        <v>0.87079248268875731</v>
      </c>
      <c r="AA245">
        <f t="shared" si="93"/>
        <v>2.031206182608214E-3</v>
      </c>
      <c r="AB245">
        <f t="shared" si="88"/>
        <v>2.031206182608214E-3</v>
      </c>
      <c r="AC245">
        <v>5</v>
      </c>
    </row>
    <row r="246" spans="23:29">
      <c r="W246">
        <f>R4*R20</f>
        <v>8.0246913580246897</v>
      </c>
      <c r="X246">
        <f t="shared" si="91"/>
        <v>8.0246913580246897</v>
      </c>
      <c r="Y246">
        <f>BD20</f>
        <v>8.0223806920896568</v>
      </c>
      <c r="AA246">
        <f t="shared" ref="AA246:AA260" si="96">AM4-R4</f>
        <v>-2.3106659350329295E-3</v>
      </c>
      <c r="AB246">
        <f t="shared" si="88"/>
        <v>-2.3106659350329295E-3</v>
      </c>
      <c r="AC246">
        <v>5</v>
      </c>
    </row>
    <row r="247" spans="23:29">
      <c r="W247">
        <f t="shared" ref="W247:W260" si="97">R5*R21</f>
        <v>7.1889400921658977</v>
      </c>
      <c r="X247">
        <f t="shared" si="91"/>
        <v>7.1889400921658977</v>
      </c>
      <c r="Y247">
        <f t="shared" ref="Y247:Y260" si="98">BD21</f>
        <v>7.1897711456476356</v>
      </c>
      <c r="AA247">
        <f t="shared" si="96"/>
        <v>8.3105348173795335E-4</v>
      </c>
      <c r="AB247">
        <f t="shared" si="88"/>
        <v>8.3105348173795335E-4</v>
      </c>
      <c r="AC247">
        <v>5</v>
      </c>
    </row>
    <row r="248" spans="23:29">
      <c r="W248">
        <f t="shared" si="97"/>
        <v>6.3608562691131487</v>
      </c>
      <c r="X248">
        <f t="shared" si="91"/>
        <v>6.3608562691131487</v>
      </c>
      <c r="Y248">
        <f t="shared" si="98"/>
        <v>6.3641369892357895</v>
      </c>
      <c r="AA248">
        <f t="shared" si="96"/>
        <v>3.2807201226408012E-3</v>
      </c>
      <c r="AB248">
        <f t="shared" si="88"/>
        <v>3.2807201226408012E-3</v>
      </c>
      <c r="AC248">
        <v>5</v>
      </c>
    </row>
    <row r="249" spans="23:29">
      <c r="W249">
        <f t="shared" si="97"/>
        <v>5.5602584094453107</v>
      </c>
      <c r="X249">
        <f t="shared" si="91"/>
        <v>5.5602584094453107</v>
      </c>
      <c r="Y249">
        <f t="shared" si="98"/>
        <v>5.5652790705471595</v>
      </c>
      <c r="AA249">
        <f t="shared" si="96"/>
        <v>5.0206611018488445E-3</v>
      </c>
      <c r="AB249">
        <f t="shared" si="88"/>
        <v>5.0206611018488445E-3</v>
      </c>
      <c r="AC249">
        <v>5</v>
      </c>
    </row>
    <row r="250" spans="23:29">
      <c r="W250">
        <f t="shared" si="97"/>
        <v>4.8043886242240506</v>
      </c>
      <c r="X250">
        <f t="shared" si="91"/>
        <v>4.8043886242240506</v>
      </c>
      <c r="Y250">
        <f t="shared" si="98"/>
        <v>4.8104843643503612</v>
      </c>
      <c r="AA250">
        <f t="shared" si="96"/>
        <v>6.0957401263106448E-3</v>
      </c>
      <c r="AB250">
        <f t="shared" si="88"/>
        <v>6.0957401263106448E-3</v>
      </c>
      <c r="AC250">
        <v>5</v>
      </c>
    </row>
    <row r="251" spans="23:29">
      <c r="W251">
        <f t="shared" si="97"/>
        <v>4.1065717899412855</v>
      </c>
      <c r="X251">
        <f t="shared" si="91"/>
        <v>4.1065717899412855</v>
      </c>
      <c r="Y251">
        <f t="shared" si="98"/>
        <v>4.113170055371671</v>
      </c>
      <c r="AA251">
        <f t="shared" si="96"/>
        <v>6.5982654303855526E-3</v>
      </c>
      <c r="AB251">
        <f t="shared" si="88"/>
        <v>6.5982654303855526E-3</v>
      </c>
      <c r="AC251">
        <v>5</v>
      </c>
    </row>
    <row r="252" spans="23:29">
      <c r="W252">
        <f t="shared" si="97"/>
        <v>3.4755592107410234</v>
      </c>
      <c r="X252">
        <f t="shared" si="91"/>
        <v>3.4755592107410234</v>
      </c>
      <c r="Y252">
        <f t="shared" si="98"/>
        <v>3.4822064636587831</v>
      </c>
      <c r="AA252">
        <f t="shared" si="96"/>
        <v>6.647252917759694E-3</v>
      </c>
      <c r="AB252">
        <f t="shared" si="88"/>
        <v>6.647252917759694E-3</v>
      </c>
      <c r="AC252">
        <v>5</v>
      </c>
    </row>
    <row r="253" spans="23:29">
      <c r="W253">
        <f t="shared" si="97"/>
        <v>2.9155565614121866</v>
      </c>
      <c r="X253">
        <f t="shared" si="91"/>
        <v>2.9155565614121866</v>
      </c>
      <c r="Y253">
        <f t="shared" si="98"/>
        <v>2.9219245048846196</v>
      </c>
      <c r="AA253">
        <f t="shared" si="96"/>
        <v>6.3679434724330797E-3</v>
      </c>
      <c r="AB253">
        <f t="shared" si="88"/>
        <v>6.3679434724330797E-3</v>
      </c>
      <c r="AC253">
        <v>5</v>
      </c>
    </row>
    <row r="254" spans="23:29">
      <c r="W254">
        <f t="shared" si="97"/>
        <v>2.4267842732775669</v>
      </c>
      <c r="X254">
        <f t="shared" si="91"/>
        <v>2.4267842732775669</v>
      </c>
      <c r="Y254">
        <f t="shared" si="98"/>
        <v>2.432660151595853</v>
      </c>
      <c r="AA254">
        <f t="shared" si="96"/>
        <v>5.8758783182861762E-3</v>
      </c>
      <c r="AB254">
        <f t="shared" si="88"/>
        <v>5.8758783182861762E-3</v>
      </c>
      <c r="AC254">
        <v>5</v>
      </c>
    </row>
    <row r="255" spans="23:29">
      <c r="W255">
        <f t="shared" si="97"/>
        <v>2.0063470377961976</v>
      </c>
      <c r="X255">
        <f t="shared" si="91"/>
        <v>2.0063470377961976</v>
      </c>
      <c r="Y255">
        <f t="shared" si="98"/>
        <v>2.0116143649533602</v>
      </c>
      <c r="AA255">
        <f t="shared" si="96"/>
        <v>5.2673271571626046E-3</v>
      </c>
      <c r="AB255">
        <f t="shared" si="88"/>
        <v>5.2673271571626046E-3</v>
      </c>
      <c r="AC255">
        <v>5</v>
      </c>
    </row>
    <row r="256" spans="23:29">
      <c r="W256">
        <f t="shared" si="97"/>
        <v>1.6491957503497627</v>
      </c>
      <c r="X256">
        <f t="shared" si="91"/>
        <v>1.6491957503497627</v>
      </c>
      <c r="Y256">
        <f t="shared" si="98"/>
        <v>1.6538114380625131</v>
      </c>
      <c r="AA256">
        <f t="shared" si="96"/>
        <v>4.6156877127503382E-3</v>
      </c>
      <c r="AB256">
        <f t="shared" si="88"/>
        <v>4.6156877127503382E-3</v>
      </c>
      <c r="AC256">
        <v>5</v>
      </c>
    </row>
    <row r="257" spans="23:29">
      <c r="W257">
        <f t="shared" si="97"/>
        <v>1.3490205872072305</v>
      </c>
      <c r="X257">
        <f t="shared" si="91"/>
        <v>1.3490205872072305</v>
      </c>
      <c r="Y257">
        <f t="shared" si="98"/>
        <v>1.3529928462385341</v>
      </c>
      <c r="AA257">
        <f t="shared" si="96"/>
        <v>3.9722590313036044E-3</v>
      </c>
      <c r="AB257">
        <f t="shared" si="88"/>
        <v>3.9722590313036044E-3</v>
      </c>
      <c r="AC257">
        <v>5</v>
      </c>
    </row>
    <row r="258" spans="23:29">
      <c r="W258">
        <f t="shared" si="97"/>
        <v>1.0989838272045407</v>
      </c>
      <c r="X258">
        <f t="shared" si="91"/>
        <v>1.0989838272045407</v>
      </c>
      <c r="Y258">
        <f t="shared" si="98"/>
        <v>1.1023533439207893</v>
      </c>
      <c r="AA258">
        <f t="shared" si="96"/>
        <v>3.3695167162486328E-3</v>
      </c>
      <c r="AB258">
        <f t="shared" si="88"/>
        <v>3.3695167162486328E-3</v>
      </c>
      <c r="AC258">
        <v>5</v>
      </c>
    </row>
    <row r="259" spans="23:29">
      <c r="W259">
        <f t="shared" si="97"/>
        <v>0.89226147416016199</v>
      </c>
      <c r="X259">
        <f t="shared" si="91"/>
        <v>0.89226147416016199</v>
      </c>
      <c r="Y259">
        <f t="shared" si="98"/>
        <v>0.89508680815309216</v>
      </c>
      <c r="AA259">
        <f t="shared" si="96"/>
        <v>2.825333992930168E-3</v>
      </c>
      <c r="AB259">
        <f t="shared" si="88"/>
        <v>2.825333992930168E-3</v>
      </c>
      <c r="AC259">
        <v>5</v>
      </c>
    </row>
    <row r="260" spans="23:29">
      <c r="W260">
        <f t="shared" si="97"/>
        <v>0.72240348328728088</v>
      </c>
      <c r="X260">
        <f t="shared" si="91"/>
        <v>0.72240348328728088</v>
      </c>
      <c r="Y260">
        <f t="shared" si="98"/>
        <v>0.72475060437141126</v>
      </c>
      <c r="AA260">
        <f t="shared" si="96"/>
        <v>2.3471210841303769E-3</v>
      </c>
      <c r="AB260">
        <f t="shared" si="88"/>
        <v>2.3471210841303769E-3</v>
      </c>
      <c r="AC260">
        <v>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Raw data and fitting summary</vt:lpstr>
      <vt:lpstr>modified direct linear plot</vt:lpstr>
      <vt:lpstr>Non-competitive</vt:lpstr>
      <vt:lpstr>Competitive</vt:lpstr>
      <vt:lpstr>Uncompetitive</vt:lpstr>
      <vt:lpstr>Mixed Non-competitive</vt:lpstr>
      <vt:lpstr>Modifier equation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Walsh</dc:creator>
  <cp:lastModifiedBy>Ryan Walsh</cp:lastModifiedBy>
  <dcterms:created xsi:type="dcterms:W3CDTF">2017-02-09T20:26:52Z</dcterms:created>
  <dcterms:modified xsi:type="dcterms:W3CDTF">2017-12-18T04:28:29Z</dcterms:modified>
</cp:coreProperties>
</file>